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C5173086\Documents\paper\paper\interactive slicing journal\"/>
    </mc:Choice>
  </mc:AlternateContent>
  <bookViews>
    <workbookView xWindow="5475" yWindow="0" windowWidth="16080" windowHeight="8100" activeTab="1"/>
  </bookViews>
  <sheets>
    <sheet name="Sheet1" sheetId="1" r:id="rId1"/>
    <sheet name="Sheet2" sheetId="2" r:id="rId2"/>
    <sheet name="Sheet3" sheetId="3" r:id="rId3"/>
    <sheet name="Sheet5" sheetId="5" r:id="rId4"/>
    <sheet name="Sheet3 (2)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4" i="2" l="1"/>
  <c r="U43" i="2"/>
  <c r="T44" i="2"/>
  <c r="T43" i="2"/>
  <c r="T40" i="2"/>
  <c r="U40" i="2"/>
  <c r="T41" i="2"/>
  <c r="U41" i="2"/>
  <c r="F44" i="5"/>
  <c r="G44" i="5"/>
  <c r="E44" i="5"/>
  <c r="F43" i="5"/>
  <c r="G43" i="5"/>
  <c r="E43" i="5"/>
  <c r="F42" i="5"/>
  <c r="G42" i="5"/>
  <c r="F41" i="5"/>
  <c r="G41" i="5"/>
  <c r="E42" i="5"/>
  <c r="E41" i="5"/>
  <c r="N56" i="5"/>
  <c r="N69" i="5"/>
  <c r="P75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109" i="5" s="1"/>
  <c r="Q26" i="5"/>
  <c r="Q110" i="5" s="1"/>
  <c r="Q27" i="5"/>
  <c r="Q111" i="5" s="1"/>
  <c r="Q28" i="5"/>
  <c r="Q29" i="5"/>
  <c r="Q30" i="5"/>
  <c r="Q31" i="5"/>
  <c r="Q32" i="5"/>
  <c r="Q33" i="5"/>
  <c r="Q34" i="5"/>
  <c r="Q35" i="5"/>
  <c r="Q36" i="5"/>
  <c r="Q37" i="5"/>
  <c r="C33" i="5"/>
  <c r="D33" i="5"/>
  <c r="E33" i="5"/>
  <c r="F33" i="5"/>
  <c r="F117" i="5" s="1"/>
  <c r="G33" i="5"/>
  <c r="H33" i="5"/>
  <c r="I33" i="5"/>
  <c r="J33" i="5"/>
  <c r="J117" i="5" s="1"/>
  <c r="K33" i="5"/>
  <c r="L33" i="5"/>
  <c r="M33" i="5"/>
  <c r="N33" i="5"/>
  <c r="N117" i="5" s="1"/>
  <c r="O33" i="5"/>
  <c r="P33" i="5"/>
  <c r="C34" i="5"/>
  <c r="D34" i="5"/>
  <c r="D118" i="5" s="1"/>
  <c r="E34" i="5"/>
  <c r="F34" i="5"/>
  <c r="G34" i="5"/>
  <c r="H34" i="5"/>
  <c r="H118" i="5" s="1"/>
  <c r="I34" i="5"/>
  <c r="J34" i="5"/>
  <c r="K34" i="5"/>
  <c r="L34" i="5"/>
  <c r="L118" i="5" s="1"/>
  <c r="M34" i="5"/>
  <c r="N34" i="5"/>
  <c r="O34" i="5"/>
  <c r="P34" i="5"/>
  <c r="C35" i="5"/>
  <c r="D35" i="5"/>
  <c r="E35" i="5"/>
  <c r="F35" i="5"/>
  <c r="F119" i="5" s="1"/>
  <c r="G35" i="5"/>
  <c r="H35" i="5"/>
  <c r="I35" i="5"/>
  <c r="J35" i="5"/>
  <c r="J119" i="5" s="1"/>
  <c r="K35" i="5"/>
  <c r="L35" i="5"/>
  <c r="M35" i="5"/>
  <c r="N35" i="5"/>
  <c r="N119" i="5" s="1"/>
  <c r="O35" i="5"/>
  <c r="P35" i="5"/>
  <c r="C36" i="5"/>
  <c r="D36" i="5"/>
  <c r="D120" i="5" s="1"/>
  <c r="E36" i="5"/>
  <c r="F36" i="5"/>
  <c r="G36" i="5"/>
  <c r="H36" i="5"/>
  <c r="H120" i="5" s="1"/>
  <c r="I36" i="5"/>
  <c r="J36" i="5"/>
  <c r="K36" i="5"/>
  <c r="L36" i="5"/>
  <c r="L120" i="5" s="1"/>
  <c r="M36" i="5"/>
  <c r="N36" i="5"/>
  <c r="O36" i="5"/>
  <c r="P36" i="5"/>
  <c r="C37" i="5"/>
  <c r="D37" i="5"/>
  <c r="E37" i="5"/>
  <c r="F37" i="5"/>
  <c r="F121" i="5" s="1"/>
  <c r="G37" i="5"/>
  <c r="H37" i="5"/>
  <c r="I37" i="5"/>
  <c r="J37" i="5"/>
  <c r="J121" i="5" s="1"/>
  <c r="K37" i="5"/>
  <c r="L37" i="5"/>
  <c r="M37" i="5"/>
  <c r="N37" i="5"/>
  <c r="N121" i="5" s="1"/>
  <c r="O37" i="5"/>
  <c r="P37" i="5"/>
  <c r="C20" i="5"/>
  <c r="D20" i="5"/>
  <c r="D104" i="5" s="1"/>
  <c r="E20" i="5"/>
  <c r="F20" i="5"/>
  <c r="F104" i="5" s="1"/>
  <c r="G20" i="5"/>
  <c r="G104" i="5" s="1"/>
  <c r="H20" i="5"/>
  <c r="I20" i="5"/>
  <c r="J20" i="5"/>
  <c r="K20" i="5"/>
  <c r="L20" i="5"/>
  <c r="M20" i="5"/>
  <c r="N20" i="5"/>
  <c r="N104" i="5" s="1"/>
  <c r="O20" i="5"/>
  <c r="P20" i="5"/>
  <c r="C21" i="5"/>
  <c r="D21" i="5"/>
  <c r="D105" i="5" s="1"/>
  <c r="E21" i="5"/>
  <c r="F21" i="5"/>
  <c r="F105" i="5" s="1"/>
  <c r="G21" i="5"/>
  <c r="G105" i="5" s="1"/>
  <c r="H21" i="5"/>
  <c r="H105" i="5" s="1"/>
  <c r="I21" i="5"/>
  <c r="J21" i="5"/>
  <c r="K21" i="5"/>
  <c r="L21" i="5"/>
  <c r="M21" i="5"/>
  <c r="N21" i="5"/>
  <c r="N105" i="5" s="1"/>
  <c r="O21" i="5"/>
  <c r="P21" i="5"/>
  <c r="C22" i="5"/>
  <c r="D22" i="5"/>
  <c r="D106" i="5" s="1"/>
  <c r="E22" i="5"/>
  <c r="F22" i="5"/>
  <c r="F106" i="5" s="1"/>
  <c r="G22" i="5"/>
  <c r="G106" i="5" s="1"/>
  <c r="H22" i="5"/>
  <c r="I22" i="5"/>
  <c r="J22" i="5"/>
  <c r="K22" i="5"/>
  <c r="L22" i="5"/>
  <c r="M22" i="5"/>
  <c r="N22" i="5"/>
  <c r="N106" i="5" s="1"/>
  <c r="O22" i="5"/>
  <c r="P22" i="5"/>
  <c r="C23" i="5"/>
  <c r="D23" i="5"/>
  <c r="D107" i="5" s="1"/>
  <c r="E23" i="5"/>
  <c r="E107" i="5" s="1"/>
  <c r="F23" i="5"/>
  <c r="G23" i="5"/>
  <c r="G107" i="5" s="1"/>
  <c r="H23" i="5"/>
  <c r="I23" i="5"/>
  <c r="J23" i="5"/>
  <c r="J107" i="5" s="1"/>
  <c r="K23" i="5"/>
  <c r="L23" i="5"/>
  <c r="M23" i="5"/>
  <c r="N23" i="5"/>
  <c r="N107" i="5" s="1"/>
  <c r="O23" i="5"/>
  <c r="P23" i="5"/>
  <c r="C24" i="5"/>
  <c r="D24" i="5"/>
  <c r="D108" i="5" s="1"/>
  <c r="E24" i="5"/>
  <c r="E108" i="5" s="1"/>
  <c r="F24" i="5"/>
  <c r="F108" i="5" s="1"/>
  <c r="G24" i="5"/>
  <c r="H24" i="5"/>
  <c r="I24" i="5"/>
  <c r="J24" i="5"/>
  <c r="K24" i="5"/>
  <c r="L24" i="5"/>
  <c r="M24" i="5"/>
  <c r="N24" i="5"/>
  <c r="N108" i="5" s="1"/>
  <c r="O24" i="5"/>
  <c r="O108" i="5" s="1"/>
  <c r="P24" i="5"/>
  <c r="C25" i="5"/>
  <c r="D25" i="5"/>
  <c r="D109" i="5" s="1"/>
  <c r="E25" i="5"/>
  <c r="F25" i="5"/>
  <c r="F109" i="5" s="1"/>
  <c r="G25" i="5"/>
  <c r="G109" i="5" s="1"/>
  <c r="H25" i="5"/>
  <c r="H109" i="5" s="1"/>
  <c r="I25" i="5"/>
  <c r="J25" i="5"/>
  <c r="K25" i="5"/>
  <c r="L25" i="5"/>
  <c r="M25" i="5"/>
  <c r="N25" i="5"/>
  <c r="N109" i="5" s="1"/>
  <c r="O25" i="5"/>
  <c r="O109" i="5" s="1"/>
  <c r="P25" i="5"/>
  <c r="P109" i="5" s="1"/>
  <c r="C26" i="5"/>
  <c r="D26" i="5"/>
  <c r="D110" i="5" s="1"/>
  <c r="E26" i="5"/>
  <c r="E110" i="5" s="1"/>
  <c r="F26" i="5"/>
  <c r="G26" i="5"/>
  <c r="G110" i="5" s="1"/>
  <c r="H26" i="5"/>
  <c r="I26" i="5"/>
  <c r="I110" i="5" s="1"/>
  <c r="J26" i="5"/>
  <c r="K26" i="5"/>
  <c r="L26" i="5"/>
  <c r="M26" i="5"/>
  <c r="N26" i="5"/>
  <c r="N110" i="5" s="1"/>
  <c r="O26" i="5"/>
  <c r="O110" i="5" s="1"/>
  <c r="P26" i="5"/>
  <c r="P110" i="5" s="1"/>
  <c r="C27" i="5"/>
  <c r="D27" i="5"/>
  <c r="D111" i="5" s="1"/>
  <c r="E27" i="5"/>
  <c r="E111" i="5" s="1"/>
  <c r="F27" i="5"/>
  <c r="F111" i="5" s="1"/>
  <c r="G27" i="5"/>
  <c r="H27" i="5"/>
  <c r="I27" i="5"/>
  <c r="J27" i="5"/>
  <c r="J111" i="5" s="1"/>
  <c r="K27" i="5"/>
  <c r="L27" i="5"/>
  <c r="M27" i="5"/>
  <c r="N27" i="5"/>
  <c r="N111" i="5" s="1"/>
  <c r="O27" i="5"/>
  <c r="O111" i="5" s="1"/>
  <c r="P27" i="5"/>
  <c r="P111" i="5" s="1"/>
  <c r="C28" i="5"/>
  <c r="D28" i="5"/>
  <c r="E28" i="5"/>
  <c r="F28" i="5"/>
  <c r="G28" i="5"/>
  <c r="G112" i="5" s="1"/>
  <c r="H28" i="5"/>
  <c r="I28" i="5"/>
  <c r="J28" i="5"/>
  <c r="K28" i="5"/>
  <c r="L28" i="5"/>
  <c r="M28" i="5"/>
  <c r="N28" i="5"/>
  <c r="O28" i="5"/>
  <c r="P28" i="5"/>
  <c r="C29" i="5"/>
  <c r="D29" i="5"/>
  <c r="D113" i="5" s="1"/>
  <c r="E29" i="5"/>
  <c r="E78" i="5" s="1"/>
  <c r="F29" i="5"/>
  <c r="G29" i="5"/>
  <c r="H29" i="5"/>
  <c r="H113" i="5" s="1"/>
  <c r="I29" i="5"/>
  <c r="J29" i="5"/>
  <c r="K29" i="5"/>
  <c r="K113" i="5" s="1"/>
  <c r="L29" i="5"/>
  <c r="M29" i="5"/>
  <c r="N29" i="5"/>
  <c r="O29" i="5"/>
  <c r="O113" i="5" s="1"/>
  <c r="P29" i="5"/>
  <c r="C30" i="5"/>
  <c r="D30" i="5"/>
  <c r="E30" i="5"/>
  <c r="E114" i="5" s="1"/>
  <c r="F30" i="5"/>
  <c r="G30" i="5"/>
  <c r="H30" i="5"/>
  <c r="I30" i="5"/>
  <c r="I114" i="5" s="1"/>
  <c r="J30" i="5"/>
  <c r="K30" i="5"/>
  <c r="L30" i="5"/>
  <c r="L114" i="5" s="1"/>
  <c r="M30" i="5"/>
  <c r="N30" i="5"/>
  <c r="O30" i="5"/>
  <c r="P30" i="5"/>
  <c r="P114" i="5" s="1"/>
  <c r="C31" i="5"/>
  <c r="D31" i="5"/>
  <c r="D80" i="5" s="1"/>
  <c r="E31" i="5"/>
  <c r="F31" i="5"/>
  <c r="F115" i="5" s="1"/>
  <c r="G31" i="5"/>
  <c r="H31" i="5"/>
  <c r="I31" i="5"/>
  <c r="J31" i="5"/>
  <c r="J115" i="5" s="1"/>
  <c r="K31" i="5"/>
  <c r="L31" i="5"/>
  <c r="M31" i="5"/>
  <c r="N31" i="5"/>
  <c r="O31" i="5"/>
  <c r="P31" i="5"/>
  <c r="C32" i="5"/>
  <c r="D32" i="5"/>
  <c r="D116" i="5" s="1"/>
  <c r="E32" i="5"/>
  <c r="F32" i="5"/>
  <c r="G32" i="5"/>
  <c r="H32" i="5"/>
  <c r="H116" i="5" s="1"/>
  <c r="I32" i="5"/>
  <c r="J32" i="5"/>
  <c r="J81" i="5" s="1"/>
  <c r="K32" i="5"/>
  <c r="L32" i="5"/>
  <c r="L116" i="5" s="1"/>
  <c r="M32" i="5"/>
  <c r="N32" i="5"/>
  <c r="O32" i="5"/>
  <c r="P32" i="5"/>
  <c r="P116" i="5" s="1"/>
  <c r="N4" i="5"/>
  <c r="N53" i="5" s="1"/>
  <c r="O4" i="5"/>
  <c r="P4" i="5"/>
  <c r="N5" i="5"/>
  <c r="N89" i="5" s="1"/>
  <c r="O5" i="5"/>
  <c r="P5" i="5"/>
  <c r="N6" i="5"/>
  <c r="N90" i="5" s="1"/>
  <c r="O6" i="5"/>
  <c r="P6" i="5"/>
  <c r="N7" i="5"/>
  <c r="N91" i="5" s="1"/>
  <c r="O7" i="5"/>
  <c r="P7" i="5"/>
  <c r="P56" i="5" s="1"/>
  <c r="N8" i="5"/>
  <c r="N92" i="5" s="1"/>
  <c r="O8" i="5"/>
  <c r="P8" i="5"/>
  <c r="N9" i="5"/>
  <c r="N93" i="5" s="1"/>
  <c r="O9" i="5"/>
  <c r="P9" i="5"/>
  <c r="N10" i="5"/>
  <c r="N94" i="5" s="1"/>
  <c r="O10" i="5"/>
  <c r="P10" i="5"/>
  <c r="N11" i="5"/>
  <c r="N95" i="5" s="1"/>
  <c r="O11" i="5"/>
  <c r="P11" i="5"/>
  <c r="N12" i="5"/>
  <c r="N96" i="5" s="1"/>
  <c r="O12" i="5"/>
  <c r="P12" i="5"/>
  <c r="N13" i="5"/>
  <c r="N97" i="5" s="1"/>
  <c r="O13" i="5"/>
  <c r="P13" i="5"/>
  <c r="N14" i="5"/>
  <c r="N98" i="5" s="1"/>
  <c r="O14" i="5"/>
  <c r="P14" i="5"/>
  <c r="N15" i="5"/>
  <c r="N99" i="5" s="1"/>
  <c r="O15" i="5"/>
  <c r="P15" i="5"/>
  <c r="P64" i="5" s="1"/>
  <c r="N16" i="5"/>
  <c r="N100" i="5" s="1"/>
  <c r="O16" i="5"/>
  <c r="P16" i="5"/>
  <c r="N17" i="5"/>
  <c r="N101" i="5" s="1"/>
  <c r="O17" i="5"/>
  <c r="P17" i="5"/>
  <c r="N18" i="5"/>
  <c r="N102" i="5" s="1"/>
  <c r="O18" i="5"/>
  <c r="P18" i="5"/>
  <c r="N19" i="5"/>
  <c r="N103" i="5" s="1"/>
  <c r="O19" i="5"/>
  <c r="P19" i="5"/>
  <c r="X32" i="2"/>
  <c r="X33" i="2"/>
  <c r="X34" i="2"/>
  <c r="X35" i="2"/>
  <c r="X31" i="2"/>
  <c r="R41" i="2"/>
  <c r="R40" i="2"/>
  <c r="P41" i="2"/>
  <c r="P40" i="2"/>
  <c r="G71" i="5" l="1"/>
  <c r="D72" i="5"/>
  <c r="F76" i="5"/>
  <c r="F70" i="5"/>
  <c r="O75" i="5"/>
  <c r="N68" i="5"/>
  <c r="H70" i="5"/>
  <c r="E72" i="5"/>
  <c r="D76" i="5"/>
  <c r="G75" i="5"/>
  <c r="G69" i="5"/>
  <c r="P74" i="5"/>
  <c r="N64" i="5"/>
  <c r="D115" i="5"/>
  <c r="E76" i="5"/>
  <c r="F74" i="5"/>
  <c r="P76" i="5"/>
  <c r="N73" i="5"/>
  <c r="N60" i="5"/>
  <c r="O101" i="5"/>
  <c r="O66" i="5"/>
  <c r="P98" i="5"/>
  <c r="P63" i="5"/>
  <c r="E116" i="5"/>
  <c r="E81" i="5"/>
  <c r="G115" i="5"/>
  <c r="G80" i="5"/>
  <c r="M114" i="5"/>
  <c r="M79" i="5"/>
  <c r="G113" i="5"/>
  <c r="G78" i="5"/>
  <c r="E112" i="5"/>
  <c r="E77" i="5"/>
  <c r="M110" i="5"/>
  <c r="M75" i="5"/>
  <c r="K107" i="5"/>
  <c r="K72" i="5"/>
  <c r="O105" i="5"/>
  <c r="O70" i="5"/>
  <c r="G121" i="5"/>
  <c r="G86" i="5"/>
  <c r="I120" i="5"/>
  <c r="I85" i="5"/>
  <c r="K119" i="5"/>
  <c r="K84" i="5"/>
  <c r="M118" i="5"/>
  <c r="M83" i="5"/>
  <c r="G117" i="5"/>
  <c r="G82" i="5"/>
  <c r="Q102" i="5"/>
  <c r="Q67" i="5"/>
  <c r="Q94" i="5"/>
  <c r="Q59" i="5"/>
  <c r="O102" i="5"/>
  <c r="O67" i="5"/>
  <c r="O98" i="5"/>
  <c r="O63" i="5"/>
  <c r="P95" i="5"/>
  <c r="P60" i="5"/>
  <c r="O90" i="5"/>
  <c r="O55" i="5"/>
  <c r="H114" i="5"/>
  <c r="H79" i="5"/>
  <c r="F113" i="5"/>
  <c r="F78" i="5"/>
  <c r="L112" i="5"/>
  <c r="L77" i="5"/>
  <c r="L110" i="5"/>
  <c r="L75" i="5"/>
  <c r="P108" i="5"/>
  <c r="P73" i="5"/>
  <c r="P106" i="5"/>
  <c r="P71" i="5"/>
  <c r="Q121" i="5"/>
  <c r="Q86" i="5"/>
  <c r="Q101" i="5"/>
  <c r="Q66" i="5"/>
  <c r="Q93" i="5"/>
  <c r="Q58" i="5"/>
  <c r="E75" i="5"/>
  <c r="O76" i="5"/>
  <c r="O74" i="5"/>
  <c r="N86" i="5"/>
  <c r="J84" i="5"/>
  <c r="F82" i="5"/>
  <c r="O103" i="5"/>
  <c r="O68" i="5"/>
  <c r="P100" i="5"/>
  <c r="P65" i="5"/>
  <c r="O99" i="5"/>
  <c r="O64" i="5"/>
  <c r="P96" i="5"/>
  <c r="P61" i="5"/>
  <c r="O95" i="5"/>
  <c r="O60" i="5"/>
  <c r="P92" i="5"/>
  <c r="P57" i="5"/>
  <c r="O91" i="5"/>
  <c r="O56" i="5"/>
  <c r="P88" i="5"/>
  <c r="P53" i="5"/>
  <c r="O116" i="5"/>
  <c r="O81" i="5"/>
  <c r="K116" i="5"/>
  <c r="K81" i="5"/>
  <c r="G116" i="5"/>
  <c r="G81" i="5"/>
  <c r="M115" i="5"/>
  <c r="M80" i="5"/>
  <c r="I115" i="5"/>
  <c r="I80" i="5"/>
  <c r="E115" i="5"/>
  <c r="E80" i="5"/>
  <c r="O114" i="5"/>
  <c r="O79" i="5"/>
  <c r="K114" i="5"/>
  <c r="K79" i="5"/>
  <c r="G114" i="5"/>
  <c r="G79" i="5"/>
  <c r="M113" i="5"/>
  <c r="M78" i="5"/>
  <c r="I113" i="5"/>
  <c r="I78" i="5"/>
  <c r="O112" i="5"/>
  <c r="O77" i="5"/>
  <c r="K77" i="5"/>
  <c r="K112" i="5"/>
  <c r="M111" i="5"/>
  <c r="M76" i="5"/>
  <c r="M109" i="5"/>
  <c r="M74" i="5"/>
  <c r="I109" i="5"/>
  <c r="I74" i="5"/>
  <c r="K108" i="5"/>
  <c r="K73" i="5"/>
  <c r="I107" i="5"/>
  <c r="I72" i="5"/>
  <c r="O106" i="5"/>
  <c r="O71" i="5"/>
  <c r="K106" i="5"/>
  <c r="K71" i="5"/>
  <c r="M105" i="5"/>
  <c r="M70" i="5"/>
  <c r="I105" i="5"/>
  <c r="I70" i="5"/>
  <c r="O104" i="5"/>
  <c r="O69" i="5"/>
  <c r="K104" i="5"/>
  <c r="K69" i="5"/>
  <c r="M121" i="5"/>
  <c r="M86" i="5"/>
  <c r="I121" i="5"/>
  <c r="I86" i="5"/>
  <c r="E121" i="5"/>
  <c r="E86" i="5"/>
  <c r="K120" i="5"/>
  <c r="K85" i="5"/>
  <c r="G120" i="5"/>
  <c r="G85" i="5"/>
  <c r="M119" i="5"/>
  <c r="M84" i="5"/>
  <c r="I119" i="5"/>
  <c r="I84" i="5"/>
  <c r="E119" i="5"/>
  <c r="E84" i="5"/>
  <c r="K118" i="5"/>
  <c r="K83" i="5"/>
  <c r="G118" i="5"/>
  <c r="G83" i="5"/>
  <c r="M117" i="5"/>
  <c r="M82" i="5"/>
  <c r="I117" i="5"/>
  <c r="I82" i="5"/>
  <c r="E117" i="5"/>
  <c r="E82" i="5"/>
  <c r="Q120" i="5"/>
  <c r="Q85" i="5"/>
  <c r="Q108" i="5"/>
  <c r="Q73" i="5"/>
  <c r="Q104" i="5"/>
  <c r="Q69" i="5"/>
  <c r="Q100" i="5"/>
  <c r="Q65" i="5"/>
  <c r="Q96" i="5"/>
  <c r="Q61" i="5"/>
  <c r="Q92" i="5"/>
  <c r="Q57" i="5"/>
  <c r="Q88" i="5"/>
  <c r="Q53" i="5"/>
  <c r="D70" i="5"/>
  <c r="D74" i="5"/>
  <c r="F73" i="5"/>
  <c r="F71" i="5"/>
  <c r="F69" i="5"/>
  <c r="N76" i="5"/>
  <c r="N75" i="5"/>
  <c r="N74" i="5"/>
  <c r="N71" i="5"/>
  <c r="N67" i="5"/>
  <c r="N63" i="5"/>
  <c r="N59" i="5"/>
  <c r="N55" i="5"/>
  <c r="J86" i="5"/>
  <c r="H85" i="5"/>
  <c r="F84" i="5"/>
  <c r="D83" i="5"/>
  <c r="P81" i="5"/>
  <c r="L79" i="5"/>
  <c r="D78" i="5"/>
  <c r="I79" i="5"/>
  <c r="H74" i="5"/>
  <c r="E113" i="5"/>
  <c r="P94" i="5"/>
  <c r="P59" i="5"/>
  <c r="O89" i="5"/>
  <c r="O54" i="5"/>
  <c r="I116" i="5"/>
  <c r="I81" i="5"/>
  <c r="O115" i="5"/>
  <c r="O80" i="5"/>
  <c r="M112" i="5"/>
  <c r="M77" i="5"/>
  <c r="I112" i="5"/>
  <c r="I77" i="5"/>
  <c r="K109" i="5"/>
  <c r="K74" i="5"/>
  <c r="M108" i="5"/>
  <c r="M73" i="5"/>
  <c r="I108" i="5"/>
  <c r="I73" i="5"/>
  <c r="O107" i="5"/>
  <c r="O72" i="5"/>
  <c r="K121" i="5"/>
  <c r="K86" i="5"/>
  <c r="M120" i="5"/>
  <c r="M85" i="5"/>
  <c r="I118" i="5"/>
  <c r="I83" i="5"/>
  <c r="K117" i="5"/>
  <c r="K82" i="5"/>
  <c r="Q106" i="5"/>
  <c r="Q71" i="5"/>
  <c r="Q98" i="5"/>
  <c r="Q63" i="5"/>
  <c r="P103" i="5"/>
  <c r="P68" i="5"/>
  <c r="O94" i="5"/>
  <c r="O59" i="5"/>
  <c r="D114" i="5"/>
  <c r="D79" i="5"/>
  <c r="J113" i="5"/>
  <c r="J78" i="5"/>
  <c r="P112" i="5"/>
  <c r="P77" i="5"/>
  <c r="H112" i="5"/>
  <c r="H77" i="5"/>
  <c r="D77" i="5"/>
  <c r="D112" i="5"/>
  <c r="H110" i="5"/>
  <c r="H75" i="5"/>
  <c r="L106" i="5"/>
  <c r="L71" i="5"/>
  <c r="H106" i="5"/>
  <c r="H71" i="5"/>
  <c r="P104" i="5"/>
  <c r="P69" i="5"/>
  <c r="L104" i="5"/>
  <c r="L69" i="5"/>
  <c r="H104" i="5"/>
  <c r="H69" i="5"/>
  <c r="Q117" i="5"/>
  <c r="Q82" i="5"/>
  <c r="Q105" i="5"/>
  <c r="Q70" i="5"/>
  <c r="Q97" i="5"/>
  <c r="Q62" i="5"/>
  <c r="Q89" i="5"/>
  <c r="Q54" i="5"/>
  <c r="D71" i="5"/>
  <c r="D75" i="5"/>
  <c r="N72" i="5"/>
  <c r="L85" i="5"/>
  <c r="H83" i="5"/>
  <c r="D81" i="5"/>
  <c r="P79" i="5"/>
  <c r="K78" i="5"/>
  <c r="I75" i="5"/>
  <c r="P91" i="5"/>
  <c r="P101" i="5"/>
  <c r="P66" i="5"/>
  <c r="O100" i="5"/>
  <c r="O65" i="5"/>
  <c r="P62" i="5"/>
  <c r="P97" i="5"/>
  <c r="O96" i="5"/>
  <c r="O61" i="5"/>
  <c r="P93" i="5"/>
  <c r="P58" i="5"/>
  <c r="O92" i="5"/>
  <c r="O57" i="5"/>
  <c r="P54" i="5"/>
  <c r="P89" i="5"/>
  <c r="O88" i="5"/>
  <c r="O53" i="5"/>
  <c r="F81" i="5"/>
  <c r="F116" i="5"/>
  <c r="P115" i="5"/>
  <c r="P80" i="5"/>
  <c r="L115" i="5"/>
  <c r="L80" i="5"/>
  <c r="H115" i="5"/>
  <c r="H80" i="5"/>
  <c r="J79" i="5"/>
  <c r="J114" i="5"/>
  <c r="F79" i="5"/>
  <c r="F114" i="5"/>
  <c r="P113" i="5"/>
  <c r="P78" i="5"/>
  <c r="L113" i="5"/>
  <c r="L78" i="5"/>
  <c r="J112" i="5"/>
  <c r="J77" i="5"/>
  <c r="F112" i="5"/>
  <c r="F77" i="5"/>
  <c r="L111" i="5"/>
  <c r="L76" i="5"/>
  <c r="H111" i="5"/>
  <c r="H76" i="5"/>
  <c r="J108" i="5"/>
  <c r="J73" i="5"/>
  <c r="P107" i="5"/>
  <c r="P72" i="5"/>
  <c r="L107" i="5"/>
  <c r="L72" i="5"/>
  <c r="J106" i="5"/>
  <c r="J71" i="5"/>
  <c r="P105" i="5"/>
  <c r="P70" i="5"/>
  <c r="J104" i="5"/>
  <c r="J69" i="5"/>
  <c r="L121" i="5"/>
  <c r="L86" i="5"/>
  <c r="H121" i="5"/>
  <c r="H86" i="5"/>
  <c r="D121" i="5"/>
  <c r="D86" i="5"/>
  <c r="N120" i="5"/>
  <c r="N85" i="5"/>
  <c r="J120" i="5"/>
  <c r="J85" i="5"/>
  <c r="F120" i="5"/>
  <c r="F85" i="5"/>
  <c r="L119" i="5"/>
  <c r="L84" i="5"/>
  <c r="H119" i="5"/>
  <c r="H84" i="5"/>
  <c r="D119" i="5"/>
  <c r="D84" i="5"/>
  <c r="N118" i="5"/>
  <c r="N83" i="5"/>
  <c r="J118" i="5"/>
  <c r="J83" i="5"/>
  <c r="F118" i="5"/>
  <c r="F83" i="5"/>
  <c r="L82" i="5"/>
  <c r="L117" i="5"/>
  <c r="H117" i="5"/>
  <c r="H82" i="5"/>
  <c r="D117" i="5"/>
  <c r="D82" i="5"/>
  <c r="Q119" i="5"/>
  <c r="Q84" i="5"/>
  <c r="Q115" i="5"/>
  <c r="Q107" i="5"/>
  <c r="Q72" i="5"/>
  <c r="Q103" i="5"/>
  <c r="Q68" i="5"/>
  <c r="Q99" i="5"/>
  <c r="Q64" i="5"/>
  <c r="Q95" i="5"/>
  <c r="Q60" i="5"/>
  <c r="Q91" i="5"/>
  <c r="Q56" i="5"/>
  <c r="D73" i="5"/>
  <c r="D69" i="5"/>
  <c r="E73" i="5"/>
  <c r="G74" i="5"/>
  <c r="G72" i="5"/>
  <c r="G70" i="5"/>
  <c r="Q76" i="5"/>
  <c r="Q75" i="5"/>
  <c r="Q74" i="5"/>
  <c r="O73" i="5"/>
  <c r="N70" i="5"/>
  <c r="N66" i="5"/>
  <c r="N62" i="5"/>
  <c r="N58" i="5"/>
  <c r="N54" i="5"/>
  <c r="F86" i="5"/>
  <c r="D85" i="5"/>
  <c r="N82" i="5"/>
  <c r="L81" i="5"/>
  <c r="J80" i="5"/>
  <c r="E79" i="5"/>
  <c r="H78" i="5"/>
  <c r="J72" i="5"/>
  <c r="N88" i="5"/>
  <c r="P102" i="5"/>
  <c r="P67" i="5"/>
  <c r="O97" i="5"/>
  <c r="O62" i="5"/>
  <c r="O93" i="5"/>
  <c r="O58" i="5"/>
  <c r="P90" i="5"/>
  <c r="P55" i="5"/>
  <c r="M116" i="5"/>
  <c r="M81" i="5"/>
  <c r="K115" i="5"/>
  <c r="K80" i="5"/>
  <c r="K105" i="5"/>
  <c r="K70" i="5"/>
  <c r="E120" i="5"/>
  <c r="E85" i="5"/>
  <c r="G119" i="5"/>
  <c r="G84" i="5"/>
  <c r="E118" i="5"/>
  <c r="E83" i="5"/>
  <c r="Q118" i="5"/>
  <c r="Q83" i="5"/>
  <c r="Q90" i="5"/>
  <c r="Q55" i="5"/>
  <c r="N65" i="5"/>
  <c r="N61" i="5"/>
  <c r="N57" i="5"/>
  <c r="N84" i="5"/>
  <c r="L83" i="5"/>
  <c r="J82" i="5"/>
  <c r="H81" i="5"/>
  <c r="F80" i="5"/>
  <c r="O78" i="5"/>
  <c r="G77" i="5"/>
  <c r="J76" i="5"/>
  <c r="J116" i="5"/>
  <c r="P99" i="5"/>
  <c r="N40" i="5"/>
  <c r="N115" i="5" s="1"/>
  <c r="O40" i="5"/>
  <c r="P40" i="5"/>
  <c r="Q116" i="5" s="1"/>
  <c r="Q40" i="5"/>
  <c r="K5" i="3"/>
  <c r="K6" i="3"/>
  <c r="K7" i="3"/>
  <c r="K8" i="3"/>
  <c r="K4" i="3"/>
  <c r="P119" i="5" l="1"/>
  <c r="N112" i="5"/>
  <c r="O121" i="5"/>
  <c r="N116" i="5"/>
  <c r="P120" i="5"/>
  <c r="P118" i="5"/>
  <c r="O119" i="5"/>
  <c r="Q112" i="5"/>
  <c r="O118" i="5"/>
  <c r="O120" i="5"/>
  <c r="P117" i="5"/>
  <c r="P121" i="5"/>
  <c r="N114" i="5"/>
  <c r="Q113" i="5"/>
  <c r="N113" i="5"/>
  <c r="Q114" i="5"/>
  <c r="O117" i="5"/>
  <c r="Q55" i="3"/>
  <c r="T62" i="3" s="1"/>
  <c r="R55" i="3"/>
  <c r="V62" i="3" s="1"/>
  <c r="S55" i="3"/>
  <c r="W62" i="3" s="1"/>
  <c r="P55" i="3"/>
  <c r="S62" i="3" s="1"/>
  <c r="Q50" i="3"/>
  <c r="R50" i="3"/>
  <c r="S50" i="3"/>
  <c r="Q51" i="3"/>
  <c r="T58" i="3" s="1"/>
  <c r="R51" i="3"/>
  <c r="S51" i="3"/>
  <c r="W58" i="3" s="1"/>
  <c r="Q52" i="3"/>
  <c r="R52" i="3"/>
  <c r="S52" i="3"/>
  <c r="Q53" i="3"/>
  <c r="R53" i="3"/>
  <c r="S53" i="3"/>
  <c r="Q54" i="3"/>
  <c r="R54" i="3"/>
  <c r="S54" i="3"/>
  <c r="P51" i="3"/>
  <c r="P52" i="3"/>
  <c r="P53" i="3"/>
  <c r="P54" i="3"/>
  <c r="P50" i="3"/>
  <c r="W60" i="3" l="1"/>
  <c r="V59" i="3"/>
  <c r="S60" i="3"/>
  <c r="S61" i="3"/>
  <c r="T61" i="3"/>
  <c r="W59" i="3"/>
  <c r="V61" i="3"/>
  <c r="W61" i="3"/>
  <c r="V60" i="3"/>
  <c r="V57" i="3"/>
  <c r="T59" i="3"/>
  <c r="T60" i="3"/>
  <c r="S57" i="3"/>
  <c r="S59" i="3"/>
  <c r="W57" i="3"/>
  <c r="V58" i="3"/>
  <c r="S58" i="3"/>
  <c r="T57" i="3"/>
  <c r="C11" i="5"/>
  <c r="D11" i="5"/>
  <c r="D95" i="5" s="1"/>
  <c r="E11" i="5"/>
  <c r="F11" i="5"/>
  <c r="G11" i="5"/>
  <c r="H11" i="5"/>
  <c r="I11" i="5"/>
  <c r="J11" i="5"/>
  <c r="K11" i="5"/>
  <c r="L11" i="5"/>
  <c r="M11" i="5"/>
  <c r="C12" i="5"/>
  <c r="D12" i="5"/>
  <c r="D96" i="5" s="1"/>
  <c r="E12" i="5"/>
  <c r="F12" i="5"/>
  <c r="G12" i="5"/>
  <c r="H12" i="5"/>
  <c r="I12" i="5"/>
  <c r="J12" i="5"/>
  <c r="K12" i="5"/>
  <c r="L12" i="5"/>
  <c r="M12" i="5"/>
  <c r="C13" i="5"/>
  <c r="D13" i="5"/>
  <c r="D97" i="5" s="1"/>
  <c r="E13" i="5"/>
  <c r="F13" i="5"/>
  <c r="G13" i="5"/>
  <c r="H13" i="5"/>
  <c r="I13" i="5"/>
  <c r="J13" i="5"/>
  <c r="K13" i="5"/>
  <c r="L13" i="5"/>
  <c r="M13" i="5"/>
  <c r="C14" i="5"/>
  <c r="D14" i="5"/>
  <c r="D98" i="5" s="1"/>
  <c r="E14" i="5"/>
  <c r="F14" i="5"/>
  <c r="G14" i="5"/>
  <c r="H14" i="5"/>
  <c r="I14" i="5"/>
  <c r="J14" i="5"/>
  <c r="K14" i="5"/>
  <c r="L14" i="5"/>
  <c r="M14" i="5"/>
  <c r="C15" i="5"/>
  <c r="D15" i="5"/>
  <c r="D99" i="5" s="1"/>
  <c r="E15" i="5"/>
  <c r="F15" i="5"/>
  <c r="G15" i="5"/>
  <c r="H15" i="5"/>
  <c r="I15" i="5"/>
  <c r="J15" i="5"/>
  <c r="K15" i="5"/>
  <c r="L15" i="5"/>
  <c r="M15" i="5"/>
  <c r="C16" i="5"/>
  <c r="D16" i="5"/>
  <c r="E16" i="5"/>
  <c r="F16" i="5"/>
  <c r="G16" i="5"/>
  <c r="H16" i="5"/>
  <c r="I16" i="5"/>
  <c r="J16" i="5"/>
  <c r="K16" i="5"/>
  <c r="L16" i="5"/>
  <c r="M16" i="5"/>
  <c r="C17" i="5"/>
  <c r="D17" i="5"/>
  <c r="E17" i="5"/>
  <c r="F17" i="5"/>
  <c r="G17" i="5"/>
  <c r="H17" i="5"/>
  <c r="I17" i="5"/>
  <c r="J17" i="5"/>
  <c r="K17" i="5"/>
  <c r="L17" i="5"/>
  <c r="M17" i="5"/>
  <c r="C18" i="5"/>
  <c r="D18" i="5"/>
  <c r="E18" i="5"/>
  <c r="F18" i="5"/>
  <c r="G18" i="5"/>
  <c r="H18" i="5"/>
  <c r="I18" i="5"/>
  <c r="J18" i="5"/>
  <c r="K18" i="5"/>
  <c r="L18" i="5"/>
  <c r="M18" i="5"/>
  <c r="C19" i="5"/>
  <c r="D19" i="5"/>
  <c r="E19" i="5"/>
  <c r="F19" i="5"/>
  <c r="G19" i="5"/>
  <c r="H19" i="5"/>
  <c r="I19" i="5"/>
  <c r="J19" i="5"/>
  <c r="K19" i="5"/>
  <c r="L19" i="5"/>
  <c r="M19" i="5"/>
  <c r="D10" i="5"/>
  <c r="D94" i="5" s="1"/>
  <c r="E10" i="5"/>
  <c r="F10" i="5"/>
  <c r="G10" i="5"/>
  <c r="H10" i="5"/>
  <c r="I10" i="5"/>
  <c r="J10" i="5"/>
  <c r="K10" i="5"/>
  <c r="L10" i="5"/>
  <c r="M10" i="5"/>
  <c r="O28" i="2"/>
  <c r="O29" i="2"/>
  <c r="S40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M39" i="2"/>
  <c r="M52" i="2"/>
  <c r="M47" i="2"/>
  <c r="M40" i="2"/>
  <c r="M41" i="2"/>
  <c r="M44" i="2"/>
  <c r="M45" i="2"/>
  <c r="M46" i="2"/>
  <c r="M48" i="2"/>
  <c r="M49" i="2"/>
  <c r="M50" i="2"/>
  <c r="M51" i="2"/>
  <c r="M53" i="2"/>
  <c r="M54" i="2"/>
  <c r="M55" i="2"/>
  <c r="M56" i="2"/>
  <c r="M57" i="2"/>
  <c r="M58" i="2"/>
  <c r="M59" i="2"/>
  <c r="M35" i="2"/>
  <c r="M36" i="2"/>
  <c r="M37" i="2"/>
  <c r="M38" i="2"/>
  <c r="M34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3" i="2"/>
  <c r="C5" i="5"/>
  <c r="D5" i="5"/>
  <c r="D89" i="5" s="1"/>
  <c r="E5" i="5"/>
  <c r="F5" i="5"/>
  <c r="G5" i="5"/>
  <c r="H5" i="5"/>
  <c r="I5" i="5"/>
  <c r="J5" i="5"/>
  <c r="K5" i="5"/>
  <c r="L5" i="5"/>
  <c r="M5" i="5"/>
  <c r="C6" i="5"/>
  <c r="D6" i="5"/>
  <c r="D90" i="5" s="1"/>
  <c r="E6" i="5"/>
  <c r="F6" i="5"/>
  <c r="G6" i="5"/>
  <c r="H6" i="5"/>
  <c r="I6" i="5"/>
  <c r="J6" i="5"/>
  <c r="K6" i="5"/>
  <c r="L6" i="5"/>
  <c r="M6" i="5"/>
  <c r="C7" i="5"/>
  <c r="D7" i="5"/>
  <c r="D91" i="5" s="1"/>
  <c r="E7" i="5"/>
  <c r="F7" i="5"/>
  <c r="G7" i="5"/>
  <c r="H7" i="5"/>
  <c r="I7" i="5"/>
  <c r="J7" i="5"/>
  <c r="K7" i="5"/>
  <c r="L7" i="5"/>
  <c r="M7" i="5"/>
  <c r="C8" i="5"/>
  <c r="D8" i="5"/>
  <c r="D92" i="5" s="1"/>
  <c r="E8" i="5"/>
  <c r="F8" i="5"/>
  <c r="G8" i="5"/>
  <c r="H8" i="5"/>
  <c r="I8" i="5"/>
  <c r="J8" i="5"/>
  <c r="K8" i="5"/>
  <c r="L8" i="5"/>
  <c r="M8" i="5"/>
  <c r="C9" i="5"/>
  <c r="D9" i="5"/>
  <c r="D93" i="5" s="1"/>
  <c r="E9" i="5"/>
  <c r="F9" i="5"/>
  <c r="G9" i="5"/>
  <c r="H9" i="5"/>
  <c r="I9" i="5"/>
  <c r="J9" i="5"/>
  <c r="K9" i="5"/>
  <c r="L9" i="5"/>
  <c r="M9" i="5"/>
  <c r="C10" i="5"/>
  <c r="D4" i="5"/>
  <c r="D88" i="5" s="1"/>
  <c r="E4" i="5"/>
  <c r="F4" i="5"/>
  <c r="G4" i="5"/>
  <c r="H4" i="5"/>
  <c r="I4" i="5"/>
  <c r="J4" i="5"/>
  <c r="K4" i="5"/>
  <c r="L4" i="5"/>
  <c r="M4" i="5"/>
  <c r="C4" i="5"/>
  <c r="F91" i="5" l="1"/>
  <c r="F56" i="5"/>
  <c r="I55" i="5"/>
  <c r="L89" i="5"/>
  <c r="L54" i="5"/>
  <c r="L103" i="5"/>
  <c r="L68" i="5"/>
  <c r="H60" i="5"/>
  <c r="H88" i="5"/>
  <c r="H53" i="5"/>
  <c r="K93" i="5"/>
  <c r="K58" i="5"/>
  <c r="I56" i="5"/>
  <c r="L90" i="5"/>
  <c r="L55" i="5"/>
  <c r="H90" i="5"/>
  <c r="H55" i="5"/>
  <c r="K89" i="5"/>
  <c r="K54" i="5"/>
  <c r="G89" i="5"/>
  <c r="G54" i="5"/>
  <c r="I94" i="5"/>
  <c r="I59" i="5"/>
  <c r="G68" i="5"/>
  <c r="J102" i="5"/>
  <c r="J67" i="5"/>
  <c r="M101" i="5"/>
  <c r="M66" i="5"/>
  <c r="I101" i="5"/>
  <c r="I66" i="5"/>
  <c r="E101" i="5"/>
  <c r="E66" i="5"/>
  <c r="D100" i="5"/>
  <c r="D65" i="5"/>
  <c r="J98" i="5"/>
  <c r="J63" i="5"/>
  <c r="F98" i="5"/>
  <c r="F63" i="5"/>
  <c r="M97" i="5"/>
  <c r="M62" i="5"/>
  <c r="I97" i="5"/>
  <c r="I62" i="5"/>
  <c r="E97" i="5"/>
  <c r="E62" i="5"/>
  <c r="L96" i="5"/>
  <c r="L61" i="5"/>
  <c r="H96" i="5"/>
  <c r="H61" i="5"/>
  <c r="K95" i="5"/>
  <c r="K60" i="5"/>
  <c r="G95" i="5"/>
  <c r="G60" i="5"/>
  <c r="M88" i="5"/>
  <c r="M53" i="5"/>
  <c r="J91" i="5"/>
  <c r="J56" i="5"/>
  <c r="E90" i="5"/>
  <c r="E55" i="5"/>
  <c r="J59" i="5"/>
  <c r="H103" i="5"/>
  <c r="H68" i="5"/>
  <c r="K102" i="5"/>
  <c r="K67" i="5"/>
  <c r="I100" i="5"/>
  <c r="I65" i="5"/>
  <c r="H99" i="5"/>
  <c r="H64" i="5"/>
  <c r="G88" i="5"/>
  <c r="G53" i="5"/>
  <c r="J93" i="5"/>
  <c r="J58" i="5"/>
  <c r="M92" i="5"/>
  <c r="M57" i="5"/>
  <c r="I92" i="5"/>
  <c r="I57" i="5"/>
  <c r="L91" i="5"/>
  <c r="L56" i="5"/>
  <c r="H91" i="5"/>
  <c r="H56" i="5"/>
  <c r="J89" i="5"/>
  <c r="J54" i="5"/>
  <c r="F54" i="5"/>
  <c r="L94" i="5"/>
  <c r="L59" i="5"/>
  <c r="H94" i="5"/>
  <c r="H59" i="5"/>
  <c r="J103" i="5"/>
  <c r="J68" i="5"/>
  <c r="F103" i="5"/>
  <c r="F68" i="5"/>
  <c r="I102" i="5"/>
  <c r="I67" i="5"/>
  <c r="E102" i="5"/>
  <c r="E67" i="5"/>
  <c r="L101" i="5"/>
  <c r="L66" i="5"/>
  <c r="H101" i="5"/>
  <c r="H66" i="5"/>
  <c r="D101" i="5"/>
  <c r="D66" i="5"/>
  <c r="K100" i="5"/>
  <c r="K65" i="5"/>
  <c r="J99" i="5"/>
  <c r="J64" i="5"/>
  <c r="F99" i="5"/>
  <c r="F64" i="5"/>
  <c r="M98" i="5"/>
  <c r="M63" i="5"/>
  <c r="I98" i="5"/>
  <c r="I63" i="5"/>
  <c r="E98" i="5"/>
  <c r="E63" i="5"/>
  <c r="H97" i="5"/>
  <c r="H62" i="5"/>
  <c r="K96" i="5"/>
  <c r="K61" i="5"/>
  <c r="G96" i="5"/>
  <c r="G61" i="5"/>
  <c r="J95" i="5"/>
  <c r="J60" i="5"/>
  <c r="I88" i="5"/>
  <c r="I53" i="5"/>
  <c r="G92" i="5"/>
  <c r="G57" i="5"/>
  <c r="M90" i="5"/>
  <c r="M55" i="5"/>
  <c r="F94" i="5"/>
  <c r="F59" i="5"/>
  <c r="D103" i="5"/>
  <c r="D68" i="5"/>
  <c r="G102" i="5"/>
  <c r="G67" i="5"/>
  <c r="M100" i="5"/>
  <c r="M65" i="5"/>
  <c r="E100" i="5"/>
  <c r="E65" i="5"/>
  <c r="L99" i="5"/>
  <c r="L64" i="5"/>
  <c r="K88" i="5"/>
  <c r="K53" i="5"/>
  <c r="F93" i="5"/>
  <c r="F58" i="5"/>
  <c r="E92" i="5"/>
  <c r="E57" i="5"/>
  <c r="F88" i="5"/>
  <c r="F53" i="5"/>
  <c r="M93" i="5"/>
  <c r="M58" i="5"/>
  <c r="I93" i="5"/>
  <c r="I58" i="5"/>
  <c r="E93" i="5"/>
  <c r="E58" i="5"/>
  <c r="L92" i="5"/>
  <c r="L57" i="5"/>
  <c r="H92" i="5"/>
  <c r="H57" i="5"/>
  <c r="K91" i="5"/>
  <c r="K56" i="5"/>
  <c r="G91" i="5"/>
  <c r="G56" i="5"/>
  <c r="J90" i="5"/>
  <c r="J55" i="5"/>
  <c r="F90" i="5"/>
  <c r="F55" i="5"/>
  <c r="I89" i="5"/>
  <c r="I54" i="5"/>
  <c r="E89" i="5"/>
  <c r="E54" i="5"/>
  <c r="K94" i="5"/>
  <c r="K59" i="5"/>
  <c r="G94" i="5"/>
  <c r="G59" i="5"/>
  <c r="M103" i="5"/>
  <c r="M68" i="5"/>
  <c r="E103" i="5"/>
  <c r="E68" i="5"/>
  <c r="L102" i="5"/>
  <c r="L67" i="5"/>
  <c r="D102" i="5"/>
  <c r="D67" i="5"/>
  <c r="G101" i="5"/>
  <c r="G66" i="5"/>
  <c r="J100" i="5"/>
  <c r="J65" i="5"/>
  <c r="F100" i="5"/>
  <c r="F65" i="5"/>
  <c r="M99" i="5"/>
  <c r="M64" i="5"/>
  <c r="E99" i="5"/>
  <c r="E64" i="5"/>
  <c r="L98" i="5"/>
  <c r="L63" i="5"/>
  <c r="K97" i="5"/>
  <c r="K62" i="5"/>
  <c r="G97" i="5"/>
  <c r="G62" i="5"/>
  <c r="J96" i="5"/>
  <c r="J61" i="5"/>
  <c r="F96" i="5"/>
  <c r="F61" i="5"/>
  <c r="M60" i="5"/>
  <c r="M95" i="5"/>
  <c r="I95" i="5"/>
  <c r="I60" i="5"/>
  <c r="E95" i="5"/>
  <c r="E60" i="5"/>
  <c r="F40" i="5"/>
  <c r="F101" i="5" s="1"/>
  <c r="S41" i="2"/>
  <c r="M29" i="2"/>
  <c r="M30" i="2"/>
  <c r="N30" i="2"/>
  <c r="M31" i="2"/>
  <c r="M28" i="2"/>
  <c r="N31" i="2"/>
  <c r="D54" i="5"/>
  <c r="D55" i="5"/>
  <c r="D56" i="5"/>
  <c r="D57" i="5"/>
  <c r="D58" i="5"/>
  <c r="D59" i="5"/>
  <c r="D60" i="5"/>
  <c r="D61" i="5"/>
  <c r="D62" i="5"/>
  <c r="D63" i="5"/>
  <c r="D64" i="5"/>
  <c r="D53" i="5"/>
  <c r="G40" i="5"/>
  <c r="H40" i="5"/>
  <c r="H54" i="5" s="1"/>
  <c r="I40" i="5"/>
  <c r="J40" i="5"/>
  <c r="K40" i="5"/>
  <c r="K66" i="5" s="1"/>
  <c r="L40" i="5"/>
  <c r="M40" i="5"/>
  <c r="E40" i="5"/>
  <c r="G63" i="5" s="1"/>
  <c r="H16" i="4"/>
  <c r="J16" i="4"/>
  <c r="O16" i="4"/>
  <c r="I17" i="4"/>
  <c r="K17" i="4"/>
  <c r="M17" i="4"/>
  <c r="G18" i="4"/>
  <c r="K18" i="4"/>
  <c r="O18" i="4"/>
  <c r="H19" i="4"/>
  <c r="L19" i="4"/>
  <c r="M19" i="4"/>
  <c r="I20" i="4"/>
  <c r="J20" i="4"/>
  <c r="N20" i="4"/>
  <c r="G21" i="4"/>
  <c r="L21" i="4"/>
  <c r="O21" i="4"/>
  <c r="H22" i="4"/>
  <c r="J22" i="4"/>
  <c r="N22" i="4"/>
  <c r="I23" i="4"/>
  <c r="K23" i="4"/>
  <c r="M23" i="4"/>
  <c r="H25" i="4"/>
  <c r="L25" i="4"/>
  <c r="N25" i="4"/>
  <c r="I26" i="4"/>
  <c r="J26" i="4"/>
  <c r="M26" i="4"/>
  <c r="G31" i="4"/>
  <c r="K31" i="4"/>
  <c r="O31" i="4"/>
  <c r="G32" i="4"/>
  <c r="L32" i="4"/>
  <c r="N32" i="4"/>
  <c r="G33" i="4"/>
  <c r="K33" i="4"/>
  <c r="O33" i="4"/>
  <c r="H34" i="4"/>
  <c r="J34" i="4"/>
  <c r="O34" i="4"/>
  <c r="I35" i="4"/>
  <c r="J35" i="4"/>
  <c r="N35" i="4"/>
  <c r="G36" i="4"/>
  <c r="L36" i="4"/>
  <c r="N36" i="4"/>
  <c r="H37" i="4"/>
  <c r="L37" i="4"/>
  <c r="M37" i="4"/>
  <c r="I38" i="4"/>
  <c r="K38" i="4"/>
  <c r="M38" i="4"/>
  <c r="O13" i="4"/>
  <c r="N13" i="4"/>
  <c r="M13" i="4"/>
  <c r="L13" i="4"/>
  <c r="K13" i="4"/>
  <c r="J13" i="4"/>
  <c r="I13" i="4"/>
  <c r="H13" i="4"/>
  <c r="G13" i="4"/>
  <c r="O12" i="4"/>
  <c r="N12" i="4"/>
  <c r="M12" i="4"/>
  <c r="L12" i="4"/>
  <c r="K12" i="4"/>
  <c r="J12" i="4"/>
  <c r="I12" i="4"/>
  <c r="H12" i="4"/>
  <c r="G12" i="4"/>
  <c r="N12" i="3"/>
  <c r="O12" i="3"/>
  <c r="N13" i="3"/>
  <c r="O13" i="3"/>
  <c r="M13" i="3"/>
  <c r="M12" i="3"/>
  <c r="J13" i="3"/>
  <c r="K13" i="3"/>
  <c r="L13" i="3"/>
  <c r="K12" i="3"/>
  <c r="L12" i="3"/>
  <c r="J12" i="3"/>
  <c r="H13" i="3"/>
  <c r="I13" i="3"/>
  <c r="G13" i="3"/>
  <c r="P35" i="1"/>
  <c r="P34" i="1"/>
  <c r="P33" i="1"/>
  <c r="M34" i="1"/>
  <c r="M35" i="1"/>
  <c r="M33" i="1"/>
  <c r="K35" i="1"/>
  <c r="K34" i="1"/>
  <c r="K33" i="1"/>
  <c r="L62" i="5" l="1"/>
  <c r="M61" i="5"/>
  <c r="M59" i="5"/>
  <c r="K63" i="5"/>
  <c r="F67" i="5"/>
  <c r="E59" i="5"/>
  <c r="E61" i="5"/>
  <c r="H63" i="5"/>
  <c r="H67" i="5"/>
  <c r="L58" i="5"/>
  <c r="L65" i="5"/>
  <c r="F57" i="5"/>
  <c r="J62" i="5"/>
  <c r="G65" i="5"/>
  <c r="G55" i="5"/>
  <c r="E48" i="5" s="1"/>
  <c r="G64" i="5"/>
  <c r="G58" i="5"/>
  <c r="F66" i="5"/>
  <c r="I111" i="5"/>
  <c r="I104" i="5"/>
  <c r="J110" i="5"/>
  <c r="H108" i="5"/>
  <c r="J109" i="5"/>
  <c r="I106" i="5"/>
  <c r="J105" i="5"/>
  <c r="H107" i="5"/>
  <c r="M107" i="5"/>
  <c r="M106" i="5"/>
  <c r="K111" i="5"/>
  <c r="L108" i="5"/>
  <c r="L105" i="5"/>
  <c r="L109" i="5"/>
  <c r="K110" i="5"/>
  <c r="M104" i="5"/>
  <c r="H73" i="5"/>
  <c r="H72" i="5"/>
  <c r="I76" i="5"/>
  <c r="I69" i="5"/>
  <c r="J75" i="5"/>
  <c r="J70" i="5"/>
  <c r="J74" i="5"/>
  <c r="I71" i="5"/>
  <c r="H98" i="5"/>
  <c r="K101" i="5"/>
  <c r="H102" i="5"/>
  <c r="J88" i="5"/>
  <c r="K98" i="5"/>
  <c r="L97" i="5"/>
  <c r="G100" i="5"/>
  <c r="F89" i="5"/>
  <c r="G90" i="5"/>
  <c r="M96" i="5"/>
  <c r="J94" i="5"/>
  <c r="L93" i="5"/>
  <c r="G99" i="5"/>
  <c r="L100" i="5"/>
  <c r="F102" i="5"/>
  <c r="G103" i="5"/>
  <c r="E94" i="5"/>
  <c r="M94" i="5"/>
  <c r="I91" i="5"/>
  <c r="F92" i="5"/>
  <c r="G93" i="5"/>
  <c r="H95" i="5"/>
  <c r="E96" i="5"/>
  <c r="J97" i="5"/>
  <c r="H89" i="5"/>
  <c r="I90" i="5"/>
  <c r="M71" i="5"/>
  <c r="L74" i="5"/>
  <c r="K76" i="5"/>
  <c r="L73" i="5"/>
  <c r="L70" i="5"/>
  <c r="M72" i="5"/>
  <c r="K75" i="5"/>
  <c r="M69" i="5"/>
  <c r="E104" i="5"/>
  <c r="E109" i="5"/>
  <c r="E106" i="5"/>
  <c r="G111" i="5"/>
  <c r="F107" i="5"/>
  <c r="E105" i="5"/>
  <c r="F110" i="5"/>
  <c r="G108" i="5"/>
  <c r="I64" i="5"/>
  <c r="I68" i="5"/>
  <c r="M54" i="5"/>
  <c r="J53" i="5"/>
  <c r="I61" i="5"/>
  <c r="H93" i="5"/>
  <c r="F60" i="5"/>
  <c r="M67" i="5"/>
  <c r="K55" i="5"/>
  <c r="J66" i="5"/>
  <c r="K57" i="5"/>
  <c r="E53" i="5"/>
  <c r="K64" i="5"/>
  <c r="H65" i="5"/>
  <c r="K68" i="5"/>
  <c r="E56" i="5"/>
  <c r="M56" i="5"/>
  <c r="J57" i="5"/>
  <c r="L53" i="5"/>
  <c r="L60" i="5"/>
  <c r="F62" i="5"/>
  <c r="G73" i="5"/>
  <c r="F72" i="5"/>
  <c r="F75" i="5"/>
  <c r="N81" i="5"/>
  <c r="P84" i="5"/>
  <c r="Q80" i="5"/>
  <c r="O86" i="5"/>
  <c r="Q77" i="5"/>
  <c r="E71" i="5"/>
  <c r="Q81" i="5"/>
  <c r="O83" i="5"/>
  <c r="G76" i="5"/>
  <c r="N77" i="5"/>
  <c r="N80" i="5"/>
  <c r="O82" i="5"/>
  <c r="Q79" i="5"/>
  <c r="N78" i="5"/>
  <c r="E74" i="5"/>
  <c r="Q78" i="5"/>
  <c r="N79" i="5"/>
  <c r="P86" i="5"/>
  <c r="P82" i="5"/>
  <c r="E69" i="5"/>
  <c r="P83" i="5"/>
  <c r="P85" i="5"/>
  <c r="O85" i="5"/>
  <c r="E70" i="5"/>
  <c r="O84" i="5"/>
  <c r="I99" i="5"/>
  <c r="I103" i="5"/>
  <c r="M89" i="5"/>
  <c r="I96" i="5"/>
  <c r="H58" i="5"/>
  <c r="F95" i="5"/>
  <c r="M102" i="5"/>
  <c r="K90" i="5"/>
  <c r="J101" i="5"/>
  <c r="K92" i="5"/>
  <c r="E88" i="5"/>
  <c r="K99" i="5"/>
  <c r="H100" i="5"/>
  <c r="K103" i="5"/>
  <c r="E91" i="5"/>
  <c r="M91" i="5"/>
  <c r="J92" i="5"/>
  <c r="L88" i="5"/>
  <c r="L95" i="5"/>
  <c r="F97" i="5"/>
  <c r="G98" i="5"/>
  <c r="L41" i="4"/>
  <c r="J55" i="3"/>
  <c r="K62" i="3" s="1"/>
  <c r="K55" i="3"/>
  <c r="L62" i="3" s="1"/>
  <c r="N55" i="3"/>
  <c r="P62" i="3" s="1"/>
  <c r="L55" i="3"/>
  <c r="M62" i="3" s="1"/>
  <c r="O55" i="3"/>
  <c r="Q62" i="3" s="1"/>
  <c r="M55" i="3"/>
  <c r="O62" i="3" s="1"/>
  <c r="H55" i="3"/>
  <c r="H62" i="3" s="1"/>
  <c r="I55" i="3"/>
  <c r="I62" i="3" s="1"/>
  <c r="G55" i="3"/>
  <c r="G62" i="3" s="1"/>
  <c r="K50" i="3"/>
  <c r="K53" i="3"/>
  <c r="N50" i="3"/>
  <c r="L50" i="3"/>
  <c r="M50" i="3"/>
  <c r="J50" i="3"/>
  <c r="K52" i="3"/>
  <c r="H50" i="3"/>
  <c r="K51" i="3"/>
  <c r="O50" i="3"/>
  <c r="I50" i="3"/>
  <c r="K54" i="3"/>
  <c r="O52" i="3"/>
  <c r="G52" i="3"/>
  <c r="N54" i="3"/>
  <c r="J54" i="3"/>
  <c r="N53" i="3"/>
  <c r="J53" i="3"/>
  <c r="K60" i="3" s="1"/>
  <c r="N52" i="3"/>
  <c r="J52" i="3"/>
  <c r="N51" i="3"/>
  <c r="J51" i="3"/>
  <c r="O54" i="3"/>
  <c r="O53" i="3"/>
  <c r="O51" i="3"/>
  <c r="M54" i="3"/>
  <c r="I54" i="3"/>
  <c r="M53" i="3"/>
  <c r="I53" i="3"/>
  <c r="M52" i="3"/>
  <c r="I52" i="3"/>
  <c r="M51" i="3"/>
  <c r="I51" i="3"/>
  <c r="L54" i="3"/>
  <c r="H54" i="3"/>
  <c r="L53" i="3"/>
  <c r="H53" i="3"/>
  <c r="L52" i="3"/>
  <c r="H52" i="3"/>
  <c r="L51" i="3"/>
  <c r="H51" i="3"/>
  <c r="G54" i="3"/>
  <c r="G53" i="3"/>
  <c r="G50" i="3"/>
  <c r="G51" i="3"/>
  <c r="D12" i="2"/>
  <c r="D13" i="2"/>
  <c r="C13" i="2"/>
  <c r="C12" i="2"/>
  <c r="G15" i="2"/>
  <c r="G14" i="2"/>
  <c r="F12" i="2"/>
  <c r="G12" i="2"/>
  <c r="F13" i="2"/>
  <c r="G13" i="2"/>
  <c r="H13" i="2"/>
  <c r="H12" i="2"/>
  <c r="G48" i="5" l="1"/>
  <c r="E47" i="5"/>
  <c r="G47" i="5"/>
  <c r="H60" i="3"/>
  <c r="I60" i="3"/>
  <c r="G60" i="3"/>
  <c r="M60" i="3"/>
  <c r="K59" i="3"/>
  <c r="L59" i="3"/>
  <c r="M59" i="3"/>
  <c r="L60" i="3"/>
  <c r="L45" i="4"/>
  <c r="M52" i="4" s="1"/>
  <c r="L42" i="4"/>
  <c r="M49" i="4" s="1"/>
  <c r="L43" i="4"/>
  <c r="M48" i="4"/>
  <c r="J44" i="4"/>
  <c r="J40" i="4"/>
  <c r="J43" i="4"/>
  <c r="J41" i="4"/>
  <c r="J42" i="4"/>
  <c r="J45" i="4"/>
  <c r="K52" i="4" s="1"/>
  <c r="K43" i="4"/>
  <c r="K42" i="4"/>
  <c r="K40" i="4"/>
  <c r="K45" i="4"/>
  <c r="L52" i="4" s="1"/>
  <c r="K41" i="4"/>
  <c r="K44" i="4"/>
  <c r="L44" i="4"/>
  <c r="G43" i="4"/>
  <c r="G44" i="4"/>
  <c r="G42" i="4"/>
  <c r="G45" i="4"/>
  <c r="G52" i="4" s="1"/>
  <c r="G41" i="4"/>
  <c r="G40" i="4"/>
  <c r="H42" i="4"/>
  <c r="H43" i="4"/>
  <c r="H45" i="4"/>
  <c r="H52" i="4" s="1"/>
  <c r="H41" i="4"/>
  <c r="H44" i="4"/>
  <c r="H40" i="4"/>
  <c r="L40" i="4"/>
  <c r="M47" i="4" s="1"/>
  <c r="M45" i="4"/>
  <c r="O52" i="4" s="1"/>
  <c r="M41" i="4"/>
  <c r="M44" i="4"/>
  <c r="M40" i="4"/>
  <c r="M42" i="4"/>
  <c r="M43" i="4"/>
  <c r="N44" i="4"/>
  <c r="N40" i="4"/>
  <c r="N45" i="4"/>
  <c r="P52" i="4" s="1"/>
  <c r="N43" i="4"/>
  <c r="N42" i="4"/>
  <c r="N41" i="4"/>
  <c r="O43" i="4"/>
  <c r="O40" i="4"/>
  <c r="O42" i="4"/>
  <c r="O44" i="4"/>
  <c r="O45" i="4"/>
  <c r="Q52" i="4" s="1"/>
  <c r="O41" i="4"/>
  <c r="I45" i="4"/>
  <c r="I52" i="4" s="1"/>
  <c r="I41" i="4"/>
  <c r="I42" i="4"/>
  <c r="I44" i="4"/>
  <c r="I40" i="4"/>
  <c r="I43" i="4"/>
  <c r="K61" i="3"/>
  <c r="L61" i="3"/>
  <c r="H61" i="3"/>
  <c r="I61" i="3"/>
  <c r="P61" i="3"/>
  <c r="Q61" i="3"/>
  <c r="G61" i="3"/>
  <c r="M61" i="3"/>
  <c r="O61" i="3"/>
  <c r="M58" i="3"/>
  <c r="M57" i="3"/>
  <c r="K58" i="3"/>
  <c r="K57" i="3"/>
  <c r="O58" i="3"/>
  <c r="O57" i="3"/>
  <c r="H58" i="3"/>
  <c r="H57" i="3"/>
  <c r="I58" i="3"/>
  <c r="I57" i="3"/>
  <c r="Q58" i="3"/>
  <c r="Q57" i="3"/>
  <c r="P58" i="3"/>
  <c r="P57" i="3"/>
  <c r="L58" i="3"/>
  <c r="L57" i="3"/>
  <c r="G58" i="3"/>
  <c r="G57" i="3"/>
  <c r="O60" i="3"/>
  <c r="Q60" i="3"/>
  <c r="H59" i="3"/>
  <c r="I59" i="3"/>
  <c r="P59" i="3"/>
  <c r="O59" i="3"/>
  <c r="P60" i="3"/>
  <c r="Q59" i="3"/>
  <c r="G59" i="3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I13" i="1"/>
  <c r="I14" i="1"/>
  <c r="I12" i="1"/>
  <c r="G51" i="4" l="1"/>
  <c r="M50" i="4"/>
  <c r="M51" i="4"/>
  <c r="I51" i="4"/>
  <c r="O50" i="4"/>
  <c r="H49" i="4"/>
  <c r="G49" i="4"/>
  <c r="L51" i="4"/>
  <c r="P50" i="4"/>
  <c r="I49" i="4"/>
  <c r="H51" i="4"/>
  <c r="Q50" i="4"/>
  <c r="K50" i="4"/>
  <c r="Q48" i="4"/>
  <c r="Q47" i="4"/>
  <c r="K49" i="4"/>
  <c r="K48" i="4"/>
  <c r="K47" i="4"/>
  <c r="O49" i="4"/>
  <c r="H47" i="4"/>
  <c r="H48" i="4"/>
  <c r="L48" i="4"/>
  <c r="L47" i="4"/>
  <c r="L49" i="4"/>
  <c r="L50" i="4"/>
  <c r="O47" i="4"/>
  <c r="O48" i="4"/>
  <c r="I50" i="4"/>
  <c r="I48" i="4"/>
  <c r="I47" i="4"/>
  <c r="Q51" i="4"/>
  <c r="P48" i="4"/>
  <c r="P47" i="4"/>
  <c r="G48" i="4"/>
  <c r="G47" i="4"/>
  <c r="G50" i="4"/>
  <c r="Q49" i="4"/>
  <c r="P49" i="4"/>
  <c r="P51" i="4"/>
  <c r="O51" i="4"/>
  <c r="H50" i="4"/>
  <c r="K51" i="4"/>
  <c r="N9" i="1"/>
  <c r="R9" i="1"/>
  <c r="O7" i="1"/>
  <c r="E4" i="1"/>
  <c r="J9" i="1" s="1"/>
  <c r="M7" i="1" l="1"/>
  <c r="L7" i="1"/>
  <c r="L8" i="1"/>
  <c r="P8" i="1"/>
  <c r="K9" i="1"/>
  <c r="O9" i="1"/>
  <c r="K7" i="1"/>
  <c r="R7" i="1"/>
  <c r="M8" i="1"/>
  <c r="Q8" i="1"/>
  <c r="L9" i="1"/>
  <c r="P9" i="1"/>
  <c r="J7" i="1"/>
  <c r="Q7" i="1"/>
  <c r="J8" i="1"/>
  <c r="N8" i="1"/>
  <c r="R8" i="1"/>
  <c r="M9" i="1"/>
  <c r="Q9" i="1"/>
  <c r="P7" i="1"/>
  <c r="N7" i="1"/>
  <c r="K8" i="1"/>
  <c r="O8" i="1"/>
</calcChain>
</file>

<file path=xl/sharedStrings.xml><?xml version="1.0" encoding="utf-8"?>
<sst xmlns="http://schemas.openxmlformats.org/spreadsheetml/2006/main" count="310" uniqueCount="123">
  <si>
    <t>Ralf</t>
  </si>
  <si>
    <t>Bug</t>
  </si>
  <si>
    <t>Tool</t>
  </si>
  <si>
    <t>(A dbg, B ODB, C SN)</t>
  </si>
  <si>
    <t>Time</t>
  </si>
  <si>
    <t>A</t>
  </si>
  <si>
    <t>B</t>
  </si>
  <si>
    <t>C</t>
  </si>
  <si>
    <t>Martin</t>
  </si>
  <si>
    <t>Olek</t>
  </si>
  <si>
    <t>User 7</t>
  </si>
  <si>
    <t>User 8</t>
  </si>
  <si>
    <t>User 9</t>
  </si>
  <si>
    <t>(Code)</t>
  </si>
  <si>
    <t>A-1</t>
  </si>
  <si>
    <t>B-1</t>
  </si>
  <si>
    <t>C-1</t>
  </si>
  <si>
    <t>A-2</t>
  </si>
  <si>
    <t>B-2</t>
  </si>
  <si>
    <t>C-2</t>
  </si>
  <si>
    <t>A-3</t>
  </si>
  <si>
    <t>B-3</t>
  </si>
  <si>
    <t>C-3</t>
  </si>
  <si>
    <t>Bug 1</t>
  </si>
  <si>
    <t>Bug 2</t>
  </si>
  <si>
    <t>Bug 3</t>
  </si>
  <si>
    <t>Alex</t>
  </si>
  <si>
    <t>1 MonthDay Schaltjahr, 2 London DST, 3 Period ISO</t>
  </si>
  <si>
    <t>23 (-6 wg Chronology)</t>
  </si>
  <si>
    <t>20 (-3 iBef, 5 newPos)</t>
  </si>
  <si>
    <t>LIT</t>
  </si>
  <si>
    <t>avg</t>
  </si>
  <si>
    <t>avgdev</t>
  </si>
  <si>
    <t>wrong part</t>
  </si>
  <si>
    <t>Chris</t>
  </si>
  <si>
    <t>Jan</t>
  </si>
  <si>
    <t>x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</si>
  <si>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</si>
  <si>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</si>
  <si>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</si>
  <si>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</si>
  <si>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</si>
  <si>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</si>
  <si>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</si>
  <si>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</si>
  <si>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</si>
  <si>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PhD 1</t>
  </si>
  <si>
    <t>PhD 2</t>
  </si>
  <si>
    <t>PhD 3</t>
  </si>
  <si>
    <t>Professional 1</t>
  </si>
  <si>
    <t>Professional 2</t>
  </si>
  <si>
    <t>Professional 3</t>
  </si>
  <si>
    <t>Professional 4</t>
  </si>
  <si>
    <t>Professional 5</t>
  </si>
  <si>
    <t>Professional 6</t>
  </si>
  <si>
    <t>Professional 7</t>
  </si>
  <si>
    <t>Professional 8</t>
  </si>
  <si>
    <t>Professional 9</t>
  </si>
  <si>
    <t>Professional 10</t>
  </si>
  <si>
    <t>Professional 11</t>
  </si>
  <si>
    <t>Professional 12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</si>
  <si>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</si>
  <si>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</si>
  <si>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</si>
  <si>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</si>
  <si>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</si>
  <si>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</si>
  <si>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</si>
  <si>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</si>
  <si>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</si>
  <si>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V</t>
  </si>
  <si>
    <t>Dev</t>
  </si>
  <si>
    <t>Median</t>
  </si>
  <si>
    <t>Min</t>
  </si>
  <si>
    <t>Max</t>
  </si>
  <si>
    <t>Min E</t>
  </si>
  <si>
    <t>Max E</t>
  </si>
  <si>
    <t>Average</t>
  </si>
  <si>
    <t>DB</t>
  </si>
  <si>
    <t>ODB</t>
  </si>
  <si>
    <t>SN</t>
  </si>
  <si>
    <t>Min Offset</t>
  </si>
  <si>
    <t>Median Offset</t>
  </si>
  <si>
    <t>75% Offset</t>
  </si>
  <si>
    <t>Max Offset</t>
  </si>
  <si>
    <t>Lit (#)</t>
  </si>
  <si>
    <t>unrelated code</t>
  </si>
  <si>
    <t>AVG</t>
  </si>
  <si>
    <t>AVGDEV</t>
  </si>
  <si>
    <t>Inspect</t>
  </si>
  <si>
    <t>Restart</t>
  </si>
  <si>
    <t>Step Over</t>
  </si>
  <si>
    <t>(I)</t>
  </si>
  <si>
    <t>(-I)</t>
  </si>
  <si>
    <t>No Inspect</t>
  </si>
  <si>
    <t>Forward</t>
  </si>
  <si>
    <t>Code Read</t>
  </si>
  <si>
    <t>PhD 4</t>
  </si>
  <si>
    <t>Professional B 1</t>
  </si>
  <si>
    <t>Professional B 2</t>
  </si>
  <si>
    <t>Professional B 3</t>
  </si>
  <si>
    <t>Professional B 4</t>
  </si>
  <si>
    <t>Professional B 5</t>
  </si>
  <si>
    <t>B4</t>
  </si>
  <si>
    <t>C4</t>
  </si>
  <si>
    <t>B5</t>
  </si>
  <si>
    <t>C5</t>
  </si>
  <si>
    <t>Mockito 16</t>
  </si>
  <si>
    <t>Lang 53</t>
  </si>
  <si>
    <t>Student B 1</t>
  </si>
  <si>
    <t>Student B 2</t>
  </si>
  <si>
    <t>Student B 3</t>
  </si>
  <si>
    <t>Student B 4</t>
  </si>
  <si>
    <t>Student B 5</t>
  </si>
  <si>
    <t>Stud Average</t>
  </si>
  <si>
    <t>Prof Average</t>
  </si>
  <si>
    <t>AveDev</t>
  </si>
  <si>
    <t>Avg SN/DB</t>
  </si>
  <si>
    <t>Norm DB</t>
  </si>
  <si>
    <t>Norm ODB</t>
  </si>
  <si>
    <t>Avg SN/ODB</t>
  </si>
  <si>
    <t>Student Avedev</t>
  </si>
  <si>
    <t>Prof Avedev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</si>
</sst>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1" xfId="0" applyFill="1" applyBorder="1"/>
    <xf numFmtId="0" fontId="0" fillId="2" borderId="0" xfId="0" applyFill="1" applyBorder="1"/>
    <xf numFmtId="0" fontId="0" fillId="0" borderId="0" xfId="0" applyFill="1" applyBorder="1" applyAlignment="1">
      <alignment horizontal="right"/>
    </xf>
    <xf numFmtId="9" fontId="0" fillId="0" borderId="0" xfId="0" applyNumberFormat="1"/>
    <xf numFmtId="9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0" xfId="0" applyNumberFormat="1"/>
    <xf numFmtId="9" fontId="0" fillId="0" borderId="0" xfId="1" applyFont="1"/>
    <xf numFmtId="167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Regular Debugger</c:v>
          </c:tx>
          <c:spPr>
            <a:solidFill>
              <a:schemeClr val="bg1"/>
            </a:solidFill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f>Sheet1!$I$12:$I$14</c:f>
              <c:strCache>
                <c:ptCount val="3"/>
                <c:pt idx="0">
                  <c:v>Bug 1</c:v>
                </c:pt>
                <c:pt idx="1">
                  <c:v>Bug 2</c:v>
                </c:pt>
                <c:pt idx="2">
                  <c:v>Bug 3</c:v>
                </c:pt>
              </c:strCache>
            </c:strRef>
          </c:cat>
          <c:val>
            <c:numRef>
              <c:f>Sheet1!$J$12:$J$14</c:f>
              <c:numCache>
                <c:formatCode>General</c:formatCode>
                <c:ptCount val="3"/>
                <c:pt idx="0">
                  <c:v>15</c:v>
                </c:pt>
                <c:pt idx="1">
                  <c:v>18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C-4B1E-AD4D-EF38DCB7C9EE}"/>
            </c:ext>
          </c:extLst>
        </c:ser>
        <c:ser>
          <c:idx val="1"/>
          <c:order val="1"/>
          <c:spPr>
            <a:solidFill>
              <a:schemeClr val="bg1"/>
            </a:solidFill>
            <a:ln w="190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fixedVal"/>
            <c:noEndCap val="0"/>
            <c:val val="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Sheet1!$I$12:$I$14</c:f>
              <c:strCache>
                <c:ptCount val="3"/>
                <c:pt idx="0">
                  <c:v>Bug 1</c:v>
                </c:pt>
                <c:pt idx="1">
                  <c:v>Bug 2</c:v>
                </c:pt>
                <c:pt idx="2">
                  <c:v>Bug 3</c:v>
                </c:pt>
              </c:strCache>
            </c:strRef>
          </c:cat>
          <c:val>
            <c:numRef>
              <c:f>Sheet1!$K$12:$K$14</c:f>
              <c:numCache>
                <c:formatCode>General</c:formatCode>
                <c:ptCount val="3"/>
                <c:pt idx="0">
                  <c:v>16</c:v>
                </c:pt>
                <c:pt idx="1">
                  <c:v>20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9C-4B1E-AD4D-EF38DCB7C9EE}"/>
            </c:ext>
          </c:extLst>
        </c:ser>
        <c:ser>
          <c:idx val="2"/>
          <c:order val="2"/>
          <c:spPr>
            <a:solidFill>
              <a:schemeClr val="bg1"/>
            </a:solidFill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f>Sheet1!$I$12:$I$14</c:f>
              <c:strCache>
                <c:ptCount val="3"/>
                <c:pt idx="0">
                  <c:v>Bug 1</c:v>
                </c:pt>
                <c:pt idx="1">
                  <c:v>Bug 2</c:v>
                </c:pt>
                <c:pt idx="2">
                  <c:v>Bug 3</c:v>
                </c:pt>
              </c:strCache>
            </c:strRef>
          </c:cat>
          <c:val>
            <c:numRef>
              <c:f>Sheet1!$L$12:$L$14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9C-4B1E-AD4D-EF38DCB7C9EE}"/>
            </c:ext>
          </c:extLst>
        </c:ser>
        <c:ser>
          <c:idx val="3"/>
          <c:order val="3"/>
          <c:tx>
            <c:v>Omniscient Debugger</c:v>
          </c:tx>
          <c:spPr>
            <a:solidFill>
              <a:schemeClr val="bg1">
                <a:lumMod val="75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f>Sheet1!$I$12:$I$14</c:f>
              <c:strCache>
                <c:ptCount val="3"/>
                <c:pt idx="0">
                  <c:v>Bug 1</c:v>
                </c:pt>
                <c:pt idx="1">
                  <c:v>Bug 2</c:v>
                </c:pt>
                <c:pt idx="2">
                  <c:v>Bug 3</c:v>
                </c:pt>
              </c:strCache>
            </c:strRef>
          </c:cat>
          <c:val>
            <c:numRef>
              <c:f>Sheet1!$M$12:$M$14</c:f>
              <c:numCache>
                <c:formatCode>General</c:formatCode>
                <c:ptCount val="3"/>
                <c:pt idx="0">
                  <c:v>12</c:v>
                </c:pt>
                <c:pt idx="1">
                  <c:v>14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9C-4B1E-AD4D-EF38DCB7C9EE}"/>
            </c:ext>
          </c:extLst>
        </c:ser>
        <c:ser>
          <c:idx val="4"/>
          <c:order val="4"/>
          <c:spPr>
            <a:solidFill>
              <a:schemeClr val="bg1">
                <a:lumMod val="75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f>Sheet1!$I$12:$I$14</c:f>
              <c:strCache>
                <c:ptCount val="3"/>
                <c:pt idx="0">
                  <c:v>Bug 1</c:v>
                </c:pt>
                <c:pt idx="1">
                  <c:v>Bug 2</c:v>
                </c:pt>
                <c:pt idx="2">
                  <c:v>Bug 3</c:v>
                </c:pt>
              </c:strCache>
            </c:strRef>
          </c:cat>
          <c:val>
            <c:numRef>
              <c:f>Sheet1!$N$12:$N$14</c:f>
              <c:numCache>
                <c:formatCode>General</c:formatCode>
                <c:ptCount val="3"/>
                <c:pt idx="0">
                  <c:v>14</c:v>
                </c:pt>
                <c:pt idx="1">
                  <c:v>16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9C-4B1E-AD4D-EF38DCB7C9EE}"/>
            </c:ext>
          </c:extLst>
        </c:ser>
        <c:ser>
          <c:idx val="5"/>
          <c:order val="5"/>
          <c:spPr>
            <a:solidFill>
              <a:schemeClr val="bg1">
                <a:lumMod val="75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f>Sheet1!$I$12:$I$14</c:f>
              <c:strCache>
                <c:ptCount val="3"/>
                <c:pt idx="0">
                  <c:v>Bug 1</c:v>
                </c:pt>
                <c:pt idx="1">
                  <c:v>Bug 2</c:v>
                </c:pt>
                <c:pt idx="2">
                  <c:v>Bug 3</c:v>
                </c:pt>
              </c:strCache>
            </c:strRef>
          </c:cat>
          <c:val>
            <c:numRef>
              <c:f>Sheet1!$O$12:$O$14</c:f>
              <c:numCache>
                <c:formatCode>General</c:formatCode>
                <c:ptCount val="3"/>
                <c:pt idx="0">
                  <c:v>16</c:v>
                </c:pt>
                <c:pt idx="1">
                  <c:v>17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9C-4B1E-AD4D-EF38DCB7C9EE}"/>
            </c:ext>
          </c:extLst>
        </c:ser>
        <c:ser>
          <c:idx val="6"/>
          <c:order val="6"/>
          <c:tx>
            <c:v>Slice Navigator</c:v>
          </c:tx>
          <c:spPr>
            <a:solidFill>
              <a:schemeClr val="tx1">
                <a:lumMod val="75000"/>
                <a:lumOff val="25000"/>
              </a:schemeClr>
            </a:solidFill>
            <a:ln w="19050">
              <a:solidFill>
                <a:schemeClr val="tx1">
                  <a:alpha val="99000"/>
                </a:schemeClr>
              </a:solidFill>
            </a:ln>
            <a:effectLst/>
          </c:spPr>
          <c:invertIfNegative val="0"/>
          <c:cat>
            <c:strRef>
              <c:f>Sheet1!$I$12:$I$14</c:f>
              <c:strCache>
                <c:ptCount val="3"/>
                <c:pt idx="0">
                  <c:v>Bug 1</c:v>
                </c:pt>
                <c:pt idx="1">
                  <c:v>Bug 2</c:v>
                </c:pt>
                <c:pt idx="2">
                  <c:v>Bug 3</c:v>
                </c:pt>
              </c:strCache>
            </c:strRef>
          </c:cat>
          <c:val>
            <c:numRef>
              <c:f>Sheet1!$P$12:$P$14</c:f>
              <c:numCache>
                <c:formatCode>General</c:formatCode>
                <c:ptCount val="3"/>
                <c:pt idx="0">
                  <c:v>10</c:v>
                </c:pt>
                <c:pt idx="1">
                  <c:v>9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9C-4B1E-AD4D-EF38DCB7C9EE}"/>
            </c:ext>
          </c:extLst>
        </c:ser>
        <c:ser>
          <c:idx val="7"/>
          <c:order val="7"/>
          <c:spPr>
            <a:solidFill>
              <a:schemeClr val="tx1">
                <a:lumMod val="75000"/>
                <a:lumOff val="25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f>Sheet1!$I$12:$I$14</c:f>
              <c:strCache>
                <c:ptCount val="3"/>
                <c:pt idx="0">
                  <c:v>Bug 1</c:v>
                </c:pt>
                <c:pt idx="1">
                  <c:v>Bug 2</c:v>
                </c:pt>
                <c:pt idx="2">
                  <c:v>Bug 3</c:v>
                </c:pt>
              </c:strCache>
            </c:strRef>
          </c:cat>
          <c:val>
            <c:numRef>
              <c:f>Sheet1!$Q$12:$Q$14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9C-4B1E-AD4D-EF38DCB7C9EE}"/>
            </c:ext>
          </c:extLst>
        </c:ser>
        <c:ser>
          <c:idx val="8"/>
          <c:order val="8"/>
          <c:spPr>
            <a:solidFill>
              <a:schemeClr val="tx1">
                <a:lumMod val="75000"/>
                <a:lumOff val="25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f>Sheet1!$I$12:$I$14</c:f>
              <c:strCache>
                <c:ptCount val="3"/>
                <c:pt idx="0">
                  <c:v>Bug 1</c:v>
                </c:pt>
                <c:pt idx="1">
                  <c:v>Bug 2</c:v>
                </c:pt>
                <c:pt idx="2">
                  <c:v>Bug 3</c:v>
                </c:pt>
              </c:strCache>
            </c:strRef>
          </c:cat>
          <c:val>
            <c:numRef>
              <c:f>Sheet1!$R$12:$R$14</c:f>
              <c:numCache>
                <c:formatCode>General</c:formatCode>
                <c:ptCount val="3"/>
                <c:pt idx="0">
                  <c:v>12</c:v>
                </c:pt>
                <c:pt idx="1">
                  <c:v>13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9C-4B1E-AD4D-EF38DCB7C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95056008"/>
        <c:axId val="195052872"/>
      </c:barChart>
      <c:catAx>
        <c:axId val="19505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052872"/>
        <c:crosses val="autoZero"/>
        <c:auto val="1"/>
        <c:lblAlgn val="ctr"/>
        <c:lblOffset val="100"/>
        <c:noMultiLvlLbl val="0"/>
      </c:catAx>
      <c:valAx>
        <c:axId val="19505287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05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Sheet3!$F$58</c:f>
              <c:strCache>
                <c:ptCount val="1"/>
                <c:pt idx="0">
                  <c:v>25%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Sheet3!$G$57:$W$57</c:f>
                <c:numCache>
                  <c:formatCode>General</c:formatCode>
                  <c:ptCount val="17"/>
                  <c:pt idx="0">
                    <c:v>1.75</c:v>
                  </c:pt>
                  <c:pt idx="1">
                    <c:v>1.75</c:v>
                  </c:pt>
                  <c:pt idx="2">
                    <c:v>1</c:v>
                  </c:pt>
                  <c:pt idx="3">
                    <c:v>20</c:v>
                  </c:pt>
                  <c:pt idx="4">
                    <c:v>1.5</c:v>
                  </c:pt>
                  <c:pt idx="5">
                    <c:v>1</c:v>
                  </c:pt>
                  <c:pt idx="6">
                    <c:v>1</c:v>
                  </c:pt>
                  <c:pt idx="7">
                    <c:v>20</c:v>
                  </c:pt>
                  <c:pt idx="8">
                    <c:v>0.75</c:v>
                  </c:pt>
                  <c:pt idx="9">
                    <c:v>0.75</c:v>
                  </c:pt>
                  <c:pt idx="10">
                    <c:v>0.75</c:v>
                  </c:pt>
                  <c:pt idx="11">
                    <c:v>20</c:v>
                  </c:pt>
                  <c:pt idx="12">
                    <c:v>3</c:v>
                  </c:pt>
                  <c:pt idx="13">
                    <c:v>0</c:v>
                  </c:pt>
                  <c:pt idx="14">
                    <c:v>20</c:v>
                  </c:pt>
                  <c:pt idx="15">
                    <c:v>6</c:v>
                  </c:pt>
                  <c:pt idx="16">
                    <c:v>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Sheet3!$G$64:$W$64</c:f>
              <c:strCache>
                <c:ptCount val="17"/>
                <c:pt idx="0">
                  <c:v>DB</c:v>
                </c:pt>
                <c:pt idx="1">
                  <c:v>ODB</c:v>
                </c:pt>
                <c:pt idx="2">
                  <c:v>SN</c:v>
                </c:pt>
                <c:pt idx="4">
                  <c:v>DB</c:v>
                </c:pt>
                <c:pt idx="5">
                  <c:v>ODB</c:v>
                </c:pt>
                <c:pt idx="6">
                  <c:v>SN</c:v>
                </c:pt>
                <c:pt idx="8">
                  <c:v>DB</c:v>
                </c:pt>
                <c:pt idx="9">
                  <c:v>ODB</c:v>
                </c:pt>
                <c:pt idx="10">
                  <c:v>SN</c:v>
                </c:pt>
                <c:pt idx="12">
                  <c:v>ODB</c:v>
                </c:pt>
                <c:pt idx="13">
                  <c:v>SN</c:v>
                </c:pt>
                <c:pt idx="15">
                  <c:v>ODB</c:v>
                </c:pt>
                <c:pt idx="16">
                  <c:v>SN</c:v>
                </c:pt>
              </c:strCache>
            </c:strRef>
          </c:cat>
          <c:val>
            <c:numRef>
              <c:f>Sheet3!$G$58:$W$58</c:f>
              <c:numCache>
                <c:formatCode>General</c:formatCode>
                <c:ptCount val="17"/>
                <c:pt idx="0">
                  <c:v>15.75</c:v>
                </c:pt>
                <c:pt idx="1">
                  <c:v>11.75</c:v>
                </c:pt>
                <c:pt idx="2">
                  <c:v>10</c:v>
                </c:pt>
                <c:pt idx="3">
                  <c:v>20</c:v>
                </c:pt>
                <c:pt idx="4">
                  <c:v>17.5</c:v>
                </c:pt>
                <c:pt idx="5">
                  <c:v>14</c:v>
                </c:pt>
                <c:pt idx="6">
                  <c:v>10</c:v>
                </c:pt>
                <c:pt idx="7">
                  <c:v>20</c:v>
                </c:pt>
                <c:pt idx="8">
                  <c:v>17.75</c:v>
                </c:pt>
                <c:pt idx="9">
                  <c:v>10.75</c:v>
                </c:pt>
                <c:pt idx="10">
                  <c:v>9.75</c:v>
                </c:pt>
                <c:pt idx="11">
                  <c:v>20</c:v>
                </c:pt>
                <c:pt idx="12">
                  <c:v>8</c:v>
                </c:pt>
                <c:pt idx="13">
                  <c:v>6</c:v>
                </c:pt>
                <c:pt idx="14">
                  <c:v>20</c:v>
                </c:pt>
                <c:pt idx="15">
                  <c:v>17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65-4704-8DCD-8135490EDBCF}"/>
            </c:ext>
          </c:extLst>
        </c:ser>
        <c:ser>
          <c:idx val="2"/>
          <c:order val="1"/>
          <c:tx>
            <c:strRef>
              <c:f>Sheet3!$F$59</c:f>
              <c:strCache>
                <c:ptCount val="1"/>
                <c:pt idx="0">
                  <c:v>Median Offset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Sheet3!$G$64:$W$64</c:f>
              <c:strCache>
                <c:ptCount val="17"/>
                <c:pt idx="0">
                  <c:v>DB</c:v>
                </c:pt>
                <c:pt idx="1">
                  <c:v>ODB</c:v>
                </c:pt>
                <c:pt idx="2">
                  <c:v>SN</c:v>
                </c:pt>
                <c:pt idx="4">
                  <c:v>DB</c:v>
                </c:pt>
                <c:pt idx="5">
                  <c:v>ODB</c:v>
                </c:pt>
                <c:pt idx="6">
                  <c:v>SN</c:v>
                </c:pt>
                <c:pt idx="8">
                  <c:v>DB</c:v>
                </c:pt>
                <c:pt idx="9">
                  <c:v>ODB</c:v>
                </c:pt>
                <c:pt idx="10">
                  <c:v>SN</c:v>
                </c:pt>
                <c:pt idx="12">
                  <c:v>ODB</c:v>
                </c:pt>
                <c:pt idx="13">
                  <c:v>SN</c:v>
                </c:pt>
                <c:pt idx="15">
                  <c:v>ODB</c:v>
                </c:pt>
                <c:pt idx="16">
                  <c:v>SN</c:v>
                </c:pt>
              </c:strCache>
            </c:strRef>
          </c:cat>
          <c:val>
            <c:numRef>
              <c:f>Sheet3!$G$59:$W$59</c:f>
              <c:numCache>
                <c:formatCode>General</c:formatCode>
                <c:ptCount val="17"/>
                <c:pt idx="0">
                  <c:v>1.25</c:v>
                </c:pt>
                <c:pt idx="1">
                  <c:v>2.25</c:v>
                </c:pt>
                <c:pt idx="2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0.5</c:v>
                </c:pt>
                <c:pt idx="8">
                  <c:v>0.75</c:v>
                </c:pt>
                <c:pt idx="9">
                  <c:v>1.75</c:v>
                </c:pt>
                <c:pt idx="10">
                  <c:v>2.25</c:v>
                </c:pt>
                <c:pt idx="12">
                  <c:v>1</c:v>
                </c:pt>
                <c:pt idx="13">
                  <c:v>1</c:v>
                </c:pt>
                <c:pt idx="15">
                  <c:v>0.89999999999999858</c:v>
                </c:pt>
                <c:pt idx="16">
                  <c:v>0.90000000000000036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65-4704-8DCD-8135490EDBCF}"/>
            </c:ext>
          </c:extLst>
        </c:ser>
        <c:ser>
          <c:idx val="3"/>
          <c:order val="2"/>
          <c:tx>
            <c:strRef>
              <c:f>Sheet3!$F$60</c:f>
              <c:strCache>
                <c:ptCount val="1"/>
                <c:pt idx="0">
                  <c:v>75% Offset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Sheet3!$G$61:$W$61</c:f>
                <c:numCache>
                  <c:formatCode>General</c:formatCode>
                  <c:ptCount val="17"/>
                  <c:pt idx="0">
                    <c:v>1</c:v>
                  </c:pt>
                  <c:pt idx="1">
                    <c:v>0.75</c:v>
                  </c:pt>
                  <c:pt idx="2">
                    <c:v>2</c:v>
                  </c:pt>
                  <c:pt idx="4">
                    <c:v>0</c:v>
                  </c:pt>
                  <c:pt idx="5">
                    <c:v>1.75</c:v>
                  </c:pt>
                  <c:pt idx="6">
                    <c:v>1.75</c:v>
                  </c:pt>
                  <c:pt idx="8">
                    <c:v>1</c:v>
                  </c:pt>
                  <c:pt idx="9">
                    <c:v>0</c:v>
                  </c:pt>
                  <c:pt idx="10">
                    <c:v>1.75</c:v>
                  </c:pt>
                  <c:pt idx="12">
                    <c:v>0</c:v>
                  </c:pt>
                  <c:pt idx="13">
                    <c:v>0</c:v>
                  </c:pt>
                  <c:pt idx="15">
                    <c:v>2</c:v>
                  </c:pt>
                  <c:pt idx="16">
                    <c:v>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Sheet3!$G$64:$W$64</c:f>
              <c:strCache>
                <c:ptCount val="17"/>
                <c:pt idx="0">
                  <c:v>DB</c:v>
                </c:pt>
                <c:pt idx="1">
                  <c:v>ODB</c:v>
                </c:pt>
                <c:pt idx="2">
                  <c:v>SN</c:v>
                </c:pt>
                <c:pt idx="4">
                  <c:v>DB</c:v>
                </c:pt>
                <c:pt idx="5">
                  <c:v>ODB</c:v>
                </c:pt>
                <c:pt idx="6">
                  <c:v>SN</c:v>
                </c:pt>
                <c:pt idx="8">
                  <c:v>DB</c:v>
                </c:pt>
                <c:pt idx="9">
                  <c:v>ODB</c:v>
                </c:pt>
                <c:pt idx="10">
                  <c:v>SN</c:v>
                </c:pt>
                <c:pt idx="12">
                  <c:v>ODB</c:v>
                </c:pt>
                <c:pt idx="13">
                  <c:v>SN</c:v>
                </c:pt>
                <c:pt idx="15">
                  <c:v>ODB</c:v>
                </c:pt>
                <c:pt idx="16">
                  <c:v>SN</c:v>
                </c:pt>
              </c:strCache>
            </c:strRef>
          </c:cat>
          <c:val>
            <c:numRef>
              <c:f>Sheet3!$G$60:$W$60</c:f>
              <c:numCache>
                <c:formatCode>General</c:formatCode>
                <c:ptCount val="17"/>
                <c:pt idx="0">
                  <c:v>2</c:v>
                </c:pt>
                <c:pt idx="1">
                  <c:v>1.25</c:v>
                </c:pt>
                <c:pt idx="2">
                  <c:v>1</c:v>
                </c:pt>
                <c:pt idx="4">
                  <c:v>0.5</c:v>
                </c:pt>
                <c:pt idx="5">
                  <c:v>1.25</c:v>
                </c:pt>
                <c:pt idx="6">
                  <c:v>1.75</c:v>
                </c:pt>
                <c:pt idx="8">
                  <c:v>0.5</c:v>
                </c:pt>
                <c:pt idx="9">
                  <c:v>0.5</c:v>
                </c:pt>
                <c:pt idx="10">
                  <c:v>1.25</c:v>
                </c:pt>
                <c:pt idx="12">
                  <c:v>1</c:v>
                </c:pt>
                <c:pt idx="13">
                  <c:v>1</c:v>
                </c:pt>
                <c:pt idx="15">
                  <c:v>0.10000000000000142</c:v>
                </c:pt>
                <c:pt idx="16">
                  <c:v>9.9999999999999645E-2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65-4704-8DCD-8135490E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051048"/>
        <c:axId val="611049736"/>
      </c:barChart>
      <c:lineChart>
        <c:grouping val="standard"/>
        <c:varyColors val="0"/>
        <c:ser>
          <c:idx val="0"/>
          <c:order val="3"/>
          <c:tx>
            <c:strRef>
              <c:f>Sheet3!$F$62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Sheet3!$G$62:$W$62</c:f>
              <c:numCache>
                <c:formatCode>General</c:formatCode>
                <c:ptCount val="17"/>
                <c:pt idx="0">
                  <c:v>17.125</c:v>
                </c:pt>
                <c:pt idx="1">
                  <c:v>13.5</c:v>
                </c:pt>
                <c:pt idx="2">
                  <c:v>11.125</c:v>
                </c:pt>
                <c:pt idx="4">
                  <c:v>18.625</c:v>
                </c:pt>
                <c:pt idx="5">
                  <c:v>15.25</c:v>
                </c:pt>
                <c:pt idx="6">
                  <c:v>11.125</c:v>
                </c:pt>
                <c:pt idx="8">
                  <c:v>18.375</c:v>
                </c:pt>
                <c:pt idx="9">
                  <c:v>11.875</c:v>
                </c:pt>
                <c:pt idx="10">
                  <c:v>11.75</c:v>
                </c:pt>
                <c:pt idx="12">
                  <c:v>8.4</c:v>
                </c:pt>
                <c:pt idx="13">
                  <c:v>7</c:v>
                </c:pt>
                <c:pt idx="15">
                  <c:v>16.78</c:v>
                </c:pt>
                <c:pt idx="16">
                  <c:v>14.580000000000002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65-4704-8DCD-8135490E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051048"/>
        <c:axId val="611049736"/>
      </c:lineChart>
      <c:catAx>
        <c:axId val="611051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l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Bug 1</a:t>
                </a:r>
                <a:r>
                  <a:rPr lang="de-DE" sz="1000" b="0" i="0" u="none" strike="noStrike" baseline="0"/>
                  <a:t>      </a:t>
                </a:r>
                <a:r>
                  <a:rPr lang="de-DE" sz="1000" b="0" i="0" u="none" strike="noStrike" baseline="0">
                    <a:effectLst/>
                  </a:rPr>
                  <a:t>  </a:t>
                </a:r>
                <a:r>
                  <a:rPr lang="de-DE" sz="1000" b="0" i="0" u="none" strike="noStrike" baseline="0"/>
                  <a:t>   </a:t>
                </a:r>
                <a:r>
                  <a:rPr lang="de-DE"/>
                  <a:t>Bug 2</a:t>
                </a:r>
                <a:r>
                  <a:rPr lang="de-DE" sz="1000" b="0" i="0" u="none" strike="noStrike" baseline="0">
                    <a:effectLst/>
                  </a:rPr>
                  <a:t>           </a:t>
                </a:r>
                <a:r>
                  <a:rPr lang="de-DE"/>
                  <a:t>Bug 3                 Bug 4               Bug 5</a:t>
                </a:r>
              </a:p>
            </c:rich>
          </c:tx>
          <c:layout>
            <c:manualLayout>
              <c:xMode val="edge"/>
              <c:yMode val="edge"/>
              <c:x val="0.17901705694460149"/>
              <c:y val="0.858912853284643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l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1049736"/>
        <c:crosses val="autoZero"/>
        <c:auto val="1"/>
        <c:lblAlgn val="ctr"/>
        <c:lblOffset val="100"/>
        <c:noMultiLvlLbl val="0"/>
      </c:catAx>
      <c:valAx>
        <c:axId val="611049736"/>
        <c:scaling>
          <c:orientation val="minMax"/>
          <c:max val="20.1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1051048"/>
        <c:crosses val="autoZero"/>
        <c:crossBetween val="between"/>
        <c:majorUnit val="2"/>
        <c:min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'Sheet3 (2)'!$F$48</c:f>
              <c:strCache>
                <c:ptCount val="1"/>
                <c:pt idx="0">
                  <c:v>25%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'Sheet3 (2)'!$G$47:$Q$47</c:f>
                <c:numCache>
                  <c:formatCode>General</c:formatCode>
                  <c:ptCount val="11"/>
                  <c:pt idx="0">
                    <c:v>0.75</c:v>
                  </c:pt>
                  <c:pt idx="1">
                    <c:v>0.75</c:v>
                  </c:pt>
                  <c:pt idx="2">
                    <c:v>0.75</c:v>
                  </c:pt>
                  <c:pt idx="3">
                    <c:v>20</c:v>
                  </c:pt>
                  <c:pt idx="4">
                    <c:v>3.5</c:v>
                  </c:pt>
                  <c:pt idx="5">
                    <c:v>0.75</c:v>
                  </c:pt>
                  <c:pt idx="6">
                    <c:v>1.75</c:v>
                  </c:pt>
                  <c:pt idx="7">
                    <c:v>20</c:v>
                  </c:pt>
                  <c:pt idx="8">
                    <c:v>1.5</c:v>
                  </c:pt>
                  <c:pt idx="9">
                    <c:v>1</c:v>
                  </c:pt>
                  <c:pt idx="10">
                    <c:v>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'Sheet3 (2)'!$G$48:$Q$48</c:f>
              <c:numCache>
                <c:formatCode>General</c:formatCode>
                <c:ptCount val="11"/>
                <c:pt idx="0">
                  <c:v>15.75</c:v>
                </c:pt>
                <c:pt idx="1">
                  <c:v>10.75</c:v>
                </c:pt>
                <c:pt idx="2">
                  <c:v>9.75</c:v>
                </c:pt>
                <c:pt idx="3">
                  <c:v>20</c:v>
                </c:pt>
                <c:pt idx="4">
                  <c:v>19.5</c:v>
                </c:pt>
                <c:pt idx="5">
                  <c:v>14.75</c:v>
                </c:pt>
                <c:pt idx="6">
                  <c:v>9.75</c:v>
                </c:pt>
                <c:pt idx="7">
                  <c:v>20</c:v>
                </c:pt>
                <c:pt idx="8">
                  <c:v>16.5</c:v>
                </c:pt>
                <c:pt idx="9">
                  <c:v>11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EF-4AFD-92A9-95A0DE1A39A9}"/>
            </c:ext>
          </c:extLst>
        </c:ser>
        <c:ser>
          <c:idx val="2"/>
          <c:order val="1"/>
          <c:tx>
            <c:strRef>
              <c:f>'Sheet3 (2)'!$F$49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/>
          </c:spPr>
          <c:invertIfNegative val="0"/>
          <c:val>
            <c:numRef>
              <c:f>'Sheet3 (2)'!$G$49:$Q$49</c:f>
              <c:numCache>
                <c:formatCode>General</c:formatCode>
                <c:ptCount val="11"/>
                <c:pt idx="0">
                  <c:v>0.75</c:v>
                </c:pt>
                <c:pt idx="1">
                  <c:v>1.75</c:v>
                </c:pt>
                <c:pt idx="2">
                  <c:v>1.25</c:v>
                </c:pt>
                <c:pt idx="4">
                  <c:v>0.39999999999999858</c:v>
                </c:pt>
                <c:pt idx="5">
                  <c:v>0.25</c:v>
                </c:pt>
                <c:pt idx="6">
                  <c:v>2.25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EF-4AFD-92A9-95A0DE1A39A9}"/>
            </c:ext>
          </c:extLst>
        </c:ser>
        <c:ser>
          <c:idx val="3"/>
          <c:order val="2"/>
          <c:tx>
            <c:strRef>
              <c:f>'Sheet3 (2)'!$F$50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'Sheet3 (2)'!$G$51:$Q$51</c:f>
                <c:numCache>
                  <c:formatCode>General</c:formatCode>
                  <c:ptCount val="11"/>
                  <c:pt idx="0">
                    <c:v>0.75</c:v>
                  </c:pt>
                  <c:pt idx="1">
                    <c:v>2.5</c:v>
                  </c:pt>
                  <c:pt idx="2">
                    <c:v>0</c:v>
                  </c:pt>
                  <c:pt idx="4">
                    <c:v>0</c:v>
                  </c:pt>
                  <c:pt idx="5">
                    <c:v>0.75</c:v>
                  </c:pt>
                  <c:pt idx="6">
                    <c:v>0.75</c:v>
                  </c:pt>
                  <c:pt idx="8">
                    <c:v>1.5</c:v>
                  </c:pt>
                  <c:pt idx="9">
                    <c:v>1.75</c:v>
                  </c:pt>
                  <c:pt idx="10">
                    <c:v>1.75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'Sheet3 (2)'!$G$50:$Q$50</c:f>
              <c:numCache>
                <c:formatCode>General</c:formatCode>
                <c:ptCount val="11"/>
                <c:pt idx="0">
                  <c:v>2.75</c:v>
                </c:pt>
                <c:pt idx="1">
                  <c:v>2</c:v>
                </c:pt>
                <c:pt idx="2">
                  <c:v>1</c:v>
                </c:pt>
                <c:pt idx="4">
                  <c:v>0.1</c:v>
                </c:pt>
                <c:pt idx="5">
                  <c:v>2.25</c:v>
                </c:pt>
                <c:pt idx="6">
                  <c:v>1.25</c:v>
                </c:pt>
                <c:pt idx="8">
                  <c:v>0.5</c:v>
                </c:pt>
                <c:pt idx="9">
                  <c:v>1.25</c:v>
                </c:pt>
                <c:pt idx="10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EF-4AFD-92A9-95A0DE1A3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051048"/>
        <c:axId val="611049736"/>
      </c:barChart>
      <c:lineChart>
        <c:grouping val="standard"/>
        <c:varyColors val="0"/>
        <c:ser>
          <c:idx val="0"/>
          <c:order val="3"/>
          <c:tx>
            <c:strRef>
              <c:f>'Sheet3 (2)'!$F$52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'Sheet3 (2)'!$G$52:$Q$52</c:f>
              <c:numCache>
                <c:formatCode>General</c:formatCode>
                <c:ptCount val="11"/>
                <c:pt idx="0">
                  <c:v>17.25</c:v>
                </c:pt>
                <c:pt idx="1">
                  <c:v>12.875</c:v>
                </c:pt>
                <c:pt idx="2">
                  <c:v>10.75</c:v>
                </c:pt>
                <c:pt idx="4">
                  <c:v>19.25</c:v>
                </c:pt>
                <c:pt idx="5">
                  <c:v>15.75</c:v>
                </c:pt>
                <c:pt idx="6">
                  <c:v>11.5</c:v>
                </c:pt>
                <c:pt idx="8">
                  <c:v>17</c:v>
                </c:pt>
                <c:pt idx="9">
                  <c:v>12.25</c:v>
                </c:pt>
                <c:pt idx="10">
                  <c:v>11.75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EF-4AFD-92A9-95A0DE1A3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051048"/>
        <c:axId val="611049736"/>
      </c:lineChart>
      <c:catAx>
        <c:axId val="61105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1049736"/>
        <c:crosses val="autoZero"/>
        <c:auto val="1"/>
        <c:lblAlgn val="ctr"/>
        <c:lblOffset val="100"/>
        <c:noMultiLvlLbl val="0"/>
      </c:catAx>
      <c:valAx>
        <c:axId val="61104973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1051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15</xdr:row>
      <xdr:rowOff>38100</xdr:rowOff>
    </xdr:from>
    <xdr:to>
      <xdr:col>17</xdr:col>
      <xdr:colOff>495299</xdr:colOff>
      <xdr:row>29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595312</xdr:colOff>
      <xdr:row>69</xdr:row>
      <xdr:rowOff>0</xdr:rowOff>
    </xdr:from>
    <xdr:to>
      <xdr:col>13</xdr:col>
      <xdr:colOff>609599</xdr:colOff>
      <xdr:row>82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BE4107-101A-4CB3-8389-57B9BC171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566738</xdr:colOff>
      <xdr:row>52</xdr:row>
      <xdr:rowOff>28575</xdr:rowOff>
    </xdr:from>
    <xdr:to>
      <xdr:col>9</xdr:col>
      <xdr:colOff>171450</xdr:colOff>
      <xdr:row>65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0AFF41-6A0B-4146-82AF-62E4F32D2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workbookViewId="0">
      <selection activeCell="P14" activeCellId="1" sqref="P9:Q9 P14:R14"/>
    </sheetView>
  </sheetViews>
  <sheetFormatPr defaultRowHeight="15" x14ac:dyDescent="0.25"/>
  <sheetData>
    <row r="1" spans="1:18" x14ac:dyDescent="0.25">
      <c r="C1" t="s">
        <v>27</v>
      </c>
    </row>
    <row r="2" spans="1:18" x14ac:dyDescent="0.25">
      <c r="C2" t="s">
        <v>3</v>
      </c>
    </row>
    <row r="3" spans="1:18" x14ac:dyDescent="0.25">
      <c r="B3" t="s">
        <v>1</v>
      </c>
      <c r="C3" t="s">
        <v>2</v>
      </c>
      <c r="D3" t="s">
        <v>4</v>
      </c>
      <c r="E3" t="s">
        <v>13</v>
      </c>
      <c r="J3" t="s">
        <v>14</v>
      </c>
      <c r="M3" t="s">
        <v>15</v>
      </c>
      <c r="P3" t="s">
        <v>16</v>
      </c>
    </row>
    <row r="4" spans="1:18" x14ac:dyDescent="0.25">
      <c r="A4" t="s">
        <v>0</v>
      </c>
      <c r="B4">
        <v>1</v>
      </c>
      <c r="C4" t="s">
        <v>5</v>
      </c>
      <c r="D4">
        <v>20</v>
      </c>
      <c r="E4" t="str">
        <f>C4&amp;"-"&amp;B4</f>
        <v>A-1</v>
      </c>
      <c r="F4">
        <v>25</v>
      </c>
      <c r="J4" t="s">
        <v>17</v>
      </c>
      <c r="M4" t="s">
        <v>18</v>
      </c>
      <c r="P4" t="s">
        <v>19</v>
      </c>
    </row>
    <row r="5" spans="1:18" x14ac:dyDescent="0.25">
      <c r="B5">
        <v>2</v>
      </c>
      <c r="C5" t="s">
        <v>6</v>
      </c>
      <c r="D5">
        <v>17</v>
      </c>
      <c r="E5" t="str">
        <f t="shared" ref="E5:E30" si="0">C5&amp;"-"&amp;B5</f>
        <v>B-2</v>
      </c>
      <c r="F5" t="s">
        <v>28</v>
      </c>
      <c r="J5" t="s">
        <v>20</v>
      </c>
      <c r="M5" t="s">
        <v>21</v>
      </c>
      <c r="P5" t="s">
        <v>22</v>
      </c>
    </row>
    <row r="6" spans="1:18" x14ac:dyDescent="0.25">
      <c r="B6">
        <v>3</v>
      </c>
      <c r="C6" t="s">
        <v>7</v>
      </c>
      <c r="D6">
        <v>15</v>
      </c>
      <c r="E6" t="str">
        <f t="shared" si="0"/>
        <v>C-3</v>
      </c>
    </row>
    <row r="7" spans="1:18" x14ac:dyDescent="0.25">
      <c r="A7" t="s">
        <v>8</v>
      </c>
      <c r="B7">
        <v>2</v>
      </c>
      <c r="C7" t="s">
        <v>5</v>
      </c>
      <c r="D7">
        <v>18</v>
      </c>
      <c r="E7" t="str">
        <f t="shared" si="0"/>
        <v>A-2</v>
      </c>
      <c r="I7" t="s">
        <v>23</v>
      </c>
      <c r="J7">
        <f>INDEX($D$4:$D$12,MATCH($J3,$E$4:$E$12,0))</f>
        <v>20</v>
      </c>
      <c r="K7">
        <f>INDEX($D$13:$D$21,MATCH($J3,$E$13:$E$21,0))</f>
        <v>15</v>
      </c>
      <c r="L7" t="str">
        <f>INDEX($D$22:$D$30,MATCH($J3,$E$22:$E$30,0))</f>
        <v>x</v>
      </c>
      <c r="M7">
        <f>INDEX($D$4:$D$12,MATCH($M3,$E$4:$E$12,0))</f>
        <v>12</v>
      </c>
      <c r="N7">
        <f>INDEX($D$13:$D$21,MATCH($M3,$E$13:$E$21,0))</f>
        <v>10</v>
      </c>
      <c r="O7" t="str">
        <f>INDEX($D$22:$D$30,MATCH($M3,$E$22:$E$30,0))</f>
        <v>x</v>
      </c>
      <c r="P7">
        <f>INDEX($D$4:$D$12,MATCH($P3,$E$4:$E$12,0))</f>
        <v>12</v>
      </c>
      <c r="Q7">
        <f>INDEX($D$13:$D$21,MATCH($P3,$E$13:$E$21,0))</f>
        <v>9</v>
      </c>
      <c r="R7" t="str">
        <f>INDEX($D$22:$D$30,MATCH($P3,$E$22:$E$30,0))</f>
        <v>x</v>
      </c>
    </row>
    <row r="8" spans="1:18" x14ac:dyDescent="0.25">
      <c r="B8">
        <v>3</v>
      </c>
      <c r="C8" t="s">
        <v>6</v>
      </c>
      <c r="D8">
        <v>13</v>
      </c>
      <c r="E8" t="str">
        <f t="shared" si="0"/>
        <v>B-3</v>
      </c>
      <c r="F8" t="s">
        <v>29</v>
      </c>
      <c r="I8" t="s">
        <v>24</v>
      </c>
      <c r="J8">
        <f>INDEX($D$4:$D$12,MATCH($J4,$E$4:$E$12,0))</f>
        <v>18</v>
      </c>
      <c r="K8">
        <f>INDEX($D$13:$D$21,MATCH($J4,$E$13:$E$21,0))</f>
        <v>20</v>
      </c>
      <c r="L8" t="str">
        <f>INDEX($D$22:$D$30,MATCH($J4,$E$22:$E$30,0))</f>
        <v>x</v>
      </c>
      <c r="M8">
        <f>INDEX($D$4:$D$12,MATCH($M4,$E$4:$E$12,0))</f>
        <v>17</v>
      </c>
      <c r="N8">
        <f>INDEX($D$13:$D$21,MATCH($M4,$E$13:$E$21,0))</f>
        <v>14</v>
      </c>
      <c r="O8" t="str">
        <f>INDEX($D$22:$D$30,MATCH($M4,$E$22:$E$30,0))</f>
        <v>x</v>
      </c>
      <c r="P8">
        <f>INDEX($D$4:$D$12,MATCH($P4,$E$4:$E$12,0))</f>
        <v>9</v>
      </c>
      <c r="Q8">
        <f>INDEX($D$13:$D$21,MATCH($P4,$E$13:$E$21,0))</f>
        <v>13</v>
      </c>
      <c r="R8" t="str">
        <f>INDEX($D$22:$D$30,MATCH($P4,$E$22:$E$30,0))</f>
        <v>x</v>
      </c>
    </row>
    <row r="9" spans="1:18" x14ac:dyDescent="0.25">
      <c r="B9">
        <v>1</v>
      </c>
      <c r="C9" t="s">
        <v>7</v>
      </c>
      <c r="D9">
        <v>12</v>
      </c>
      <c r="E9" t="str">
        <f t="shared" si="0"/>
        <v>C-1</v>
      </c>
      <c r="I9" t="s">
        <v>25</v>
      </c>
      <c r="J9">
        <f>INDEX($D$4:$D$12,MATCH($J5,$E$4:$E$12,0))</f>
        <v>17</v>
      </c>
      <c r="K9">
        <f>INDEX($D$13:$D$21,MATCH($J5,$E$13:$E$21,0))</f>
        <v>19</v>
      </c>
      <c r="L9" t="str">
        <f>INDEX($D$22:$D$30,MATCH($J5,$E$22:$E$30,0))</f>
        <v>x</v>
      </c>
      <c r="M9">
        <f>INDEX($D$4:$D$12,MATCH($M5,$E$4:$E$12,0))</f>
        <v>13</v>
      </c>
      <c r="N9">
        <f>INDEX($D$13:$D$21,MATCH($M5,$E$13:$E$21,0))</f>
        <v>11</v>
      </c>
      <c r="O9" t="str">
        <f>INDEX($D$22:$D$30,MATCH($M5,$E$22:$E$30,0))</f>
        <v>x</v>
      </c>
      <c r="P9">
        <f>INDEX($D$4:$D$12,MATCH($P5,$E$4:$E$12,0))</f>
        <v>15</v>
      </c>
      <c r="Q9">
        <f>INDEX($D$13:$D$21,MATCH($P5,$E$13:$E$21,0))</f>
        <v>10</v>
      </c>
      <c r="R9" t="str">
        <f>INDEX($D$22:$D$30,MATCH($P5,$E$22:$E$30,0))</f>
        <v>x</v>
      </c>
    </row>
    <row r="10" spans="1:18" x14ac:dyDescent="0.25">
      <c r="A10" t="s">
        <v>9</v>
      </c>
      <c r="B10">
        <v>3</v>
      </c>
      <c r="C10" t="s">
        <v>5</v>
      </c>
      <c r="D10">
        <v>17</v>
      </c>
      <c r="E10" t="str">
        <f t="shared" si="0"/>
        <v>A-3</v>
      </c>
    </row>
    <row r="11" spans="1:18" x14ac:dyDescent="0.25">
      <c r="B11">
        <v>1</v>
      </c>
      <c r="C11" t="s">
        <v>6</v>
      </c>
      <c r="D11">
        <v>12</v>
      </c>
      <c r="E11" t="str">
        <f t="shared" si="0"/>
        <v>B-1</v>
      </c>
    </row>
    <row r="12" spans="1:18" x14ac:dyDescent="0.25">
      <c r="B12">
        <v>2</v>
      </c>
      <c r="C12" t="s">
        <v>7</v>
      </c>
      <c r="D12">
        <v>9</v>
      </c>
      <c r="E12" t="str">
        <f t="shared" si="0"/>
        <v>C-2</v>
      </c>
      <c r="I12" t="str">
        <f>I7</f>
        <v>Bug 1</v>
      </c>
      <c r="J12">
        <v>15</v>
      </c>
      <c r="K12">
        <v>16</v>
      </c>
      <c r="L12">
        <v>20</v>
      </c>
      <c r="M12">
        <v>12</v>
      </c>
      <c r="N12">
        <v>14</v>
      </c>
      <c r="O12">
        <v>16</v>
      </c>
      <c r="P12">
        <v>10</v>
      </c>
      <c r="Q12">
        <v>10</v>
      </c>
      <c r="R12">
        <v>12</v>
      </c>
    </row>
    <row r="13" spans="1:18" x14ac:dyDescent="0.25">
      <c r="A13" t="s">
        <v>26</v>
      </c>
      <c r="B13">
        <v>1</v>
      </c>
      <c r="C13" t="s">
        <v>5</v>
      </c>
      <c r="D13">
        <v>15</v>
      </c>
      <c r="E13" t="str">
        <f t="shared" si="0"/>
        <v>A-1</v>
      </c>
      <c r="I13" t="str">
        <f t="shared" ref="I13:I14" si="1">I8</f>
        <v>Bug 2</v>
      </c>
      <c r="J13">
        <v>18</v>
      </c>
      <c r="K13">
        <v>20</v>
      </c>
      <c r="L13">
        <v>20</v>
      </c>
      <c r="M13">
        <v>14</v>
      </c>
      <c r="N13">
        <v>16</v>
      </c>
      <c r="O13">
        <v>17</v>
      </c>
      <c r="P13">
        <v>9</v>
      </c>
      <c r="Q13">
        <v>10</v>
      </c>
      <c r="R13">
        <v>13</v>
      </c>
    </row>
    <row r="14" spans="1:18" x14ac:dyDescent="0.25">
      <c r="B14">
        <v>3</v>
      </c>
      <c r="C14" t="s">
        <v>6</v>
      </c>
      <c r="D14">
        <v>11</v>
      </c>
      <c r="E14" t="str">
        <f t="shared" si="0"/>
        <v>B-3</v>
      </c>
      <c r="I14" t="str">
        <f t="shared" si="1"/>
        <v>Bug 3</v>
      </c>
      <c r="J14">
        <v>17</v>
      </c>
      <c r="K14">
        <v>18</v>
      </c>
      <c r="L14">
        <v>19</v>
      </c>
      <c r="M14">
        <v>11</v>
      </c>
      <c r="N14">
        <v>13</v>
      </c>
      <c r="O14">
        <v>13</v>
      </c>
      <c r="P14">
        <v>11</v>
      </c>
      <c r="Q14">
        <v>12</v>
      </c>
      <c r="R14">
        <v>15</v>
      </c>
    </row>
    <row r="15" spans="1:18" x14ac:dyDescent="0.25">
      <c r="B15">
        <v>2</v>
      </c>
      <c r="C15" t="s">
        <v>7</v>
      </c>
      <c r="D15">
        <v>13</v>
      </c>
      <c r="E15" t="str">
        <f t="shared" si="0"/>
        <v>C-2</v>
      </c>
    </row>
    <row r="16" spans="1:18" x14ac:dyDescent="0.25">
      <c r="A16" t="s">
        <v>34</v>
      </c>
      <c r="B16">
        <v>2</v>
      </c>
      <c r="C16" t="s">
        <v>5</v>
      </c>
      <c r="D16">
        <v>20</v>
      </c>
      <c r="E16" t="str">
        <f t="shared" si="0"/>
        <v>A-2</v>
      </c>
    </row>
    <row r="17" spans="1:5" x14ac:dyDescent="0.25">
      <c r="B17">
        <v>1</v>
      </c>
      <c r="C17" t="s">
        <v>6</v>
      </c>
      <c r="D17">
        <v>10</v>
      </c>
      <c r="E17" t="str">
        <f t="shared" si="0"/>
        <v>B-1</v>
      </c>
    </row>
    <row r="18" spans="1:5" x14ac:dyDescent="0.25">
      <c r="B18">
        <v>3</v>
      </c>
      <c r="C18" t="s">
        <v>7</v>
      </c>
      <c r="D18">
        <v>10</v>
      </c>
      <c r="E18" t="str">
        <f t="shared" si="0"/>
        <v>C-3</v>
      </c>
    </row>
    <row r="19" spans="1:5" x14ac:dyDescent="0.25">
      <c r="A19" t="s">
        <v>35</v>
      </c>
      <c r="B19">
        <v>3</v>
      </c>
      <c r="C19" t="s">
        <v>5</v>
      </c>
      <c r="D19">
        <v>19</v>
      </c>
      <c r="E19" t="str">
        <f t="shared" si="0"/>
        <v>A-3</v>
      </c>
    </row>
    <row r="20" spans="1:5" x14ac:dyDescent="0.25">
      <c r="B20">
        <v>2</v>
      </c>
      <c r="C20" t="s">
        <v>6</v>
      </c>
      <c r="D20">
        <v>14</v>
      </c>
      <c r="E20" t="str">
        <f t="shared" si="0"/>
        <v>B-2</v>
      </c>
    </row>
    <row r="21" spans="1:5" x14ac:dyDescent="0.25">
      <c r="B21">
        <v>1</v>
      </c>
      <c r="C21" t="s">
        <v>7</v>
      </c>
      <c r="D21">
        <v>9</v>
      </c>
      <c r="E21" t="str">
        <f t="shared" si="0"/>
        <v>C-1</v>
      </c>
    </row>
    <row r="22" spans="1:5" x14ac:dyDescent="0.25">
      <c r="A22" t="s">
        <v>10</v>
      </c>
      <c r="B22">
        <v>1</v>
      </c>
      <c r="C22" t="s">
        <v>5</v>
      </c>
      <c r="D22" t="s">
        <v>36</v>
      </c>
      <c r="E22" t="str">
        <f t="shared" si="0"/>
        <v>A-1</v>
      </c>
    </row>
    <row r="23" spans="1:5" x14ac:dyDescent="0.25">
      <c r="B23">
        <v>2</v>
      </c>
      <c r="C23" t="s">
        <v>6</v>
      </c>
      <c r="D23" t="s">
        <v>36</v>
      </c>
      <c r="E23" t="str">
        <f t="shared" si="0"/>
        <v>B-2</v>
      </c>
    </row>
    <row r="24" spans="1:5" x14ac:dyDescent="0.25">
      <c r="B24">
        <v>3</v>
      </c>
      <c r="C24" t="s">
        <v>7</v>
      </c>
      <c r="D24" t="s">
        <v>36</v>
      </c>
      <c r="E24" t="str">
        <f t="shared" si="0"/>
        <v>C-3</v>
      </c>
    </row>
    <row r="25" spans="1:5" x14ac:dyDescent="0.25">
      <c r="A25" t="s">
        <v>11</v>
      </c>
      <c r="B25">
        <v>2</v>
      </c>
      <c r="C25" t="s">
        <v>5</v>
      </c>
      <c r="D25" t="s">
        <v>36</v>
      </c>
      <c r="E25" t="str">
        <f t="shared" si="0"/>
        <v>A-2</v>
      </c>
    </row>
    <row r="26" spans="1:5" x14ac:dyDescent="0.25">
      <c r="B26">
        <v>3</v>
      </c>
      <c r="C26" t="s">
        <v>6</v>
      </c>
      <c r="D26" t="s">
        <v>36</v>
      </c>
      <c r="E26" t="str">
        <f t="shared" si="0"/>
        <v>B-3</v>
      </c>
    </row>
    <row r="27" spans="1:5" x14ac:dyDescent="0.25">
      <c r="B27">
        <v>1</v>
      </c>
      <c r="C27" t="s">
        <v>7</v>
      </c>
      <c r="D27" t="s">
        <v>36</v>
      </c>
      <c r="E27" t="str">
        <f t="shared" si="0"/>
        <v>C-1</v>
      </c>
    </row>
    <row r="28" spans="1:5" x14ac:dyDescent="0.25">
      <c r="A28" t="s">
        <v>12</v>
      </c>
      <c r="B28">
        <v>3</v>
      </c>
      <c r="C28" t="s">
        <v>5</v>
      </c>
      <c r="D28" t="s">
        <v>36</v>
      </c>
      <c r="E28" t="str">
        <f t="shared" si="0"/>
        <v>A-3</v>
      </c>
    </row>
    <row r="29" spans="1:5" x14ac:dyDescent="0.25">
      <c r="B29">
        <v>1</v>
      </c>
      <c r="C29" t="s">
        <v>6</v>
      </c>
      <c r="D29" t="s">
        <v>36</v>
      </c>
      <c r="E29" t="str">
        <f t="shared" si="0"/>
        <v>B-1</v>
      </c>
    </row>
    <row r="30" spans="1:5" x14ac:dyDescent="0.25">
      <c r="B30">
        <v>2</v>
      </c>
      <c r="C30" t="s">
        <v>7</v>
      </c>
      <c r="D30" t="s">
        <v>36</v>
      </c>
      <c r="E30" t="str">
        <f t="shared" si="0"/>
        <v>C-2</v>
      </c>
    </row>
    <row r="33" spans="11:16" x14ac:dyDescent="0.25">
      <c r="K33">
        <f>_xlfn.STDEV.S(J7:K7,J12:L12)</f>
        <v>2.5884358211089546</v>
      </c>
      <c r="M33">
        <f>_xlfn.STDEV.S(M7:N7,M12:O12)</f>
        <v>2.2803508501982734</v>
      </c>
      <c r="P33">
        <f>_xlfn.STDEV.S(P7:Q7,P12:R12)</f>
        <v>1.3416407864998781</v>
      </c>
    </row>
    <row r="34" spans="11:16" x14ac:dyDescent="0.25">
      <c r="K34">
        <f>_xlfn.STDEV.S(J8:K8,J13:L13)</f>
        <v>1.0954451150103324</v>
      </c>
      <c r="M34">
        <f t="shared" ref="M34:M35" si="2">_xlfn.STDEV.S(M8:N8,M13:O13)</f>
        <v>1.51657508881031</v>
      </c>
      <c r="P34">
        <f t="shared" ref="P34:P35" si="3">_xlfn.STDEV.S(P8:Q8,P13:R13)</f>
        <v>2.0493901531919168</v>
      </c>
    </row>
    <row r="35" spans="11:16" x14ac:dyDescent="0.25">
      <c r="K35">
        <f>_xlfn.STDEV.S(J9:K9,J14:L14)</f>
        <v>1</v>
      </c>
      <c r="M35">
        <f t="shared" si="2"/>
        <v>1.0954451150103324</v>
      </c>
      <c r="P35">
        <f t="shared" si="3"/>
        <v>2.3021728866442701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63"/>
  <sheetViews>
    <sheetView tabSelected="1" topLeftCell="H23" workbookViewId="0">
      <selection activeCell="T43" sqref="T43"/>
    </sheetView>
  </sheetViews>
  <sheetFormatPr defaultRowHeight="15" x14ac:dyDescent="0.25"/>
  <cols>
    <col min="5" max="5" width="12.5703125" customWidth="1"/>
    <col min="12" max="12" width="4.42578125" customWidth="1"/>
    <col min="14" max="14" width="11.5703125" customWidth="1"/>
    <col min="15" max="15" width="13.5703125" customWidth="1"/>
  </cols>
  <sheetData>
    <row r="1" spans="2:21" x14ac:dyDescent="0.25">
      <c r="B1" t="s">
        <v>30</v>
      </c>
      <c r="C1">
        <v>2</v>
      </c>
      <c r="D1">
        <v>3</v>
      </c>
      <c r="E1" t="s">
        <v>33</v>
      </c>
      <c r="F1">
        <v>9</v>
      </c>
      <c r="G1">
        <v>4</v>
      </c>
      <c r="H1">
        <v>1</v>
      </c>
      <c r="I1">
        <v>0.8</v>
      </c>
      <c r="L1" t="s">
        <v>5</v>
      </c>
      <c r="P1" t="s">
        <v>6</v>
      </c>
      <c r="R1" t="s">
        <v>7</v>
      </c>
      <c r="S1" t="s">
        <v>86</v>
      </c>
    </row>
    <row r="2" spans="2:21" x14ac:dyDescent="0.25">
      <c r="C2">
        <v>9</v>
      </c>
      <c r="D2">
        <v>9</v>
      </c>
      <c r="F2">
        <v>7</v>
      </c>
      <c r="G2">
        <v>3</v>
      </c>
      <c r="H2">
        <v>0</v>
      </c>
      <c r="I2">
        <v>0.8</v>
      </c>
      <c r="L2" t="s">
        <v>89</v>
      </c>
      <c r="M2" t="s">
        <v>90</v>
      </c>
      <c r="N2" t="s">
        <v>91</v>
      </c>
      <c r="O2" t="s">
        <v>96</v>
      </c>
      <c r="P2" t="s">
        <v>85</v>
      </c>
      <c r="Q2" t="s">
        <v>95</v>
      </c>
      <c r="R2" t="s">
        <v>85</v>
      </c>
      <c r="S2" t="s">
        <v>5</v>
      </c>
      <c r="T2" t="s">
        <v>6</v>
      </c>
      <c r="U2" t="s">
        <v>7</v>
      </c>
    </row>
    <row r="3" spans="2:21" x14ac:dyDescent="0.25">
      <c r="C3">
        <v>5</v>
      </c>
      <c r="D3">
        <v>4</v>
      </c>
      <c r="F3">
        <v>2</v>
      </c>
      <c r="G3">
        <v>1</v>
      </c>
      <c r="H3">
        <v>1</v>
      </c>
      <c r="I3">
        <f ca="1">ROUND(_xlfn.NORM.INV(RAND(),I$1,I$2),0)</f>
        <v>2</v>
      </c>
      <c r="K3" s="15" t="s">
        <v>37</v>
      </c>
      <c r="L3" s="15" t="s">
        <v>36</v>
      </c>
      <c r="M3" s="15">
        <v>3</v>
      </c>
      <c r="N3" s="15"/>
      <c r="O3" s="15"/>
      <c r="P3">
        <v>2</v>
      </c>
      <c r="R3">
        <v>3</v>
      </c>
      <c r="S3">
        <v>9</v>
      </c>
      <c r="T3">
        <v>4</v>
      </c>
      <c r="U3">
        <v>1</v>
      </c>
    </row>
    <row r="4" spans="2:21" x14ac:dyDescent="0.25">
      <c r="C4">
        <v>6</v>
      </c>
      <c r="D4">
        <v>5</v>
      </c>
      <c r="F4">
        <v>4</v>
      </c>
      <c r="G4">
        <v>9</v>
      </c>
      <c r="H4">
        <v>1</v>
      </c>
      <c r="I4">
        <f t="shared" ref="I4:I26" ca="1" si="0">ROUND(_xlfn.NORM.INV(RAND(),I$1,I$2),0)</f>
        <v>2</v>
      </c>
      <c r="K4" s="15" t="s">
        <v>38</v>
      </c>
      <c r="L4" s="15"/>
      <c r="M4" s="15">
        <v>7</v>
      </c>
      <c r="N4" s="15">
        <v>2</v>
      </c>
      <c r="O4" s="15">
        <v>7</v>
      </c>
      <c r="P4">
        <v>9</v>
      </c>
      <c r="R4">
        <v>9</v>
      </c>
      <c r="S4">
        <v>7</v>
      </c>
      <c r="T4">
        <v>3</v>
      </c>
      <c r="U4">
        <v>0</v>
      </c>
    </row>
    <row r="5" spans="2:21" x14ac:dyDescent="0.25">
      <c r="C5">
        <v>7</v>
      </c>
      <c r="D5">
        <v>6</v>
      </c>
      <c r="F5">
        <v>4</v>
      </c>
      <c r="G5">
        <v>4</v>
      </c>
      <c r="H5">
        <v>2</v>
      </c>
      <c r="I5">
        <f t="shared" ca="1" si="0"/>
        <v>1</v>
      </c>
      <c r="K5" s="15" t="s">
        <v>39</v>
      </c>
      <c r="L5" s="15"/>
      <c r="M5" s="15">
        <v>10</v>
      </c>
      <c r="N5" s="15">
        <v>4</v>
      </c>
      <c r="O5" s="15"/>
      <c r="P5">
        <v>5</v>
      </c>
      <c r="Q5" t="s">
        <v>36</v>
      </c>
      <c r="R5">
        <v>4</v>
      </c>
      <c r="S5">
        <v>2</v>
      </c>
      <c r="T5">
        <v>1</v>
      </c>
      <c r="U5">
        <v>1</v>
      </c>
    </row>
    <row r="6" spans="2:21" x14ac:dyDescent="0.25">
      <c r="C6">
        <v>4</v>
      </c>
      <c r="D6">
        <v>3</v>
      </c>
      <c r="F6">
        <v>7</v>
      </c>
      <c r="G6">
        <v>3</v>
      </c>
      <c r="H6">
        <v>1</v>
      </c>
      <c r="I6">
        <f t="shared" ca="1" si="0"/>
        <v>-1</v>
      </c>
      <c r="K6" s="15" t="s">
        <v>40</v>
      </c>
      <c r="L6" s="15"/>
      <c r="M6" s="15">
        <v>9</v>
      </c>
      <c r="N6" s="15">
        <v>3</v>
      </c>
      <c r="O6" s="15">
        <v>8</v>
      </c>
      <c r="P6">
        <v>6</v>
      </c>
      <c r="R6">
        <v>5</v>
      </c>
      <c r="S6">
        <v>4</v>
      </c>
      <c r="T6">
        <v>2</v>
      </c>
      <c r="U6">
        <v>0</v>
      </c>
    </row>
    <row r="7" spans="2:21" x14ac:dyDescent="0.25">
      <c r="C7">
        <v>5</v>
      </c>
      <c r="D7">
        <v>3</v>
      </c>
      <c r="F7">
        <v>2</v>
      </c>
      <c r="G7">
        <v>1</v>
      </c>
      <c r="H7">
        <v>0</v>
      </c>
      <c r="I7">
        <f t="shared" ca="1" si="0"/>
        <v>0</v>
      </c>
      <c r="K7" s="15" t="s">
        <v>41</v>
      </c>
      <c r="L7" s="15"/>
      <c r="M7" s="15">
        <v>10</v>
      </c>
      <c r="N7" s="15">
        <v>3</v>
      </c>
      <c r="O7" s="15"/>
      <c r="P7">
        <v>7</v>
      </c>
      <c r="R7">
        <v>7</v>
      </c>
      <c r="S7">
        <v>8</v>
      </c>
      <c r="T7">
        <v>0</v>
      </c>
      <c r="U7">
        <v>3</v>
      </c>
    </row>
    <row r="8" spans="2:21" x14ac:dyDescent="0.25">
      <c r="C8">
        <v>5</v>
      </c>
      <c r="D8">
        <v>6</v>
      </c>
      <c r="F8">
        <v>4</v>
      </c>
      <c r="G8">
        <v>6</v>
      </c>
      <c r="H8">
        <v>0</v>
      </c>
      <c r="I8">
        <f t="shared" ca="1" si="0"/>
        <v>1</v>
      </c>
      <c r="K8" s="15" t="s">
        <v>42</v>
      </c>
      <c r="L8" s="15" t="s">
        <v>36</v>
      </c>
      <c r="M8" s="15">
        <v>4</v>
      </c>
      <c r="N8" s="15"/>
      <c r="O8" s="15"/>
      <c r="P8">
        <v>5</v>
      </c>
      <c r="R8">
        <v>9</v>
      </c>
      <c r="S8">
        <v>5</v>
      </c>
      <c r="T8">
        <v>6</v>
      </c>
      <c r="U8">
        <v>1</v>
      </c>
    </row>
    <row r="9" spans="2:21" x14ac:dyDescent="0.25">
      <c r="C9">
        <v>6</v>
      </c>
      <c r="D9">
        <v>10</v>
      </c>
      <c r="F9">
        <v>4</v>
      </c>
      <c r="G9">
        <v>4</v>
      </c>
      <c r="H9">
        <v>2</v>
      </c>
      <c r="I9">
        <f t="shared" ca="1" si="0"/>
        <v>3</v>
      </c>
      <c r="K9" s="15" t="s">
        <v>43</v>
      </c>
      <c r="L9" s="15" t="s">
        <v>36</v>
      </c>
      <c r="M9" s="15">
        <v>2</v>
      </c>
      <c r="N9" s="15"/>
      <c r="O9" s="15"/>
      <c r="P9">
        <v>4</v>
      </c>
      <c r="R9">
        <v>6</v>
      </c>
      <c r="S9">
        <v>6</v>
      </c>
      <c r="T9">
        <v>5</v>
      </c>
      <c r="U9">
        <v>1</v>
      </c>
    </row>
    <row r="10" spans="2:21" x14ac:dyDescent="0.25">
      <c r="I10">
        <f t="shared" ca="1" si="0"/>
        <v>0</v>
      </c>
      <c r="K10" s="15" t="s">
        <v>44</v>
      </c>
      <c r="L10" s="15"/>
      <c r="M10" s="15">
        <v>5</v>
      </c>
      <c r="N10" s="15">
        <v>2</v>
      </c>
      <c r="O10" s="15">
        <v>2</v>
      </c>
      <c r="P10">
        <v>6</v>
      </c>
      <c r="Q10" t="s">
        <v>36</v>
      </c>
      <c r="R10">
        <v>5</v>
      </c>
      <c r="S10">
        <v>2</v>
      </c>
      <c r="T10">
        <v>3</v>
      </c>
      <c r="U10">
        <v>1</v>
      </c>
    </row>
    <row r="11" spans="2:21" x14ac:dyDescent="0.25">
      <c r="I11">
        <f t="shared" ca="1" si="0"/>
        <v>1</v>
      </c>
      <c r="K11" s="15" t="s">
        <v>46</v>
      </c>
      <c r="L11" s="15" t="s">
        <v>36</v>
      </c>
      <c r="M11" s="15">
        <v>2</v>
      </c>
      <c r="N11" s="15"/>
      <c r="O11" s="15"/>
      <c r="P11">
        <v>6</v>
      </c>
      <c r="R11">
        <v>5</v>
      </c>
      <c r="S11">
        <v>4</v>
      </c>
      <c r="T11">
        <v>9</v>
      </c>
      <c r="U11">
        <v>1</v>
      </c>
    </row>
    <row r="12" spans="2:21" x14ac:dyDescent="0.25">
      <c r="C12">
        <f t="shared" ref="C12:D12" si="1">AVERAGE(C1:C9)</f>
        <v>5.4444444444444446</v>
      </c>
      <c r="D12">
        <f t="shared" si="1"/>
        <v>5.4444444444444446</v>
      </c>
      <c r="F12">
        <f t="shared" ref="F12:G12" si="2">AVERAGE(F1:F9)</f>
        <v>4.7777777777777777</v>
      </c>
      <c r="G12">
        <f t="shared" si="2"/>
        <v>3.8888888888888888</v>
      </c>
      <c r="H12">
        <f>AVERAGE(H1:H9)</f>
        <v>0.88888888888888884</v>
      </c>
      <c r="I12">
        <f t="shared" ca="1" si="0"/>
        <v>1</v>
      </c>
      <c r="K12" s="15" t="s">
        <v>47</v>
      </c>
      <c r="L12" s="15"/>
      <c r="M12" s="15">
        <v>9</v>
      </c>
      <c r="N12" s="15">
        <v>2</v>
      </c>
      <c r="O12" s="15"/>
      <c r="P12">
        <v>7</v>
      </c>
      <c r="R12">
        <v>6</v>
      </c>
      <c r="S12">
        <v>4</v>
      </c>
      <c r="T12">
        <v>4</v>
      </c>
      <c r="U12">
        <v>2</v>
      </c>
    </row>
    <row r="13" spans="2:21" x14ac:dyDescent="0.25">
      <c r="C13">
        <f t="shared" ref="C13:D13" si="3">AVEDEV(C1:C9)</f>
        <v>1.382716049382716</v>
      </c>
      <c r="D13">
        <f t="shared" si="3"/>
        <v>2.0493827160493825</v>
      </c>
      <c r="F13">
        <f t="shared" ref="F13:G13" si="4">AVEDEV(F1:F9)</f>
        <v>1.9259259259259263</v>
      </c>
      <c r="G13">
        <f t="shared" si="4"/>
        <v>1.6790123456790123</v>
      </c>
      <c r="H13">
        <f>AVEDEV(H1:H9)</f>
        <v>0.59259259259259267</v>
      </c>
      <c r="I13">
        <f t="shared" ca="1" si="0"/>
        <v>1</v>
      </c>
      <c r="K13" s="15" t="s">
        <v>48</v>
      </c>
      <c r="L13" s="15"/>
      <c r="M13" s="15">
        <v>6</v>
      </c>
      <c r="N13" s="15">
        <v>3</v>
      </c>
      <c r="O13" s="15">
        <v>5</v>
      </c>
      <c r="P13">
        <v>4</v>
      </c>
      <c r="R13">
        <v>3</v>
      </c>
      <c r="S13">
        <v>7</v>
      </c>
      <c r="T13">
        <v>3</v>
      </c>
      <c r="U13">
        <v>1</v>
      </c>
    </row>
    <row r="14" spans="2:21" x14ac:dyDescent="0.25">
      <c r="F14" t="s">
        <v>31</v>
      </c>
      <c r="G14">
        <f>AVERAGE(F1:G9)</f>
        <v>4.333333333333333</v>
      </c>
      <c r="I14">
        <f t="shared" ca="1" si="0"/>
        <v>1</v>
      </c>
      <c r="K14" s="15" t="s">
        <v>97</v>
      </c>
      <c r="L14" s="15"/>
      <c r="M14" s="15">
        <v>11</v>
      </c>
      <c r="N14" s="15">
        <v>2</v>
      </c>
      <c r="O14" s="15"/>
      <c r="P14">
        <v>7</v>
      </c>
      <c r="R14">
        <v>4</v>
      </c>
      <c r="S14">
        <v>5</v>
      </c>
      <c r="T14">
        <v>3</v>
      </c>
      <c r="U14">
        <v>2</v>
      </c>
    </row>
    <row r="15" spans="2:21" x14ac:dyDescent="0.25">
      <c r="F15" t="s">
        <v>32</v>
      </c>
      <c r="G15">
        <f>AVEDEV(F1:G9)</f>
        <v>1.8148148148148147</v>
      </c>
      <c r="I15">
        <f t="shared" ca="1" si="0"/>
        <v>2</v>
      </c>
      <c r="K15" s="15" t="s">
        <v>49</v>
      </c>
      <c r="L15" s="15"/>
      <c r="M15" s="15">
        <v>6</v>
      </c>
      <c r="N15" s="15">
        <v>2</v>
      </c>
      <c r="O15" s="15">
        <v>2</v>
      </c>
      <c r="P15">
        <v>5</v>
      </c>
      <c r="Q15" t="s">
        <v>36</v>
      </c>
      <c r="R15">
        <v>3</v>
      </c>
      <c r="S15">
        <v>2</v>
      </c>
      <c r="T15">
        <v>1</v>
      </c>
      <c r="U15">
        <v>0</v>
      </c>
    </row>
    <row r="16" spans="2:21" x14ac:dyDescent="0.25">
      <c r="I16">
        <f t="shared" ca="1" si="0"/>
        <v>2</v>
      </c>
      <c r="K16" s="15" t="s">
        <v>50</v>
      </c>
      <c r="L16" s="15" t="s">
        <v>36</v>
      </c>
      <c r="M16" s="15">
        <v>3</v>
      </c>
      <c r="N16" s="15"/>
      <c r="O16" s="15">
        <v>3</v>
      </c>
      <c r="P16">
        <v>5</v>
      </c>
      <c r="R16">
        <v>6</v>
      </c>
      <c r="S16">
        <v>4</v>
      </c>
      <c r="T16">
        <v>6</v>
      </c>
      <c r="U16">
        <v>0</v>
      </c>
    </row>
    <row r="17" spans="9:24" x14ac:dyDescent="0.25">
      <c r="I17">
        <f t="shared" ca="1" si="0"/>
        <v>-1</v>
      </c>
      <c r="K17" s="15" t="s">
        <v>51</v>
      </c>
      <c r="L17" s="15"/>
      <c r="M17" s="15">
        <v>6</v>
      </c>
      <c r="N17" s="15">
        <v>1</v>
      </c>
      <c r="O17" s="15">
        <v>2</v>
      </c>
      <c r="P17">
        <v>6</v>
      </c>
      <c r="R17">
        <v>10</v>
      </c>
      <c r="S17">
        <v>4</v>
      </c>
      <c r="T17">
        <v>4</v>
      </c>
      <c r="U17">
        <v>2</v>
      </c>
    </row>
    <row r="18" spans="9:24" x14ac:dyDescent="0.25">
      <c r="I18">
        <f t="shared" ca="1" si="0"/>
        <v>1</v>
      </c>
      <c r="K18" s="15" t="s">
        <v>52</v>
      </c>
      <c r="L18" s="15"/>
      <c r="M18" s="15">
        <v>5</v>
      </c>
      <c r="N18" s="15">
        <v>4</v>
      </c>
      <c r="O18" s="15">
        <v>5</v>
      </c>
      <c r="P18">
        <v>7</v>
      </c>
      <c r="R18">
        <v>7</v>
      </c>
      <c r="S18">
        <v>4</v>
      </c>
      <c r="T18">
        <v>0</v>
      </c>
      <c r="U18">
        <v>1</v>
      </c>
    </row>
    <row r="19" spans="9:24" x14ac:dyDescent="0.25">
      <c r="I19">
        <f t="shared" ca="1" si="0"/>
        <v>2</v>
      </c>
      <c r="K19" s="15" t="s">
        <v>53</v>
      </c>
      <c r="L19" s="15" t="s">
        <v>36</v>
      </c>
      <c r="M19" s="15">
        <v>5</v>
      </c>
      <c r="N19" s="15"/>
      <c r="O19" s="15">
        <v>4</v>
      </c>
      <c r="P19">
        <v>5</v>
      </c>
      <c r="R19">
        <v>5</v>
      </c>
      <c r="S19">
        <v>4</v>
      </c>
      <c r="T19">
        <v>6</v>
      </c>
      <c r="U19">
        <v>0</v>
      </c>
    </row>
    <row r="20" spans="9:24" x14ac:dyDescent="0.25">
      <c r="I20">
        <f t="shared" ca="1" si="0"/>
        <v>0</v>
      </c>
      <c r="K20" s="1" t="s">
        <v>54</v>
      </c>
      <c r="L20" s="1" t="s">
        <v>36</v>
      </c>
      <c r="M20" s="1">
        <v>3</v>
      </c>
      <c r="N20" s="1"/>
      <c r="O20" s="1"/>
      <c r="P20">
        <v>5</v>
      </c>
      <c r="R20">
        <v>7</v>
      </c>
      <c r="S20">
        <v>6</v>
      </c>
      <c r="T20">
        <v>4</v>
      </c>
      <c r="U20">
        <v>2</v>
      </c>
    </row>
    <row r="21" spans="9:24" x14ac:dyDescent="0.25">
      <c r="I21">
        <f t="shared" ca="1" si="0"/>
        <v>1</v>
      </c>
      <c r="K21" s="1" t="s">
        <v>55</v>
      </c>
      <c r="L21" s="1"/>
      <c r="M21" s="1">
        <v>8</v>
      </c>
      <c r="N21" s="1">
        <v>3</v>
      </c>
      <c r="O21" s="1"/>
      <c r="P21">
        <v>6</v>
      </c>
      <c r="R21">
        <v>3</v>
      </c>
      <c r="S21">
        <v>6</v>
      </c>
      <c r="T21">
        <v>6</v>
      </c>
      <c r="U21">
        <v>1</v>
      </c>
    </row>
    <row r="22" spans="9:24" x14ac:dyDescent="0.25">
      <c r="I22">
        <f t="shared" ca="1" si="0"/>
        <v>2</v>
      </c>
      <c r="K22" s="1" t="s">
        <v>56</v>
      </c>
      <c r="L22" s="1"/>
      <c r="M22" s="1">
        <v>14</v>
      </c>
      <c r="N22" s="1">
        <v>1</v>
      </c>
      <c r="O22" s="1"/>
      <c r="P22">
        <v>5</v>
      </c>
      <c r="Q22" t="s">
        <v>36</v>
      </c>
      <c r="R22">
        <v>2</v>
      </c>
      <c r="S22">
        <v>6</v>
      </c>
      <c r="T22">
        <v>3</v>
      </c>
      <c r="U22">
        <v>2</v>
      </c>
    </row>
    <row r="23" spans="9:24" x14ac:dyDescent="0.25">
      <c r="I23">
        <f t="shared" ca="1" si="0"/>
        <v>1</v>
      </c>
      <c r="K23" s="1" t="s">
        <v>57</v>
      </c>
      <c r="L23" s="1"/>
      <c r="M23" s="1">
        <v>13</v>
      </c>
      <c r="N23" s="1">
        <v>2</v>
      </c>
      <c r="O23" s="1">
        <v>7</v>
      </c>
      <c r="P23">
        <v>1</v>
      </c>
      <c r="R23">
        <v>3</v>
      </c>
      <c r="S23">
        <v>4</v>
      </c>
      <c r="T23">
        <v>4</v>
      </c>
      <c r="U23">
        <v>0</v>
      </c>
    </row>
    <row r="24" spans="9:24" x14ac:dyDescent="0.25">
      <c r="I24">
        <f t="shared" ca="1" si="0"/>
        <v>-1</v>
      </c>
      <c r="K24" s="1" t="s">
        <v>58</v>
      </c>
      <c r="L24" s="1"/>
      <c r="M24" s="1">
        <v>6</v>
      </c>
      <c r="N24" s="1">
        <v>3</v>
      </c>
      <c r="O24" s="1"/>
      <c r="P24">
        <v>6</v>
      </c>
      <c r="R24">
        <v>8</v>
      </c>
      <c r="S24">
        <v>4</v>
      </c>
      <c r="T24">
        <v>4</v>
      </c>
      <c r="U24">
        <v>1</v>
      </c>
    </row>
    <row r="25" spans="9:24" x14ac:dyDescent="0.25">
      <c r="I25">
        <f t="shared" ca="1" si="0"/>
        <v>2</v>
      </c>
      <c r="K25" s="1" t="s">
        <v>59</v>
      </c>
      <c r="L25" s="1" t="s">
        <v>36</v>
      </c>
      <c r="M25" s="1">
        <v>4</v>
      </c>
      <c r="N25" s="1"/>
      <c r="O25" s="1"/>
      <c r="P25">
        <v>4</v>
      </c>
      <c r="R25">
        <v>6</v>
      </c>
      <c r="S25">
        <v>5</v>
      </c>
      <c r="T25">
        <v>3</v>
      </c>
      <c r="U25">
        <v>1</v>
      </c>
    </row>
    <row r="26" spans="9:24" x14ac:dyDescent="0.25">
      <c r="I26">
        <f t="shared" ca="1" si="0"/>
        <v>1</v>
      </c>
      <c r="K26" s="1" t="s">
        <v>60</v>
      </c>
      <c r="L26" s="1"/>
      <c r="M26" s="1">
        <v>10</v>
      </c>
      <c r="N26" s="1">
        <v>5</v>
      </c>
      <c r="O26" s="1"/>
      <c r="P26">
        <v>4</v>
      </c>
      <c r="R26">
        <v>2</v>
      </c>
      <c r="S26">
        <v>2</v>
      </c>
      <c r="T26">
        <v>2</v>
      </c>
      <c r="U26">
        <v>0</v>
      </c>
    </row>
    <row r="27" spans="9:24" x14ac:dyDescent="0.25">
      <c r="P27">
        <v>6</v>
      </c>
      <c r="R27">
        <v>7</v>
      </c>
      <c r="U27">
        <v>1</v>
      </c>
    </row>
    <row r="28" spans="9:24" x14ac:dyDescent="0.25">
      <c r="K28" s="1" t="s">
        <v>87</v>
      </c>
      <c r="L28" s="1" t="s">
        <v>92</v>
      </c>
      <c r="M28" s="1">
        <f>AVERAGE(M34:M41)</f>
        <v>3.25</v>
      </c>
      <c r="N28" s="1"/>
      <c r="O28">
        <f>AVERAGE(O3:O26)</f>
        <v>4.5</v>
      </c>
      <c r="P28">
        <v>4</v>
      </c>
      <c r="R28">
        <v>9</v>
      </c>
      <c r="U28">
        <v>1</v>
      </c>
    </row>
    <row r="29" spans="9:24" x14ac:dyDescent="0.25">
      <c r="K29" s="1" t="s">
        <v>88</v>
      </c>
      <c r="L29" s="1" t="s">
        <v>92</v>
      </c>
      <c r="M29" s="1">
        <f>AVEDEV(M34:M41)</f>
        <v>0.8125</v>
      </c>
      <c r="N29" s="1"/>
      <c r="O29">
        <f>AVEDEV(O3:O26)</f>
        <v>1.9</v>
      </c>
      <c r="P29">
        <v>5</v>
      </c>
      <c r="R29">
        <v>7</v>
      </c>
      <c r="U29">
        <v>0</v>
      </c>
    </row>
    <row r="30" spans="9:24" x14ac:dyDescent="0.25">
      <c r="L30" s="1" t="s">
        <v>93</v>
      </c>
      <c r="M30">
        <f>AVERAGE(M44:M59)</f>
        <v>8.4375</v>
      </c>
      <c r="N30">
        <f>AVERAGE(N44:N59)</f>
        <v>2.625</v>
      </c>
      <c r="P30">
        <v>7</v>
      </c>
      <c r="R30">
        <v>2</v>
      </c>
      <c r="U30">
        <v>3</v>
      </c>
    </row>
    <row r="31" spans="9:24" x14ac:dyDescent="0.25">
      <c r="L31" s="1" t="s">
        <v>93</v>
      </c>
      <c r="M31">
        <f>AVEDEV(M44:M59)</f>
        <v>2.3125</v>
      </c>
      <c r="N31">
        <f>AVEDEV(N44:N59)</f>
        <v>0.875</v>
      </c>
      <c r="P31">
        <v>6</v>
      </c>
      <c r="R31">
        <v>6</v>
      </c>
      <c r="U31">
        <v>1</v>
      </c>
      <c r="X31" s="18">
        <f ca="1">_xlfn.NORM.INV(RAND(),3.6,1.6)</f>
        <v>6.7485853453585403</v>
      </c>
    </row>
    <row r="32" spans="9:24" x14ac:dyDescent="0.25">
      <c r="P32">
        <v>4</v>
      </c>
      <c r="R32">
        <v>2</v>
      </c>
      <c r="T32">
        <v>1</v>
      </c>
      <c r="X32" s="18">
        <f t="shared" ref="X32:X35" ca="1" si="5">_xlfn.NORM.INV(RAND(),3.6,1.6)</f>
        <v>3.0290445480363437</v>
      </c>
    </row>
    <row r="33" spans="11:24" x14ac:dyDescent="0.25">
      <c r="L33" s="1" t="s">
        <v>89</v>
      </c>
      <c r="P33">
        <v>3</v>
      </c>
      <c r="R33">
        <v>3</v>
      </c>
      <c r="T33">
        <v>5</v>
      </c>
      <c r="X33" s="18">
        <f t="shared" ca="1" si="5"/>
        <v>6.6839722526413148</v>
      </c>
    </row>
    <row r="34" spans="11:24" x14ac:dyDescent="0.25">
      <c r="K34" t="s">
        <v>37</v>
      </c>
      <c r="M34">
        <f>IF(ISBLANK(INDEX(M$3:M$26,MATCH($K34,$K$3:$K$26,0))),"",INDEX(M$3:M$26,MATCH($K34,$K$3:$K$26,0)))</f>
        <v>3</v>
      </c>
      <c r="P34">
        <v>7</v>
      </c>
      <c r="R34">
        <v>5</v>
      </c>
      <c r="T34">
        <v>4</v>
      </c>
      <c r="X34" s="18">
        <f t="shared" ca="1" si="5"/>
        <v>2.3518496920025291</v>
      </c>
    </row>
    <row r="35" spans="11:24" x14ac:dyDescent="0.25">
      <c r="K35" t="s">
        <v>42</v>
      </c>
      <c r="M35">
        <f t="shared" ref="M35:N59" si="6">IF(ISBLANK(INDEX(M$3:M$26,MATCH($K35,$K$3:$K$26,0))),"",INDEX(M$3:M$26,MATCH($K35,$K$3:$K$26,0)))</f>
        <v>4</v>
      </c>
      <c r="P35">
        <v>7</v>
      </c>
      <c r="R35">
        <v>3</v>
      </c>
      <c r="T35">
        <v>0</v>
      </c>
      <c r="X35" s="18">
        <f t="shared" ca="1" si="5"/>
        <v>2.638351049688727</v>
      </c>
    </row>
    <row r="36" spans="11:24" x14ac:dyDescent="0.25">
      <c r="K36" t="s">
        <v>43</v>
      </c>
      <c r="M36">
        <f t="shared" si="6"/>
        <v>2</v>
      </c>
      <c r="P36">
        <v>6</v>
      </c>
      <c r="R36">
        <v>7</v>
      </c>
      <c r="T36">
        <v>4</v>
      </c>
    </row>
    <row r="37" spans="11:24" x14ac:dyDescent="0.25">
      <c r="K37" t="s">
        <v>46</v>
      </c>
      <c r="M37">
        <f t="shared" si="6"/>
        <v>2</v>
      </c>
    </row>
    <row r="38" spans="11:24" x14ac:dyDescent="0.25">
      <c r="K38" s="15" t="s">
        <v>50</v>
      </c>
      <c r="M38">
        <f t="shared" si="6"/>
        <v>3</v>
      </c>
    </row>
    <row r="39" spans="11:24" x14ac:dyDescent="0.25">
      <c r="K39" s="15" t="s">
        <v>53</v>
      </c>
      <c r="M39">
        <f t="shared" si="6"/>
        <v>5</v>
      </c>
    </row>
    <row r="40" spans="11:24" x14ac:dyDescent="0.25">
      <c r="K40" s="1" t="s">
        <v>54</v>
      </c>
      <c r="M40">
        <f t="shared" si="6"/>
        <v>3</v>
      </c>
      <c r="P40">
        <f>AVERAGE(P3:P36)</f>
        <v>5.3529411764705879</v>
      </c>
      <c r="R40">
        <f>AVERAGE(R3:R36)</f>
        <v>5.2647058823529411</v>
      </c>
      <c r="S40">
        <f>AVERAGE(S3:S26)</f>
        <v>4.75</v>
      </c>
      <c r="T40">
        <f t="shared" ref="T40:U40" si="7">AVERAGE(T3:T26)</f>
        <v>3.5833333333333335</v>
      </c>
      <c r="U40">
        <f t="shared" si="7"/>
        <v>1</v>
      </c>
    </row>
    <row r="41" spans="11:24" x14ac:dyDescent="0.25">
      <c r="K41" s="1" t="s">
        <v>59</v>
      </c>
      <c r="M41">
        <f t="shared" si="6"/>
        <v>4</v>
      </c>
      <c r="P41">
        <f>AVEDEV(P3:P36)</f>
        <v>1.2352941176470589</v>
      </c>
      <c r="R41">
        <f>AVEDEV(R3:R36)</f>
        <v>1.9273356401384083</v>
      </c>
      <c r="S41">
        <f>AVEDEV(S3:S26)</f>
        <v>1.4791666666666667</v>
      </c>
      <c r="T41">
        <f t="shared" ref="T41:U41" si="8">AVEDEV(T3:T26)</f>
        <v>1.5833333333333333</v>
      </c>
      <c r="U41">
        <f t="shared" si="8"/>
        <v>0.58333333333333337</v>
      </c>
    </row>
    <row r="43" spans="11:24" x14ac:dyDescent="0.25">
      <c r="L43" s="1" t="s">
        <v>94</v>
      </c>
      <c r="T43">
        <f>AVERAGE(T3:T26,T32:T36)</f>
        <v>3.4482758620689653</v>
      </c>
      <c r="U43">
        <f>AVERAGE(U3:U31)</f>
        <v>1.0344827586206897</v>
      </c>
    </row>
    <row r="44" spans="11:24" x14ac:dyDescent="0.25">
      <c r="K44" s="15" t="s">
        <v>38</v>
      </c>
      <c r="L44" s="15"/>
      <c r="M44">
        <f t="shared" si="6"/>
        <v>7</v>
      </c>
      <c r="N44">
        <f t="shared" si="6"/>
        <v>2</v>
      </c>
      <c r="P44" t="s">
        <v>36</v>
      </c>
      <c r="T44">
        <f>AVEDEV(T3:T26,T32:T36)</f>
        <v>1.6052318668252079</v>
      </c>
      <c r="U44">
        <f>AVEDEV(U3:U31)</f>
        <v>0.60404280618311557</v>
      </c>
    </row>
    <row r="45" spans="11:24" x14ac:dyDescent="0.25">
      <c r="K45" s="15" t="s">
        <v>39</v>
      </c>
      <c r="L45" s="15"/>
      <c r="M45">
        <f t="shared" si="6"/>
        <v>10</v>
      </c>
      <c r="N45">
        <f t="shared" si="6"/>
        <v>4</v>
      </c>
    </row>
    <row r="46" spans="11:24" x14ac:dyDescent="0.25">
      <c r="K46" s="15" t="s">
        <v>40</v>
      </c>
      <c r="L46" s="15"/>
      <c r="M46">
        <f t="shared" si="6"/>
        <v>9</v>
      </c>
      <c r="N46">
        <f t="shared" si="6"/>
        <v>3</v>
      </c>
      <c r="P46" t="s">
        <v>36</v>
      </c>
    </row>
    <row r="47" spans="11:24" x14ac:dyDescent="0.25">
      <c r="K47" s="15" t="s">
        <v>41</v>
      </c>
      <c r="L47" s="15"/>
      <c r="M47">
        <f t="shared" si="6"/>
        <v>10</v>
      </c>
      <c r="N47">
        <f t="shared" si="6"/>
        <v>3</v>
      </c>
    </row>
    <row r="48" spans="11:24" x14ac:dyDescent="0.25">
      <c r="K48" s="15" t="s">
        <v>44</v>
      </c>
      <c r="L48" s="15"/>
      <c r="M48">
        <f t="shared" si="6"/>
        <v>5</v>
      </c>
      <c r="N48">
        <f t="shared" si="6"/>
        <v>2</v>
      </c>
      <c r="P48" t="s">
        <v>36</v>
      </c>
    </row>
    <row r="49" spans="11:16" x14ac:dyDescent="0.25">
      <c r="K49" s="15" t="s">
        <v>97</v>
      </c>
      <c r="L49" s="15"/>
      <c r="M49">
        <f t="shared" si="6"/>
        <v>11</v>
      </c>
      <c r="N49">
        <f t="shared" si="6"/>
        <v>2</v>
      </c>
    </row>
    <row r="50" spans="11:16" x14ac:dyDescent="0.25">
      <c r="K50" s="15" t="s">
        <v>47</v>
      </c>
      <c r="L50" s="15"/>
      <c r="M50">
        <f t="shared" si="6"/>
        <v>9</v>
      </c>
      <c r="N50">
        <f t="shared" si="6"/>
        <v>2</v>
      </c>
    </row>
    <row r="51" spans="11:16" x14ac:dyDescent="0.25">
      <c r="K51" s="15" t="s">
        <v>48</v>
      </c>
      <c r="L51" s="15"/>
      <c r="M51">
        <f t="shared" si="6"/>
        <v>6</v>
      </c>
      <c r="N51">
        <f t="shared" si="6"/>
        <v>3</v>
      </c>
      <c r="P51" t="s">
        <v>36</v>
      </c>
    </row>
    <row r="52" spans="11:16" x14ac:dyDescent="0.25">
      <c r="K52" s="15" t="s">
        <v>49</v>
      </c>
      <c r="L52" s="15"/>
      <c r="M52">
        <f t="shared" si="6"/>
        <v>6</v>
      </c>
      <c r="N52">
        <f t="shared" si="6"/>
        <v>2</v>
      </c>
      <c r="P52" t="s">
        <v>36</v>
      </c>
    </row>
    <row r="53" spans="11:16" x14ac:dyDescent="0.25">
      <c r="K53" s="15" t="s">
        <v>51</v>
      </c>
      <c r="L53" s="15"/>
      <c r="M53">
        <f t="shared" si="6"/>
        <v>6</v>
      </c>
      <c r="N53">
        <f t="shared" si="6"/>
        <v>1</v>
      </c>
      <c r="P53" t="s">
        <v>36</v>
      </c>
    </row>
    <row r="54" spans="11:16" x14ac:dyDescent="0.25">
      <c r="K54" s="15" t="s">
        <v>52</v>
      </c>
      <c r="L54" s="15"/>
      <c r="M54">
        <f t="shared" si="6"/>
        <v>5</v>
      </c>
      <c r="N54">
        <f t="shared" si="6"/>
        <v>4</v>
      </c>
      <c r="P54" t="s">
        <v>36</v>
      </c>
    </row>
    <row r="55" spans="11:16" x14ac:dyDescent="0.25">
      <c r="K55" s="1" t="s">
        <v>55</v>
      </c>
      <c r="L55" s="15"/>
      <c r="M55">
        <f t="shared" si="6"/>
        <v>8</v>
      </c>
      <c r="N55">
        <f t="shared" si="6"/>
        <v>3</v>
      </c>
    </row>
    <row r="56" spans="11:16" x14ac:dyDescent="0.25">
      <c r="K56" s="1" t="s">
        <v>56</v>
      </c>
      <c r="L56" s="15"/>
      <c r="M56">
        <f t="shared" si="6"/>
        <v>14</v>
      </c>
      <c r="N56">
        <f t="shared" si="6"/>
        <v>1</v>
      </c>
    </row>
    <row r="57" spans="11:16" x14ac:dyDescent="0.25">
      <c r="K57" s="1" t="s">
        <v>57</v>
      </c>
      <c r="L57" s="1"/>
      <c r="M57">
        <f t="shared" si="6"/>
        <v>13</v>
      </c>
      <c r="N57">
        <f t="shared" si="6"/>
        <v>2</v>
      </c>
      <c r="P57" t="s">
        <v>36</v>
      </c>
    </row>
    <row r="58" spans="11:16" x14ac:dyDescent="0.25">
      <c r="K58" s="1" t="s">
        <v>58</v>
      </c>
      <c r="L58" s="1"/>
      <c r="M58">
        <f t="shared" si="6"/>
        <v>6</v>
      </c>
      <c r="N58">
        <f t="shared" si="6"/>
        <v>3</v>
      </c>
    </row>
    <row r="59" spans="11:16" x14ac:dyDescent="0.25">
      <c r="K59" s="1" t="s">
        <v>60</v>
      </c>
      <c r="L59" s="1"/>
      <c r="M59">
        <f t="shared" si="6"/>
        <v>10</v>
      </c>
      <c r="N59">
        <f t="shared" si="6"/>
        <v>5</v>
      </c>
    </row>
    <row r="60" spans="11:16" x14ac:dyDescent="0.25">
      <c r="L60" s="1"/>
    </row>
    <row r="61" spans="11:16" x14ac:dyDescent="0.25">
      <c r="L61" s="1"/>
    </row>
    <row r="62" spans="11:16" x14ac:dyDescent="0.25">
      <c r="K62" s="1"/>
      <c r="L62" s="1"/>
    </row>
    <row r="63" spans="11:16" x14ac:dyDescent="0.25">
      <c r="L6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91"/>
  <sheetViews>
    <sheetView topLeftCell="A28" workbookViewId="0">
      <selection activeCell="H44" sqref="H44"/>
    </sheetView>
  </sheetViews>
  <sheetFormatPr defaultRowHeight="15" x14ac:dyDescent="0.25"/>
  <sheetData>
    <row r="3" spans="2:19" x14ac:dyDescent="0.25">
      <c r="C3" t="s">
        <v>5</v>
      </c>
      <c r="D3" t="s">
        <v>6</v>
      </c>
      <c r="E3" t="s">
        <v>7</v>
      </c>
    </row>
    <row r="4" spans="2:19" x14ac:dyDescent="0.25">
      <c r="B4" t="s">
        <v>23</v>
      </c>
      <c r="C4">
        <v>17.5</v>
      </c>
      <c r="D4">
        <v>12.8</v>
      </c>
      <c r="E4">
        <v>10.5</v>
      </c>
      <c r="K4" s="18">
        <f ca="1">_xlfn.NORM.INV(RAND(),16,3)</f>
        <v>18.7140721951322</v>
      </c>
    </row>
    <row r="5" spans="2:19" x14ac:dyDescent="0.25">
      <c r="C5">
        <v>2.5880000000000001</v>
      </c>
      <c r="D5">
        <v>2.2000000000000002</v>
      </c>
      <c r="E5">
        <v>1.34</v>
      </c>
      <c r="K5" s="18">
        <f t="shared" ref="K5:K8" ca="1" si="0">_xlfn.NORM.INV(RAND(),16,3)</f>
        <v>15.838380753249478</v>
      </c>
    </row>
    <row r="6" spans="2:19" x14ac:dyDescent="0.25">
      <c r="K6" s="18">
        <f t="shared" ca="1" si="0"/>
        <v>16.248662015939029</v>
      </c>
    </row>
    <row r="7" spans="2:19" x14ac:dyDescent="0.25">
      <c r="B7" t="s">
        <v>24</v>
      </c>
      <c r="C7">
        <v>19</v>
      </c>
      <c r="D7">
        <v>15.6</v>
      </c>
      <c r="E7">
        <v>10.8</v>
      </c>
      <c r="K7" s="18">
        <f t="shared" ca="1" si="0"/>
        <v>16.792062795711853</v>
      </c>
    </row>
    <row r="8" spans="2:19" x14ac:dyDescent="0.25">
      <c r="C8">
        <v>3</v>
      </c>
      <c r="D8">
        <v>1.5</v>
      </c>
      <c r="E8">
        <v>2.04</v>
      </c>
      <c r="K8" s="18">
        <f t="shared" ca="1" si="0"/>
        <v>20.41222860400249</v>
      </c>
    </row>
    <row r="10" spans="2:19" x14ac:dyDescent="0.25">
      <c r="B10" t="s">
        <v>25</v>
      </c>
      <c r="C10">
        <v>18</v>
      </c>
      <c r="D10">
        <v>12.2</v>
      </c>
      <c r="E10">
        <v>12.2</v>
      </c>
    </row>
    <row r="11" spans="2:19" x14ac:dyDescent="0.25">
      <c r="C11">
        <v>1.5</v>
      </c>
      <c r="D11">
        <v>1.1000000000000001</v>
      </c>
      <c r="E11">
        <v>2.2999999999999998</v>
      </c>
    </row>
    <row r="12" spans="2:19" x14ac:dyDescent="0.25">
      <c r="F12" s="1" t="s">
        <v>70</v>
      </c>
      <c r="G12">
        <v>17</v>
      </c>
      <c r="H12">
        <v>13.3</v>
      </c>
      <c r="I12">
        <v>11</v>
      </c>
      <c r="J12">
        <f>C7</f>
        <v>19</v>
      </c>
      <c r="K12">
        <f t="shared" ref="K12:L12" si="1">D7</f>
        <v>15.6</v>
      </c>
      <c r="L12">
        <f t="shared" si="1"/>
        <v>10.8</v>
      </c>
      <c r="M12">
        <f>C10</f>
        <v>18</v>
      </c>
      <c r="N12">
        <f t="shared" ref="N12:O12" si="2">D10</f>
        <v>12.2</v>
      </c>
      <c r="O12">
        <f t="shared" si="2"/>
        <v>12.2</v>
      </c>
      <c r="P12" t="s">
        <v>107</v>
      </c>
      <c r="R12" t="s">
        <v>108</v>
      </c>
    </row>
    <row r="13" spans="2:19" x14ac:dyDescent="0.25">
      <c r="F13" s="1" t="s">
        <v>71</v>
      </c>
      <c r="G13">
        <f>C5</f>
        <v>2.5880000000000001</v>
      </c>
      <c r="H13">
        <f t="shared" ref="H13:I13" si="3">D5</f>
        <v>2.2000000000000002</v>
      </c>
      <c r="I13">
        <f t="shared" si="3"/>
        <v>1.34</v>
      </c>
      <c r="J13">
        <f>C8</f>
        <v>3</v>
      </c>
      <c r="K13">
        <f t="shared" ref="K13" si="4">D8</f>
        <v>1.5</v>
      </c>
      <c r="L13">
        <f t="shared" ref="L13" si="5">E8</f>
        <v>2.04</v>
      </c>
      <c r="M13">
        <f>C11</f>
        <v>1.5</v>
      </c>
      <c r="N13">
        <f t="shared" ref="N13:O13" si="6">D11</f>
        <v>1.1000000000000001</v>
      </c>
      <c r="O13">
        <f t="shared" si="6"/>
        <v>2.2999999999999998</v>
      </c>
    </row>
    <row r="14" spans="2:19" x14ac:dyDescent="0.25">
      <c r="G14" s="3" t="s">
        <v>61</v>
      </c>
      <c r="H14" s="5" t="s">
        <v>64</v>
      </c>
      <c r="I14" s="5" t="s">
        <v>67</v>
      </c>
      <c r="J14" s="3" t="s">
        <v>62</v>
      </c>
      <c r="K14" s="2" t="s">
        <v>65</v>
      </c>
      <c r="L14" s="2" t="s">
        <v>68</v>
      </c>
      <c r="M14" s="3" t="s">
        <v>63</v>
      </c>
      <c r="N14" s="2" t="s">
        <v>66</v>
      </c>
      <c r="O14" s="2" t="s">
        <v>69</v>
      </c>
      <c r="P14" s="17" t="s">
        <v>103</v>
      </c>
      <c r="Q14" s="16" t="s">
        <v>104</v>
      </c>
      <c r="R14" s="17" t="s">
        <v>105</v>
      </c>
      <c r="S14" s="16" t="s">
        <v>106</v>
      </c>
    </row>
    <row r="15" spans="2:19" x14ac:dyDescent="0.25">
      <c r="E15" s="8" t="s">
        <v>26</v>
      </c>
      <c r="F15" s="9" t="s">
        <v>37</v>
      </c>
      <c r="G15" s="10">
        <v>15</v>
      </c>
      <c r="H15" s="11"/>
      <c r="I15" s="11"/>
      <c r="J15" s="10"/>
      <c r="K15" s="8"/>
      <c r="L15" s="8">
        <v>13</v>
      </c>
      <c r="M15" s="10"/>
      <c r="N15" s="8">
        <v>11</v>
      </c>
      <c r="O15" s="8"/>
      <c r="P15" s="4"/>
      <c r="R15" s="4"/>
    </row>
    <row r="16" spans="2:19" x14ac:dyDescent="0.25">
      <c r="F16" s="1" t="s">
        <v>38</v>
      </c>
      <c r="G16" s="4"/>
      <c r="H16" s="6">
        <v>11</v>
      </c>
      <c r="I16" s="6"/>
      <c r="J16" s="4">
        <v>16</v>
      </c>
      <c r="M16" s="4"/>
      <c r="O16" s="6">
        <v>13</v>
      </c>
      <c r="P16" s="4"/>
      <c r="R16" s="4"/>
    </row>
    <row r="17" spans="5:18" x14ac:dyDescent="0.25">
      <c r="F17" s="1" t="s">
        <v>39</v>
      </c>
      <c r="G17" s="4"/>
      <c r="H17" s="6"/>
      <c r="I17" s="6">
        <v>12</v>
      </c>
      <c r="J17" s="4"/>
      <c r="K17" s="6">
        <v>16</v>
      </c>
      <c r="M17" s="4">
        <v>19</v>
      </c>
      <c r="P17" s="4"/>
      <c r="R17" s="4"/>
    </row>
    <row r="18" spans="5:18" x14ac:dyDescent="0.25">
      <c r="F18" s="1" t="s">
        <v>40</v>
      </c>
      <c r="G18" s="4">
        <v>19</v>
      </c>
      <c r="H18" s="6"/>
      <c r="I18" s="6"/>
      <c r="J18" s="4"/>
      <c r="K18" s="6">
        <v>13</v>
      </c>
      <c r="M18" s="4"/>
      <c r="O18" s="6">
        <v>9</v>
      </c>
      <c r="P18" s="4"/>
      <c r="R18" s="4"/>
    </row>
    <row r="19" spans="5:18" x14ac:dyDescent="0.25">
      <c r="F19" s="1" t="s">
        <v>41</v>
      </c>
      <c r="G19" s="4"/>
      <c r="H19" s="6">
        <v>15</v>
      </c>
      <c r="I19" s="6"/>
      <c r="J19" s="4"/>
      <c r="L19" s="6">
        <v>10</v>
      </c>
      <c r="M19" s="4">
        <v>18</v>
      </c>
      <c r="P19" s="4"/>
      <c r="R19" s="4"/>
    </row>
    <row r="20" spans="5:18" x14ac:dyDescent="0.25">
      <c r="F20" s="1" t="s">
        <v>42</v>
      </c>
      <c r="G20" s="4"/>
      <c r="H20" s="6"/>
      <c r="I20" s="6">
        <v>14</v>
      </c>
      <c r="J20" s="4">
        <v>16</v>
      </c>
      <c r="M20" s="4"/>
      <c r="N20" s="6">
        <v>13</v>
      </c>
      <c r="P20" s="4"/>
      <c r="R20" s="4"/>
    </row>
    <row r="21" spans="5:18" x14ac:dyDescent="0.25">
      <c r="F21" s="1" t="s">
        <v>43</v>
      </c>
      <c r="G21" s="4">
        <v>14</v>
      </c>
      <c r="H21" s="6"/>
      <c r="I21" s="6"/>
      <c r="J21" s="4"/>
      <c r="L21" s="6">
        <v>10</v>
      </c>
      <c r="M21" s="4"/>
      <c r="O21" s="6">
        <v>13</v>
      </c>
      <c r="P21" s="4"/>
      <c r="R21" s="4"/>
    </row>
    <row r="22" spans="5:18" x14ac:dyDescent="0.25">
      <c r="F22" s="1" t="s">
        <v>44</v>
      </c>
      <c r="G22" s="4"/>
      <c r="H22" s="6">
        <v>16</v>
      </c>
      <c r="I22" s="6"/>
      <c r="J22" s="4">
        <v>20</v>
      </c>
      <c r="M22" s="4"/>
      <c r="N22" s="6">
        <v>13</v>
      </c>
      <c r="P22" s="4"/>
      <c r="R22" s="4"/>
    </row>
    <row r="23" spans="5:18" x14ac:dyDescent="0.25">
      <c r="E23" s="8" t="s">
        <v>0</v>
      </c>
      <c r="F23" s="9" t="s">
        <v>46</v>
      </c>
      <c r="G23" s="10">
        <v>20</v>
      </c>
      <c r="H23" s="11"/>
      <c r="I23" s="11"/>
      <c r="J23" s="10"/>
      <c r="K23" s="8">
        <v>17</v>
      </c>
      <c r="L23" s="8"/>
      <c r="M23" s="10"/>
      <c r="N23" s="8"/>
      <c r="O23" s="8">
        <v>15</v>
      </c>
      <c r="P23" s="4"/>
      <c r="R23" s="4"/>
    </row>
    <row r="24" spans="5:18" x14ac:dyDescent="0.25">
      <c r="F24" s="1" t="s">
        <v>47</v>
      </c>
      <c r="G24" s="4"/>
      <c r="H24" s="6">
        <v>16</v>
      </c>
      <c r="I24" s="6"/>
      <c r="J24" s="4"/>
      <c r="L24" s="6">
        <v>12</v>
      </c>
      <c r="M24" s="4"/>
      <c r="N24" s="6">
        <v>13</v>
      </c>
      <c r="P24" s="4"/>
      <c r="R24" s="4"/>
    </row>
    <row r="25" spans="5:18" x14ac:dyDescent="0.25">
      <c r="F25" s="1" t="s">
        <v>48</v>
      </c>
      <c r="G25" s="4"/>
      <c r="H25" s="6"/>
      <c r="I25" s="6">
        <v>10</v>
      </c>
      <c r="J25" s="4">
        <v>19</v>
      </c>
      <c r="M25" s="4">
        <v>17</v>
      </c>
      <c r="P25" s="4"/>
      <c r="R25" s="4"/>
    </row>
    <row r="26" spans="5:18" x14ac:dyDescent="0.25">
      <c r="F26" s="1" t="s">
        <v>97</v>
      </c>
      <c r="G26" s="4"/>
      <c r="H26" s="6"/>
      <c r="I26" s="6">
        <v>12</v>
      </c>
      <c r="J26" s="4"/>
      <c r="K26" s="6">
        <v>16</v>
      </c>
      <c r="M26" s="4">
        <v>19</v>
      </c>
      <c r="P26" s="4"/>
      <c r="R26" s="4"/>
    </row>
    <row r="27" spans="5:18" x14ac:dyDescent="0.25">
      <c r="E27" s="8" t="s">
        <v>8</v>
      </c>
      <c r="F27" s="9" t="s">
        <v>49</v>
      </c>
      <c r="G27" s="10"/>
      <c r="H27" s="11"/>
      <c r="I27" s="11">
        <v>12</v>
      </c>
      <c r="J27" s="10">
        <v>18</v>
      </c>
      <c r="K27" s="11"/>
      <c r="L27" s="11"/>
      <c r="M27" s="10"/>
      <c r="N27" s="8">
        <v>13</v>
      </c>
      <c r="O27" s="8"/>
      <c r="P27" s="4"/>
      <c r="R27" s="4"/>
    </row>
    <row r="28" spans="5:18" x14ac:dyDescent="0.25">
      <c r="E28" s="8" t="s">
        <v>9</v>
      </c>
      <c r="F28" s="9" t="s">
        <v>50</v>
      </c>
      <c r="G28" s="10"/>
      <c r="H28" s="11">
        <v>12</v>
      </c>
      <c r="I28" s="11"/>
      <c r="J28" s="10"/>
      <c r="K28" s="11"/>
      <c r="L28" s="8">
        <v>9</v>
      </c>
      <c r="M28" s="10">
        <v>17</v>
      </c>
      <c r="N28" s="11"/>
      <c r="O28" s="11"/>
      <c r="P28" s="4"/>
      <c r="R28" s="4"/>
    </row>
    <row r="29" spans="5:18" x14ac:dyDescent="0.25">
      <c r="E29" s="8" t="s">
        <v>34</v>
      </c>
      <c r="F29" s="9" t="s">
        <v>51</v>
      </c>
      <c r="G29" s="10"/>
      <c r="H29" s="11">
        <v>10</v>
      </c>
      <c r="I29" s="11"/>
      <c r="J29" s="10">
        <v>20</v>
      </c>
      <c r="K29" s="11"/>
      <c r="L29" s="11"/>
      <c r="M29" s="10"/>
      <c r="N29" s="11"/>
      <c r="O29" s="8">
        <v>10</v>
      </c>
      <c r="P29" s="4"/>
      <c r="R29" s="4"/>
    </row>
    <row r="30" spans="5:18" x14ac:dyDescent="0.25">
      <c r="E30" s="8" t="s">
        <v>35</v>
      </c>
      <c r="F30" s="9" t="s">
        <v>52</v>
      </c>
      <c r="G30" s="10"/>
      <c r="H30" s="11"/>
      <c r="I30" s="11">
        <v>9</v>
      </c>
      <c r="J30" s="10"/>
      <c r="K30" s="8">
        <v>14</v>
      </c>
      <c r="L30" s="8"/>
      <c r="M30" s="10">
        <v>19</v>
      </c>
      <c r="N30" s="8"/>
      <c r="O30" s="8"/>
      <c r="P30" s="4"/>
      <c r="R30" s="4"/>
    </row>
    <row r="31" spans="5:18" x14ac:dyDescent="0.25">
      <c r="F31" s="1" t="s">
        <v>53</v>
      </c>
      <c r="G31" s="4">
        <v>19</v>
      </c>
      <c r="H31" s="6"/>
      <c r="I31" s="6"/>
      <c r="J31" s="4"/>
      <c r="K31" s="6">
        <v>18</v>
      </c>
      <c r="M31" s="4"/>
      <c r="O31" s="6">
        <v>9</v>
      </c>
      <c r="P31" s="4"/>
      <c r="R31" s="4"/>
    </row>
    <row r="32" spans="5:18" x14ac:dyDescent="0.25">
      <c r="F32" s="1" t="s">
        <v>54</v>
      </c>
      <c r="G32" s="4">
        <v>16</v>
      </c>
      <c r="H32" s="6"/>
      <c r="I32" s="6"/>
      <c r="J32" s="4"/>
      <c r="L32" s="6">
        <v>10</v>
      </c>
      <c r="M32" s="4"/>
      <c r="N32" s="6">
        <v>10</v>
      </c>
      <c r="P32" s="4"/>
      <c r="R32" s="4"/>
    </row>
    <row r="33" spans="6:19" x14ac:dyDescent="0.25">
      <c r="F33" s="1" t="s">
        <v>55</v>
      </c>
      <c r="G33" s="4">
        <v>18</v>
      </c>
      <c r="H33" s="6"/>
      <c r="I33" s="6"/>
      <c r="J33" s="4"/>
      <c r="K33" s="6">
        <v>14</v>
      </c>
      <c r="M33" s="4"/>
      <c r="O33" s="6">
        <v>14</v>
      </c>
      <c r="P33" s="4"/>
      <c r="R33" s="4"/>
    </row>
    <row r="34" spans="6:19" x14ac:dyDescent="0.25">
      <c r="F34" s="1" t="s">
        <v>56</v>
      </c>
      <c r="G34" s="4"/>
      <c r="H34" s="6">
        <v>15</v>
      </c>
      <c r="I34" s="6"/>
      <c r="J34" s="4">
        <v>20</v>
      </c>
      <c r="M34" s="4"/>
      <c r="O34" s="6">
        <v>11</v>
      </c>
      <c r="P34" s="4"/>
      <c r="R34" s="4"/>
    </row>
    <row r="35" spans="6:19" x14ac:dyDescent="0.25">
      <c r="F35" s="1" t="s">
        <v>57</v>
      </c>
      <c r="G35" s="4"/>
      <c r="H35" s="6"/>
      <c r="I35" s="6">
        <v>10</v>
      </c>
      <c r="J35" s="4">
        <v>20</v>
      </c>
      <c r="M35" s="4"/>
      <c r="N35" s="6">
        <v>10</v>
      </c>
      <c r="P35" s="4"/>
      <c r="R35" s="4"/>
    </row>
    <row r="36" spans="6:19" x14ac:dyDescent="0.25">
      <c r="F36" s="1" t="s">
        <v>58</v>
      </c>
      <c r="G36" s="4">
        <v>16</v>
      </c>
      <c r="H36" s="6"/>
      <c r="I36" s="6"/>
      <c r="J36" s="4"/>
      <c r="L36" s="6">
        <v>11</v>
      </c>
      <c r="M36" s="4"/>
      <c r="N36" s="6">
        <v>12</v>
      </c>
      <c r="P36" s="4"/>
      <c r="R36" s="4"/>
    </row>
    <row r="37" spans="6:19" x14ac:dyDescent="0.25">
      <c r="F37" s="1" t="s">
        <v>59</v>
      </c>
      <c r="G37" s="4"/>
      <c r="H37" s="6">
        <v>13</v>
      </c>
      <c r="I37" s="6"/>
      <c r="J37" s="4"/>
      <c r="L37" s="6">
        <v>14</v>
      </c>
      <c r="M37" s="4">
        <v>20</v>
      </c>
      <c r="P37" s="4"/>
      <c r="R37" s="4"/>
    </row>
    <row r="38" spans="6:19" x14ac:dyDescent="0.25">
      <c r="F38" s="1" t="s">
        <v>60</v>
      </c>
      <c r="G38" s="4"/>
      <c r="H38" s="6"/>
      <c r="I38" s="6">
        <v>10</v>
      </c>
      <c r="J38" s="4"/>
      <c r="K38" s="6">
        <v>14</v>
      </c>
      <c r="M38" s="4">
        <v>18</v>
      </c>
      <c r="P38" s="4"/>
      <c r="R38" s="4"/>
    </row>
    <row r="39" spans="6:19" x14ac:dyDescent="0.25">
      <c r="F39" s="1" t="s">
        <v>98</v>
      </c>
      <c r="G39" s="6"/>
      <c r="H39" s="6"/>
      <c r="I39" s="6"/>
      <c r="J39" s="6"/>
      <c r="K39" s="6"/>
      <c r="M39" s="6"/>
      <c r="P39" s="4">
        <v>5</v>
      </c>
      <c r="R39" s="4"/>
      <c r="S39" s="7">
        <v>15</v>
      </c>
    </row>
    <row r="40" spans="6:19" x14ac:dyDescent="0.25">
      <c r="F40" s="1" t="s">
        <v>99</v>
      </c>
      <c r="G40" s="6"/>
      <c r="H40" s="6"/>
      <c r="I40" s="6"/>
      <c r="J40" s="6"/>
      <c r="K40" s="6"/>
      <c r="M40" s="6"/>
      <c r="P40" s="4">
        <v>9</v>
      </c>
      <c r="R40" s="4"/>
      <c r="S40" s="7">
        <v>14</v>
      </c>
    </row>
    <row r="41" spans="6:19" x14ac:dyDescent="0.25">
      <c r="F41" s="1" t="s">
        <v>100</v>
      </c>
      <c r="G41" s="6"/>
      <c r="H41" s="6"/>
      <c r="I41" s="6"/>
      <c r="J41" s="6"/>
      <c r="K41" s="6"/>
      <c r="M41" s="6"/>
      <c r="P41" s="4">
        <v>10</v>
      </c>
      <c r="R41" s="4"/>
      <c r="S41" s="7">
        <v>14.9</v>
      </c>
    </row>
    <row r="42" spans="6:19" x14ac:dyDescent="0.25">
      <c r="F42" s="1" t="s">
        <v>109</v>
      </c>
      <c r="G42" s="6"/>
      <c r="H42" s="6"/>
      <c r="I42" s="6"/>
      <c r="J42" s="6"/>
      <c r="K42" s="6"/>
      <c r="M42" s="6"/>
      <c r="P42" s="4">
        <v>8</v>
      </c>
      <c r="R42" s="4"/>
      <c r="S42" s="7">
        <v>18</v>
      </c>
    </row>
    <row r="43" spans="6:19" x14ac:dyDescent="0.25">
      <c r="F43" s="1" t="s">
        <v>110</v>
      </c>
      <c r="G43" s="6"/>
      <c r="H43" s="6"/>
      <c r="I43" s="6"/>
      <c r="J43" s="6"/>
      <c r="K43" s="6"/>
      <c r="M43" s="6"/>
      <c r="P43" s="4">
        <v>10</v>
      </c>
      <c r="R43" s="4"/>
      <c r="S43" s="7">
        <v>11</v>
      </c>
    </row>
    <row r="44" spans="6:19" x14ac:dyDescent="0.25">
      <c r="F44" s="1" t="s">
        <v>111</v>
      </c>
      <c r="G44" s="6"/>
      <c r="H44" s="6"/>
      <c r="I44" s="6"/>
      <c r="J44" s="6"/>
      <c r="K44" s="6"/>
      <c r="M44" s="6"/>
      <c r="P44" s="4"/>
      <c r="Q44">
        <v>6</v>
      </c>
      <c r="R44" s="4">
        <v>11</v>
      </c>
      <c r="S44" s="7"/>
    </row>
    <row r="45" spans="6:19" x14ac:dyDescent="0.25">
      <c r="F45" s="1" t="s">
        <v>112</v>
      </c>
      <c r="G45" s="6"/>
      <c r="H45" s="6"/>
      <c r="I45" s="6"/>
      <c r="J45" s="6"/>
      <c r="K45" s="6"/>
      <c r="M45" s="6"/>
      <c r="P45" s="4"/>
      <c r="Q45">
        <v>8</v>
      </c>
      <c r="R45" s="4">
        <v>17</v>
      </c>
      <c r="S45" s="7"/>
    </row>
    <row r="46" spans="6:19" x14ac:dyDescent="0.25">
      <c r="F46" s="1" t="s">
        <v>113</v>
      </c>
      <c r="G46" s="6"/>
      <c r="H46" s="6"/>
      <c r="I46" s="6"/>
      <c r="J46" s="6"/>
      <c r="K46" s="6"/>
      <c r="M46" s="6"/>
      <c r="P46" s="4"/>
      <c r="Q46">
        <v>7</v>
      </c>
      <c r="R46" s="4">
        <v>17.899999999999999</v>
      </c>
      <c r="S46" s="7"/>
    </row>
    <row r="47" spans="6:19" x14ac:dyDescent="0.25">
      <c r="F47" s="1" t="s">
        <v>101</v>
      </c>
      <c r="G47" s="6"/>
      <c r="H47" s="6"/>
      <c r="I47" s="6"/>
      <c r="J47" s="6"/>
      <c r="K47" s="6"/>
      <c r="M47" s="6"/>
      <c r="P47" s="4"/>
      <c r="Q47">
        <v>8</v>
      </c>
      <c r="R47" s="4">
        <v>18</v>
      </c>
      <c r="S47" s="7"/>
    </row>
    <row r="48" spans="6:19" x14ac:dyDescent="0.25">
      <c r="F48" s="1" t="s">
        <v>102</v>
      </c>
      <c r="G48" s="6"/>
      <c r="H48" s="6"/>
      <c r="I48" s="6"/>
      <c r="J48" s="6"/>
      <c r="K48" s="6"/>
      <c r="M48" s="6"/>
      <c r="P48" s="4"/>
      <c r="Q48">
        <v>6</v>
      </c>
      <c r="R48" s="4">
        <v>20</v>
      </c>
      <c r="S48" s="7"/>
    </row>
    <row r="50" spans="5:23" x14ac:dyDescent="0.25">
      <c r="E50">
        <v>0</v>
      </c>
      <c r="F50" s="12" t="s">
        <v>73</v>
      </c>
      <c r="G50">
        <f t="shared" ref="G50:O54" si="7">_xlfn.QUARTILE.INC(G$15:G$38,$E50)</f>
        <v>14</v>
      </c>
      <c r="H50">
        <f t="shared" si="7"/>
        <v>10</v>
      </c>
      <c r="I50">
        <f t="shared" si="7"/>
        <v>9</v>
      </c>
      <c r="J50">
        <f t="shared" si="7"/>
        <v>16</v>
      </c>
      <c r="K50">
        <f t="shared" si="7"/>
        <v>13</v>
      </c>
      <c r="L50">
        <f t="shared" si="7"/>
        <v>9</v>
      </c>
      <c r="M50">
        <f t="shared" si="7"/>
        <v>17</v>
      </c>
      <c r="N50">
        <f t="shared" si="7"/>
        <v>10</v>
      </c>
      <c r="O50">
        <f t="shared" si="7"/>
        <v>9</v>
      </c>
      <c r="P50">
        <f>_xlfn.QUARTILE.INC(P$15:P$48,$E50)</f>
        <v>5</v>
      </c>
      <c r="Q50">
        <f t="shared" ref="Q50:S50" si="8">_xlfn.QUARTILE.INC(Q$15:Q$48,$E50)</f>
        <v>6</v>
      </c>
      <c r="R50">
        <f t="shared" si="8"/>
        <v>11</v>
      </c>
      <c r="S50">
        <f t="shared" si="8"/>
        <v>11</v>
      </c>
    </row>
    <row r="51" spans="5:23" x14ac:dyDescent="0.25">
      <c r="E51">
        <v>1</v>
      </c>
      <c r="F51" s="13">
        <v>0.25</v>
      </c>
      <c r="G51">
        <f t="shared" si="7"/>
        <v>15.75</v>
      </c>
      <c r="H51">
        <f t="shared" si="7"/>
        <v>11.75</v>
      </c>
      <c r="I51">
        <f t="shared" si="7"/>
        <v>10</v>
      </c>
      <c r="J51">
        <f t="shared" si="7"/>
        <v>17.5</v>
      </c>
      <c r="K51">
        <f t="shared" si="7"/>
        <v>14</v>
      </c>
      <c r="L51">
        <f t="shared" si="7"/>
        <v>10</v>
      </c>
      <c r="M51">
        <f t="shared" si="7"/>
        <v>17.75</v>
      </c>
      <c r="N51">
        <f t="shared" si="7"/>
        <v>10.75</v>
      </c>
      <c r="O51">
        <f t="shared" si="7"/>
        <v>9.75</v>
      </c>
      <c r="P51">
        <f t="shared" ref="P51:S54" si="9">_xlfn.QUARTILE.INC(P$15:P$48,$E51)</f>
        <v>8</v>
      </c>
      <c r="Q51">
        <f t="shared" si="9"/>
        <v>6</v>
      </c>
      <c r="R51">
        <f t="shared" si="9"/>
        <v>17</v>
      </c>
      <c r="S51">
        <f t="shared" si="9"/>
        <v>14</v>
      </c>
    </row>
    <row r="52" spans="5:23" x14ac:dyDescent="0.25">
      <c r="E52">
        <v>2</v>
      </c>
      <c r="F52" s="12" t="s">
        <v>72</v>
      </c>
      <c r="G52">
        <f t="shared" si="7"/>
        <v>17</v>
      </c>
      <c r="H52">
        <f t="shared" si="7"/>
        <v>14</v>
      </c>
      <c r="I52">
        <f t="shared" si="7"/>
        <v>11</v>
      </c>
      <c r="J52">
        <f t="shared" si="7"/>
        <v>19.5</v>
      </c>
      <c r="K52">
        <f t="shared" si="7"/>
        <v>15</v>
      </c>
      <c r="L52">
        <f t="shared" si="7"/>
        <v>10.5</v>
      </c>
      <c r="M52">
        <f t="shared" si="7"/>
        <v>18.5</v>
      </c>
      <c r="N52">
        <f t="shared" si="7"/>
        <v>12.5</v>
      </c>
      <c r="O52">
        <f t="shared" si="7"/>
        <v>12</v>
      </c>
      <c r="P52">
        <f t="shared" si="9"/>
        <v>9</v>
      </c>
      <c r="Q52">
        <f t="shared" si="9"/>
        <v>7</v>
      </c>
      <c r="R52">
        <f t="shared" si="9"/>
        <v>17.899999999999999</v>
      </c>
      <c r="S52">
        <f t="shared" si="9"/>
        <v>14.9</v>
      </c>
    </row>
    <row r="53" spans="5:23" x14ac:dyDescent="0.25">
      <c r="E53">
        <v>3</v>
      </c>
      <c r="F53" s="13">
        <v>0.75</v>
      </c>
      <c r="G53">
        <f t="shared" si="7"/>
        <v>19</v>
      </c>
      <c r="H53">
        <f t="shared" si="7"/>
        <v>15.25</v>
      </c>
      <c r="I53">
        <f t="shared" si="7"/>
        <v>12</v>
      </c>
      <c r="J53">
        <f t="shared" si="7"/>
        <v>20</v>
      </c>
      <c r="K53">
        <f t="shared" si="7"/>
        <v>16.25</v>
      </c>
      <c r="L53">
        <f t="shared" si="7"/>
        <v>12.25</v>
      </c>
      <c r="M53">
        <f t="shared" si="7"/>
        <v>19</v>
      </c>
      <c r="N53">
        <f t="shared" si="7"/>
        <v>13</v>
      </c>
      <c r="O53">
        <f t="shared" si="7"/>
        <v>13.25</v>
      </c>
      <c r="P53">
        <f t="shared" si="9"/>
        <v>10</v>
      </c>
      <c r="Q53">
        <f t="shared" si="9"/>
        <v>8</v>
      </c>
      <c r="R53">
        <f t="shared" si="9"/>
        <v>18</v>
      </c>
      <c r="S53">
        <f t="shared" si="9"/>
        <v>15</v>
      </c>
    </row>
    <row r="54" spans="5:23" x14ac:dyDescent="0.25">
      <c r="E54">
        <v>4</v>
      </c>
      <c r="F54" s="1" t="s">
        <v>74</v>
      </c>
      <c r="G54">
        <f t="shared" si="7"/>
        <v>20</v>
      </c>
      <c r="H54">
        <f t="shared" si="7"/>
        <v>16</v>
      </c>
      <c r="I54">
        <f t="shared" si="7"/>
        <v>14</v>
      </c>
      <c r="J54">
        <f t="shared" si="7"/>
        <v>20</v>
      </c>
      <c r="K54">
        <f t="shared" si="7"/>
        <v>18</v>
      </c>
      <c r="L54">
        <f t="shared" si="7"/>
        <v>14</v>
      </c>
      <c r="M54">
        <f t="shared" si="7"/>
        <v>20</v>
      </c>
      <c r="N54">
        <f t="shared" si="7"/>
        <v>13</v>
      </c>
      <c r="O54">
        <f t="shared" si="7"/>
        <v>15</v>
      </c>
      <c r="P54">
        <f t="shared" si="9"/>
        <v>10</v>
      </c>
      <c r="Q54">
        <f t="shared" si="9"/>
        <v>8</v>
      </c>
      <c r="R54">
        <f t="shared" si="9"/>
        <v>20</v>
      </c>
      <c r="S54">
        <f t="shared" si="9"/>
        <v>18</v>
      </c>
    </row>
    <row r="55" spans="5:23" x14ac:dyDescent="0.25">
      <c r="F55" s="1" t="s">
        <v>77</v>
      </c>
      <c r="G55">
        <f t="shared" ref="G55:O55" si="10">AVERAGE(G15:G38)</f>
        <v>17.125</v>
      </c>
      <c r="H55">
        <f t="shared" si="10"/>
        <v>13.5</v>
      </c>
      <c r="I55">
        <f t="shared" si="10"/>
        <v>11.125</v>
      </c>
      <c r="J55">
        <f t="shared" si="10"/>
        <v>18.625</v>
      </c>
      <c r="K55">
        <f t="shared" si="10"/>
        <v>15.25</v>
      </c>
      <c r="L55">
        <f t="shared" si="10"/>
        <v>11.125</v>
      </c>
      <c r="M55">
        <f t="shared" si="10"/>
        <v>18.375</v>
      </c>
      <c r="N55">
        <f t="shared" si="10"/>
        <v>11.875</v>
      </c>
      <c r="O55">
        <f t="shared" si="10"/>
        <v>11.75</v>
      </c>
      <c r="P55">
        <f>AVERAGE(P15:P48)</f>
        <v>8.4</v>
      </c>
      <c r="Q55">
        <f t="shared" ref="Q55:S55" si="11">AVERAGE(Q15:Q48)</f>
        <v>7</v>
      </c>
      <c r="R55">
        <f t="shared" si="11"/>
        <v>16.78</v>
      </c>
      <c r="S55">
        <f t="shared" si="11"/>
        <v>14.580000000000002</v>
      </c>
    </row>
    <row r="57" spans="5:23" x14ac:dyDescent="0.25">
      <c r="F57" s="12" t="s">
        <v>81</v>
      </c>
      <c r="G57">
        <f>G51-G50</f>
        <v>1.75</v>
      </c>
      <c r="H57">
        <f t="shared" ref="H57:I57" si="12">H51-H50</f>
        <v>1.75</v>
      </c>
      <c r="I57">
        <f t="shared" si="12"/>
        <v>1</v>
      </c>
      <c r="J57">
        <v>20</v>
      </c>
      <c r="K57">
        <f>J51-J50</f>
        <v>1.5</v>
      </c>
      <c r="L57">
        <f>K51-K50</f>
        <v>1</v>
      </c>
      <c r="M57">
        <f>L51-L50</f>
        <v>1</v>
      </c>
      <c r="N57">
        <v>20</v>
      </c>
      <c r="O57">
        <f>M51-M50</f>
        <v>0.75</v>
      </c>
      <c r="P57">
        <f>N51-N50</f>
        <v>0.75</v>
      </c>
      <c r="Q57">
        <f>O51-O50</f>
        <v>0.75</v>
      </c>
      <c r="R57">
        <v>20</v>
      </c>
      <c r="S57">
        <f>P51-P50</f>
        <v>3</v>
      </c>
      <c r="T57">
        <f>Q51-Q50</f>
        <v>0</v>
      </c>
      <c r="U57">
        <v>20</v>
      </c>
      <c r="V57">
        <f>R51-R50</f>
        <v>6</v>
      </c>
      <c r="W57">
        <f>S51-S50</f>
        <v>3</v>
      </c>
    </row>
    <row r="58" spans="5:23" x14ac:dyDescent="0.25">
      <c r="F58" s="14">
        <v>0.25</v>
      </c>
      <c r="G58">
        <f>G51</f>
        <v>15.75</v>
      </c>
      <c r="H58">
        <f t="shared" ref="H58:I58" si="13">H51</f>
        <v>11.75</v>
      </c>
      <c r="I58">
        <f t="shared" si="13"/>
        <v>10</v>
      </c>
      <c r="J58">
        <v>20</v>
      </c>
      <c r="K58">
        <f>J51</f>
        <v>17.5</v>
      </c>
      <c r="L58">
        <f>K51</f>
        <v>14</v>
      </c>
      <c r="M58">
        <f>L51</f>
        <v>10</v>
      </c>
      <c r="N58">
        <v>20</v>
      </c>
      <c r="O58">
        <f>M51</f>
        <v>17.75</v>
      </c>
      <c r="P58">
        <f>N51</f>
        <v>10.75</v>
      </c>
      <c r="Q58">
        <f>O51</f>
        <v>9.75</v>
      </c>
      <c r="R58">
        <v>20</v>
      </c>
      <c r="S58">
        <f>P51</f>
        <v>8</v>
      </c>
      <c r="T58">
        <f>Q51</f>
        <v>6</v>
      </c>
      <c r="U58">
        <v>20</v>
      </c>
      <c r="V58">
        <f>R51</f>
        <v>17</v>
      </c>
      <c r="W58">
        <f>S51</f>
        <v>14</v>
      </c>
    </row>
    <row r="59" spans="5:23" x14ac:dyDescent="0.25">
      <c r="F59" s="12" t="s">
        <v>82</v>
      </c>
      <c r="G59">
        <f>G52-G51</f>
        <v>1.25</v>
      </c>
      <c r="H59">
        <f>H52-H51</f>
        <v>2.25</v>
      </c>
      <c r="I59">
        <f>I52-I51</f>
        <v>1</v>
      </c>
      <c r="K59">
        <f>J52-J51</f>
        <v>2</v>
      </c>
      <c r="L59">
        <f t="shared" ref="L59:M59" si="14">K52-K51</f>
        <v>1</v>
      </c>
      <c r="M59">
        <f t="shared" si="14"/>
        <v>0.5</v>
      </c>
      <c r="O59">
        <f t="shared" ref="O59:Q61" si="15">M52-M51</f>
        <v>0.75</v>
      </c>
      <c r="P59">
        <f t="shared" si="15"/>
        <v>1.75</v>
      </c>
      <c r="Q59">
        <f t="shared" si="15"/>
        <v>2.25</v>
      </c>
      <c r="S59">
        <f t="shared" ref="S59:T61" si="16">P52-P51</f>
        <v>1</v>
      </c>
      <c r="T59">
        <f t="shared" si="16"/>
        <v>1</v>
      </c>
      <c r="V59">
        <f t="shared" ref="V59:W61" si="17">R52-R51</f>
        <v>0.89999999999999858</v>
      </c>
      <c r="W59">
        <f t="shared" si="17"/>
        <v>0.90000000000000036</v>
      </c>
    </row>
    <row r="60" spans="5:23" x14ac:dyDescent="0.25">
      <c r="F60" s="14" t="s">
        <v>83</v>
      </c>
      <c r="G60">
        <f>G53-G52</f>
        <v>2</v>
      </c>
      <c r="H60">
        <f t="shared" ref="H60:I60" si="18">H53-H52</f>
        <v>1.25</v>
      </c>
      <c r="I60">
        <f t="shared" si="18"/>
        <v>1</v>
      </c>
      <c r="K60">
        <f>J53-J52</f>
        <v>0.5</v>
      </c>
      <c r="L60">
        <f t="shared" ref="L60:M60" si="19">K53-K52</f>
        <v>1.25</v>
      </c>
      <c r="M60">
        <f t="shared" si="19"/>
        <v>1.75</v>
      </c>
      <c r="O60">
        <f t="shared" si="15"/>
        <v>0.5</v>
      </c>
      <c r="P60">
        <f t="shared" si="15"/>
        <v>0.5</v>
      </c>
      <c r="Q60">
        <f t="shared" si="15"/>
        <v>1.25</v>
      </c>
      <c r="S60">
        <f t="shared" si="16"/>
        <v>1</v>
      </c>
      <c r="T60">
        <f t="shared" si="16"/>
        <v>1</v>
      </c>
      <c r="V60">
        <f t="shared" si="17"/>
        <v>0.10000000000000142</v>
      </c>
      <c r="W60">
        <f t="shared" si="17"/>
        <v>9.9999999999999645E-2</v>
      </c>
    </row>
    <row r="61" spans="5:23" x14ac:dyDescent="0.25">
      <c r="F61" s="14" t="s">
        <v>84</v>
      </c>
      <c r="G61">
        <f>G54-G53</f>
        <v>1</v>
      </c>
      <c r="H61">
        <f>H54-H53</f>
        <v>0.75</v>
      </c>
      <c r="I61">
        <f>I54-I53</f>
        <v>2</v>
      </c>
      <c r="K61">
        <f>J54-J53</f>
        <v>0</v>
      </c>
      <c r="L61">
        <f>K54-K53</f>
        <v>1.75</v>
      </c>
      <c r="M61">
        <f>L54-L53</f>
        <v>1.75</v>
      </c>
      <c r="O61">
        <f t="shared" si="15"/>
        <v>1</v>
      </c>
      <c r="P61">
        <f t="shared" si="15"/>
        <v>0</v>
      </c>
      <c r="Q61">
        <f t="shared" si="15"/>
        <v>1.75</v>
      </c>
      <c r="S61">
        <f t="shared" si="16"/>
        <v>0</v>
      </c>
      <c r="T61">
        <f t="shared" si="16"/>
        <v>0</v>
      </c>
      <c r="V61">
        <f t="shared" si="17"/>
        <v>2</v>
      </c>
      <c r="W61">
        <f t="shared" si="17"/>
        <v>3</v>
      </c>
    </row>
    <row r="62" spans="5:23" x14ac:dyDescent="0.25">
      <c r="F62" s="13" t="s">
        <v>77</v>
      </c>
      <c r="G62">
        <f>G55</f>
        <v>17.125</v>
      </c>
      <c r="H62">
        <f t="shared" ref="H62:I62" si="20">H55</f>
        <v>13.5</v>
      </c>
      <c r="I62">
        <f t="shared" si="20"/>
        <v>11.125</v>
      </c>
      <c r="K62">
        <f>J55</f>
        <v>18.625</v>
      </c>
      <c r="L62">
        <f>K55</f>
        <v>15.25</v>
      </c>
      <c r="M62">
        <f>L55</f>
        <v>11.125</v>
      </c>
      <c r="O62">
        <f>M55</f>
        <v>18.375</v>
      </c>
      <c r="P62">
        <f>N55</f>
        <v>11.875</v>
      </c>
      <c r="Q62">
        <f>O55</f>
        <v>11.75</v>
      </c>
      <c r="S62">
        <f>P55</f>
        <v>8.4</v>
      </c>
      <c r="T62">
        <f>Q55</f>
        <v>7</v>
      </c>
      <c r="V62">
        <f>R55</f>
        <v>16.78</v>
      </c>
      <c r="W62">
        <f>S55</f>
        <v>14.580000000000002</v>
      </c>
    </row>
    <row r="64" spans="5:23" x14ac:dyDescent="0.25">
      <c r="G64" t="s">
        <v>78</v>
      </c>
      <c r="H64" t="s">
        <v>79</v>
      </c>
      <c r="I64" t="s">
        <v>80</v>
      </c>
      <c r="K64" t="s">
        <v>78</v>
      </c>
      <c r="L64" t="s">
        <v>79</v>
      </c>
      <c r="M64" t="s">
        <v>80</v>
      </c>
      <c r="O64" t="s">
        <v>78</v>
      </c>
      <c r="P64" t="s">
        <v>79</v>
      </c>
      <c r="Q64" t="s">
        <v>80</v>
      </c>
      <c r="S64" t="s">
        <v>79</v>
      </c>
      <c r="T64" t="s">
        <v>80</v>
      </c>
      <c r="V64" t="s">
        <v>79</v>
      </c>
      <c r="W64" t="s">
        <v>80</v>
      </c>
    </row>
    <row r="68" spans="12:14" x14ac:dyDescent="0.25">
      <c r="L68" s="7"/>
      <c r="M68" s="7"/>
      <c r="N68" s="7"/>
    </row>
    <row r="69" spans="12:14" x14ac:dyDescent="0.25">
      <c r="L69" s="7"/>
      <c r="M69" s="7"/>
      <c r="N69" s="7"/>
    </row>
    <row r="70" spans="12:14" x14ac:dyDescent="0.25">
      <c r="L70" s="7"/>
      <c r="M70" s="7"/>
      <c r="N70" s="7"/>
    </row>
    <row r="71" spans="12:14" x14ac:dyDescent="0.25">
      <c r="L71" s="7"/>
      <c r="M71" s="7"/>
      <c r="N71" s="7"/>
    </row>
    <row r="72" spans="12:14" x14ac:dyDescent="0.25">
      <c r="L72" s="7"/>
      <c r="M72" s="7"/>
      <c r="N72" s="7"/>
    </row>
    <row r="73" spans="12:14" x14ac:dyDescent="0.25">
      <c r="L73" s="7"/>
      <c r="M73" s="7"/>
      <c r="N73" s="7"/>
    </row>
    <row r="74" spans="12:14" x14ac:dyDescent="0.25">
      <c r="L74" s="7"/>
      <c r="M74" s="7"/>
      <c r="N74" s="7"/>
    </row>
    <row r="75" spans="12:14" x14ac:dyDescent="0.25">
      <c r="L75" s="7"/>
      <c r="M75" s="7"/>
      <c r="N75" s="7"/>
    </row>
    <row r="76" spans="12:14" x14ac:dyDescent="0.25">
      <c r="L76" s="7"/>
      <c r="M76" s="7"/>
      <c r="N76" s="7"/>
    </row>
    <row r="77" spans="12:14" x14ac:dyDescent="0.25">
      <c r="L77" s="7"/>
      <c r="M77" s="7"/>
      <c r="N77" s="7"/>
    </row>
    <row r="78" spans="12:14" x14ac:dyDescent="0.25">
      <c r="L78" s="7"/>
      <c r="M78" s="7"/>
      <c r="N78" s="7"/>
    </row>
    <row r="79" spans="12:14" x14ac:dyDescent="0.25">
      <c r="L79" s="7"/>
      <c r="M79" s="7"/>
      <c r="N79" s="7"/>
    </row>
    <row r="80" spans="12:14" x14ac:dyDescent="0.25">
      <c r="L80" s="7"/>
      <c r="M80" s="7"/>
      <c r="N80" s="7"/>
    </row>
    <row r="81" spans="12:14" x14ac:dyDescent="0.25">
      <c r="L81" s="7"/>
      <c r="M81" s="7"/>
      <c r="N81" s="7"/>
    </row>
    <row r="82" spans="12:14" x14ac:dyDescent="0.25">
      <c r="L82" s="7"/>
      <c r="M82" s="7"/>
      <c r="N82" s="7"/>
    </row>
    <row r="83" spans="12:14" x14ac:dyDescent="0.25">
      <c r="L83" s="7"/>
      <c r="M83" s="7"/>
      <c r="N83" s="7"/>
    </row>
    <row r="84" spans="12:14" x14ac:dyDescent="0.25">
      <c r="L84" s="7"/>
      <c r="M84" s="7"/>
      <c r="N84" s="7"/>
    </row>
    <row r="85" spans="12:14" x14ac:dyDescent="0.25">
      <c r="L85" s="7"/>
      <c r="M85" s="7"/>
      <c r="N85" s="7"/>
    </row>
    <row r="86" spans="12:14" x14ac:dyDescent="0.25">
      <c r="L86" s="7"/>
      <c r="M86" s="7"/>
      <c r="N86" s="7"/>
    </row>
    <row r="87" spans="12:14" x14ac:dyDescent="0.25">
      <c r="L87" s="7"/>
      <c r="M87" s="7"/>
      <c r="N87" s="7"/>
    </row>
    <row r="88" spans="12:14" x14ac:dyDescent="0.25">
      <c r="L88" s="7"/>
      <c r="M88" s="7"/>
      <c r="N88" s="7"/>
    </row>
    <row r="89" spans="12:14" x14ac:dyDescent="0.25">
      <c r="L89" s="7"/>
      <c r="M89" s="7"/>
      <c r="N89" s="7"/>
    </row>
    <row r="90" spans="12:14" x14ac:dyDescent="0.25">
      <c r="L90" s="7"/>
      <c r="M90" s="7"/>
      <c r="N90" s="7"/>
    </row>
    <row r="91" spans="12:14" x14ac:dyDescent="0.25">
      <c r="L91" s="7"/>
      <c r="M91" s="7"/>
      <c r="N91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Q121"/>
  <sheetViews>
    <sheetView zoomScale="112" zoomScaleNormal="112" workbookViewId="0">
      <selection activeCell="G41" sqref="G41"/>
    </sheetView>
  </sheetViews>
  <sheetFormatPr defaultRowHeight="15" x14ac:dyDescent="0.25"/>
  <sheetData>
    <row r="4" spans="3:17" x14ac:dyDescent="0.25">
      <c r="C4" s="8" t="str">
        <f>IF(ISBLANK(Sheet3!E15),"",Sheet3!E15)</f>
        <v>Alex</v>
      </c>
      <c r="D4" s="8" t="str">
        <f>IF(ISBLANK(Sheet3!F15),"",Sheet3!F15)</f>
        <v>Student 1</v>
      </c>
      <c r="E4" s="8">
        <f>IF(ISBLANK(Sheet3!G15),"",Sheet3!G15)</f>
        <v>15</v>
      </c>
      <c r="F4" s="8" t="str">
        <f>IF(ISBLANK(Sheet3!H15),"",Sheet3!H15)</f>
        <v/>
      </c>
      <c r="G4" s="8" t="str">
        <f>IF(ISBLANK(Sheet3!I15),"",Sheet3!I15)</f>
        <v/>
      </c>
      <c r="H4" s="8" t="str">
        <f>IF(ISBLANK(Sheet3!J15),"",Sheet3!J15)</f>
        <v/>
      </c>
      <c r="I4" s="8" t="str">
        <f>IF(ISBLANK(Sheet3!K15),"",Sheet3!K15)</f>
        <v/>
      </c>
      <c r="J4" s="8">
        <f>IF(ISBLANK(Sheet3!L15),"",Sheet3!L15)</f>
        <v>13</v>
      </c>
      <c r="K4" s="8" t="str">
        <f>IF(ISBLANK(Sheet3!M15),"",Sheet3!M15)</f>
        <v/>
      </c>
      <c r="L4" s="8">
        <f>IF(ISBLANK(Sheet3!N15),"",Sheet3!N15)</f>
        <v>11</v>
      </c>
      <c r="M4" s="8" t="str">
        <f>IF(ISBLANK(Sheet3!O15),"",Sheet3!O15)</f>
        <v/>
      </c>
      <c r="N4" s="8" t="str">
        <f>IF(ISBLANK(Sheet3!P15),"",Sheet3!P15)</f>
        <v/>
      </c>
      <c r="O4" s="8" t="str">
        <f>IF(ISBLANK(Sheet3!Q15),"",Sheet3!Q15)</f>
        <v/>
      </c>
      <c r="P4" s="8" t="str">
        <f>IF(ISBLANK(Sheet3!R15),"",Sheet3!R15)</f>
        <v/>
      </c>
      <c r="Q4" s="8" t="str">
        <f>IF(ISBLANK(Sheet3!S15),"",Sheet3!S15)</f>
        <v/>
      </c>
    </row>
    <row r="5" spans="3:17" x14ac:dyDescent="0.25">
      <c r="C5" s="8" t="str">
        <f>IF(ISBLANK(Sheet3!E16),"",Sheet3!E16)</f>
        <v/>
      </c>
      <c r="D5" s="8" t="str">
        <f>IF(ISBLANK(Sheet3!F16),"",Sheet3!F16)</f>
        <v>Student 2</v>
      </c>
      <c r="E5" s="8" t="str">
        <f>IF(ISBLANK(Sheet3!G16),"",Sheet3!G16)</f>
        <v/>
      </c>
      <c r="F5" s="8">
        <f>IF(ISBLANK(Sheet3!H16),"",Sheet3!H16)</f>
        <v>11</v>
      </c>
      <c r="G5" s="8" t="str">
        <f>IF(ISBLANK(Sheet3!I16),"",Sheet3!I16)</f>
        <v/>
      </c>
      <c r="H5" s="8">
        <f>IF(ISBLANK(Sheet3!J16),"",Sheet3!J16)</f>
        <v>16</v>
      </c>
      <c r="I5" s="8" t="str">
        <f>IF(ISBLANK(Sheet3!K16),"",Sheet3!K16)</f>
        <v/>
      </c>
      <c r="J5" s="8" t="str">
        <f>IF(ISBLANK(Sheet3!L16),"",Sheet3!L16)</f>
        <v/>
      </c>
      <c r="K5" s="8" t="str">
        <f>IF(ISBLANK(Sheet3!M16),"",Sheet3!M16)</f>
        <v/>
      </c>
      <c r="L5" s="8" t="str">
        <f>IF(ISBLANK(Sheet3!N16),"",Sheet3!N16)</f>
        <v/>
      </c>
      <c r="M5" s="8">
        <f>IF(ISBLANK(Sheet3!O16),"",Sheet3!O16)</f>
        <v>13</v>
      </c>
      <c r="N5" s="8" t="str">
        <f>IF(ISBLANK(Sheet3!P16),"",Sheet3!P16)</f>
        <v/>
      </c>
      <c r="O5" s="8" t="str">
        <f>IF(ISBLANK(Sheet3!Q16),"",Sheet3!Q16)</f>
        <v/>
      </c>
      <c r="P5" s="8" t="str">
        <f>IF(ISBLANK(Sheet3!R16),"",Sheet3!R16)</f>
        <v/>
      </c>
      <c r="Q5" s="8" t="str">
        <f>IF(ISBLANK(Sheet3!S16),"",Sheet3!S16)</f>
        <v/>
      </c>
    </row>
    <row r="6" spans="3:17" x14ac:dyDescent="0.25">
      <c r="C6" s="8" t="str">
        <f>IF(ISBLANK(Sheet3!E17),"",Sheet3!E17)</f>
        <v/>
      </c>
      <c r="D6" s="8" t="str">
        <f>IF(ISBLANK(Sheet3!F17),"",Sheet3!F17)</f>
        <v>Student 3</v>
      </c>
      <c r="E6" s="8" t="str">
        <f>IF(ISBLANK(Sheet3!G17),"",Sheet3!G17)</f>
        <v/>
      </c>
      <c r="F6" s="8" t="str">
        <f>IF(ISBLANK(Sheet3!H17),"",Sheet3!H17)</f>
        <v/>
      </c>
      <c r="G6" s="8">
        <f>IF(ISBLANK(Sheet3!I17),"",Sheet3!I17)</f>
        <v>12</v>
      </c>
      <c r="H6" s="8" t="str">
        <f>IF(ISBLANK(Sheet3!J17),"",Sheet3!J17)</f>
        <v/>
      </c>
      <c r="I6" s="8">
        <f>IF(ISBLANK(Sheet3!K17),"",Sheet3!K17)</f>
        <v>16</v>
      </c>
      <c r="J6" s="8" t="str">
        <f>IF(ISBLANK(Sheet3!L17),"",Sheet3!L17)</f>
        <v/>
      </c>
      <c r="K6" s="8">
        <f>IF(ISBLANK(Sheet3!M17),"",Sheet3!M17)</f>
        <v>19</v>
      </c>
      <c r="L6" s="8" t="str">
        <f>IF(ISBLANK(Sheet3!N17),"",Sheet3!N17)</f>
        <v/>
      </c>
      <c r="M6" s="8" t="str">
        <f>IF(ISBLANK(Sheet3!O17),"",Sheet3!O17)</f>
        <v/>
      </c>
      <c r="N6" s="8" t="str">
        <f>IF(ISBLANK(Sheet3!P17),"",Sheet3!P17)</f>
        <v/>
      </c>
      <c r="O6" s="8" t="str">
        <f>IF(ISBLANK(Sheet3!Q17),"",Sheet3!Q17)</f>
        <v/>
      </c>
      <c r="P6" s="8" t="str">
        <f>IF(ISBLANK(Sheet3!R17),"",Sheet3!R17)</f>
        <v/>
      </c>
      <c r="Q6" s="8" t="str">
        <f>IF(ISBLANK(Sheet3!S17),"",Sheet3!S17)</f>
        <v/>
      </c>
    </row>
    <row r="7" spans="3:17" x14ac:dyDescent="0.25">
      <c r="C7" s="8" t="str">
        <f>IF(ISBLANK(Sheet3!E18),"",Sheet3!E18)</f>
        <v/>
      </c>
      <c r="D7" s="8" t="str">
        <f>IF(ISBLANK(Sheet3!F18),"",Sheet3!F18)</f>
        <v>Student 4</v>
      </c>
      <c r="E7" s="8">
        <f>IF(ISBLANK(Sheet3!G18),"",Sheet3!G18)</f>
        <v>19</v>
      </c>
      <c r="F7" s="8" t="str">
        <f>IF(ISBLANK(Sheet3!H18),"",Sheet3!H18)</f>
        <v/>
      </c>
      <c r="G7" s="8" t="str">
        <f>IF(ISBLANK(Sheet3!I18),"",Sheet3!I18)</f>
        <v/>
      </c>
      <c r="H7" s="8" t="str">
        <f>IF(ISBLANK(Sheet3!J18),"",Sheet3!J18)</f>
        <v/>
      </c>
      <c r="I7" s="8">
        <f>IF(ISBLANK(Sheet3!K18),"",Sheet3!K18)</f>
        <v>13</v>
      </c>
      <c r="J7" s="8" t="str">
        <f>IF(ISBLANK(Sheet3!L18),"",Sheet3!L18)</f>
        <v/>
      </c>
      <c r="K7" s="8" t="str">
        <f>IF(ISBLANK(Sheet3!M18),"",Sheet3!M18)</f>
        <v/>
      </c>
      <c r="L7" s="8" t="str">
        <f>IF(ISBLANK(Sheet3!N18),"",Sheet3!N18)</f>
        <v/>
      </c>
      <c r="M7" s="8">
        <f>IF(ISBLANK(Sheet3!O18),"",Sheet3!O18)</f>
        <v>9</v>
      </c>
      <c r="N7" s="8" t="str">
        <f>IF(ISBLANK(Sheet3!P18),"",Sheet3!P18)</f>
        <v/>
      </c>
      <c r="O7" s="8" t="str">
        <f>IF(ISBLANK(Sheet3!Q18),"",Sheet3!Q18)</f>
        <v/>
      </c>
      <c r="P7" s="8" t="str">
        <f>IF(ISBLANK(Sheet3!R18),"",Sheet3!R18)</f>
        <v/>
      </c>
      <c r="Q7" s="8" t="str">
        <f>IF(ISBLANK(Sheet3!S18),"",Sheet3!S18)</f>
        <v/>
      </c>
    </row>
    <row r="8" spans="3:17" x14ac:dyDescent="0.25">
      <c r="C8" s="8" t="str">
        <f>IF(ISBLANK(Sheet3!E19),"",Sheet3!E19)</f>
        <v/>
      </c>
      <c r="D8" s="8" t="str">
        <f>IF(ISBLANK(Sheet3!F19),"",Sheet3!F19)</f>
        <v>Student 5</v>
      </c>
      <c r="E8" s="8" t="str">
        <f>IF(ISBLANK(Sheet3!G19),"",Sheet3!G19)</f>
        <v/>
      </c>
      <c r="F8" s="8">
        <f>IF(ISBLANK(Sheet3!H19),"",Sheet3!H19)</f>
        <v>15</v>
      </c>
      <c r="G8" s="8" t="str">
        <f>IF(ISBLANK(Sheet3!I19),"",Sheet3!I19)</f>
        <v/>
      </c>
      <c r="H8" s="8" t="str">
        <f>IF(ISBLANK(Sheet3!J19),"",Sheet3!J19)</f>
        <v/>
      </c>
      <c r="I8" s="8" t="str">
        <f>IF(ISBLANK(Sheet3!K19),"",Sheet3!K19)</f>
        <v/>
      </c>
      <c r="J8" s="8">
        <f>IF(ISBLANK(Sheet3!L19),"",Sheet3!L19)</f>
        <v>10</v>
      </c>
      <c r="K8" s="8">
        <f>IF(ISBLANK(Sheet3!M19),"",Sheet3!M19)</f>
        <v>18</v>
      </c>
      <c r="L8" s="8" t="str">
        <f>IF(ISBLANK(Sheet3!N19),"",Sheet3!N19)</f>
        <v/>
      </c>
      <c r="M8" s="8" t="str">
        <f>IF(ISBLANK(Sheet3!O19),"",Sheet3!O19)</f>
        <v/>
      </c>
      <c r="N8" s="8" t="str">
        <f>IF(ISBLANK(Sheet3!P19),"",Sheet3!P19)</f>
        <v/>
      </c>
      <c r="O8" s="8" t="str">
        <f>IF(ISBLANK(Sheet3!Q19),"",Sheet3!Q19)</f>
        <v/>
      </c>
      <c r="P8" s="8" t="str">
        <f>IF(ISBLANK(Sheet3!R19),"",Sheet3!R19)</f>
        <v/>
      </c>
      <c r="Q8" s="8" t="str">
        <f>IF(ISBLANK(Sheet3!S19),"",Sheet3!S19)</f>
        <v/>
      </c>
    </row>
    <row r="9" spans="3:17" x14ac:dyDescent="0.25">
      <c r="C9" s="8" t="str">
        <f>IF(ISBLANK(Sheet3!E20),"",Sheet3!E20)</f>
        <v/>
      </c>
      <c r="D9" s="8" t="str">
        <f>IF(ISBLANK(Sheet3!F20),"",Sheet3!F20)</f>
        <v>Student 6</v>
      </c>
      <c r="E9" s="8" t="str">
        <f>IF(ISBLANK(Sheet3!G20),"",Sheet3!G20)</f>
        <v/>
      </c>
      <c r="F9" s="8" t="str">
        <f>IF(ISBLANK(Sheet3!H20),"",Sheet3!H20)</f>
        <v/>
      </c>
      <c r="G9" s="8">
        <f>IF(ISBLANK(Sheet3!I20),"",Sheet3!I20)</f>
        <v>14</v>
      </c>
      <c r="H9" s="8">
        <f>IF(ISBLANK(Sheet3!J20),"",Sheet3!J20)</f>
        <v>16</v>
      </c>
      <c r="I9" s="8" t="str">
        <f>IF(ISBLANK(Sheet3!K20),"",Sheet3!K20)</f>
        <v/>
      </c>
      <c r="J9" s="8" t="str">
        <f>IF(ISBLANK(Sheet3!L20),"",Sheet3!L20)</f>
        <v/>
      </c>
      <c r="K9" s="8" t="str">
        <f>IF(ISBLANK(Sheet3!M20),"",Sheet3!M20)</f>
        <v/>
      </c>
      <c r="L9" s="8">
        <f>IF(ISBLANK(Sheet3!N20),"",Sheet3!N20)</f>
        <v>13</v>
      </c>
      <c r="M9" s="8" t="str">
        <f>IF(ISBLANK(Sheet3!O20),"",Sheet3!O20)</f>
        <v/>
      </c>
      <c r="N9" s="8" t="str">
        <f>IF(ISBLANK(Sheet3!P20),"",Sheet3!P20)</f>
        <v/>
      </c>
      <c r="O9" s="8" t="str">
        <f>IF(ISBLANK(Sheet3!Q20),"",Sheet3!Q20)</f>
        <v/>
      </c>
      <c r="P9" s="8" t="str">
        <f>IF(ISBLANK(Sheet3!R20),"",Sheet3!R20)</f>
        <v/>
      </c>
      <c r="Q9" s="8" t="str">
        <f>IF(ISBLANK(Sheet3!S20),"",Sheet3!S20)</f>
        <v/>
      </c>
    </row>
    <row r="10" spans="3:17" x14ac:dyDescent="0.25">
      <c r="C10" s="8" t="str">
        <f>IF(ISBLANK(Sheet3!E21),"",Sheet3!E21)</f>
        <v/>
      </c>
      <c r="D10" s="8" t="str">
        <f>IF(ISBLANK(Sheet3!F21),"",Sheet3!F21)</f>
        <v>Student 7</v>
      </c>
      <c r="E10" s="8">
        <f>IF(ISBLANK(Sheet3!G21),"",Sheet3!G21)</f>
        <v>14</v>
      </c>
      <c r="F10" s="8" t="str">
        <f>IF(ISBLANK(Sheet3!H21),"",Sheet3!H21)</f>
        <v/>
      </c>
      <c r="G10" s="8" t="str">
        <f>IF(ISBLANK(Sheet3!I21),"",Sheet3!I21)</f>
        <v/>
      </c>
      <c r="H10" s="8" t="str">
        <f>IF(ISBLANK(Sheet3!J21),"",Sheet3!J21)</f>
        <v/>
      </c>
      <c r="I10" s="8" t="str">
        <f>IF(ISBLANK(Sheet3!K21),"",Sheet3!K21)</f>
        <v/>
      </c>
      <c r="J10" s="8">
        <f>IF(ISBLANK(Sheet3!L21),"",Sheet3!L21)</f>
        <v>10</v>
      </c>
      <c r="K10" s="8" t="str">
        <f>IF(ISBLANK(Sheet3!M21),"",Sheet3!M21)</f>
        <v/>
      </c>
      <c r="L10" s="8" t="str">
        <f>IF(ISBLANK(Sheet3!N21),"",Sheet3!N21)</f>
        <v/>
      </c>
      <c r="M10" s="8">
        <f>IF(ISBLANK(Sheet3!O21),"",Sheet3!O21)</f>
        <v>13</v>
      </c>
      <c r="N10" s="8" t="str">
        <f>IF(ISBLANK(Sheet3!P21),"",Sheet3!P21)</f>
        <v/>
      </c>
      <c r="O10" s="8" t="str">
        <f>IF(ISBLANK(Sheet3!Q21),"",Sheet3!Q21)</f>
        <v/>
      </c>
      <c r="P10" s="8" t="str">
        <f>IF(ISBLANK(Sheet3!R21),"",Sheet3!R21)</f>
        <v/>
      </c>
      <c r="Q10" s="8" t="str">
        <f>IF(ISBLANK(Sheet3!S21),"",Sheet3!S21)</f>
        <v/>
      </c>
    </row>
    <row r="11" spans="3:17" x14ac:dyDescent="0.25">
      <c r="C11" s="8" t="str">
        <f>IF(ISBLANK(Sheet3!E22),"",Sheet3!E22)</f>
        <v/>
      </c>
      <c r="D11" s="8" t="str">
        <f>IF(ISBLANK(Sheet3!F22),"",Sheet3!F22)</f>
        <v>Student 8</v>
      </c>
      <c r="E11" s="8" t="str">
        <f>IF(ISBLANK(Sheet3!G22),"",Sheet3!G22)</f>
        <v/>
      </c>
      <c r="F11" s="8">
        <f>IF(ISBLANK(Sheet3!H22),"",Sheet3!H22)</f>
        <v>16</v>
      </c>
      <c r="G11" s="8" t="str">
        <f>IF(ISBLANK(Sheet3!I22),"",Sheet3!I22)</f>
        <v/>
      </c>
      <c r="H11" s="8">
        <f>IF(ISBLANK(Sheet3!J22),"",Sheet3!J22)</f>
        <v>20</v>
      </c>
      <c r="I11" s="8" t="str">
        <f>IF(ISBLANK(Sheet3!K22),"",Sheet3!K22)</f>
        <v/>
      </c>
      <c r="J11" s="8" t="str">
        <f>IF(ISBLANK(Sheet3!L22),"",Sheet3!L22)</f>
        <v/>
      </c>
      <c r="K11" s="8" t="str">
        <f>IF(ISBLANK(Sheet3!M22),"",Sheet3!M22)</f>
        <v/>
      </c>
      <c r="L11" s="8">
        <f>IF(ISBLANK(Sheet3!N22),"",Sheet3!N22)</f>
        <v>13</v>
      </c>
      <c r="M11" s="8" t="str">
        <f>IF(ISBLANK(Sheet3!O22),"",Sheet3!O22)</f>
        <v/>
      </c>
      <c r="N11" s="8" t="str">
        <f>IF(ISBLANK(Sheet3!P22),"",Sheet3!P22)</f>
        <v/>
      </c>
      <c r="O11" s="8" t="str">
        <f>IF(ISBLANK(Sheet3!Q22),"",Sheet3!Q22)</f>
        <v/>
      </c>
      <c r="P11" s="8" t="str">
        <f>IF(ISBLANK(Sheet3!R22),"",Sheet3!R22)</f>
        <v/>
      </c>
      <c r="Q11" s="8" t="str">
        <f>IF(ISBLANK(Sheet3!S22),"",Sheet3!S22)</f>
        <v/>
      </c>
    </row>
    <row r="12" spans="3:17" x14ac:dyDescent="0.25">
      <c r="C12" s="8" t="str">
        <f>IF(ISBLANK(Sheet3!E23),"",Sheet3!E23)</f>
        <v>Ralf</v>
      </c>
      <c r="D12" s="8" t="str">
        <f>IF(ISBLANK(Sheet3!F23),"",Sheet3!F23)</f>
        <v>PhD 1</v>
      </c>
      <c r="E12" s="8">
        <f>IF(ISBLANK(Sheet3!G23),"",Sheet3!G23)</f>
        <v>20</v>
      </c>
      <c r="F12" s="8" t="str">
        <f>IF(ISBLANK(Sheet3!H23),"",Sheet3!H23)</f>
        <v/>
      </c>
      <c r="G12" s="8" t="str">
        <f>IF(ISBLANK(Sheet3!I23),"",Sheet3!I23)</f>
        <v/>
      </c>
      <c r="H12" s="8" t="str">
        <f>IF(ISBLANK(Sheet3!J23),"",Sheet3!J23)</f>
        <v/>
      </c>
      <c r="I12" s="8">
        <f>IF(ISBLANK(Sheet3!K23),"",Sheet3!K23)</f>
        <v>17</v>
      </c>
      <c r="J12" s="8" t="str">
        <f>IF(ISBLANK(Sheet3!L23),"",Sheet3!L23)</f>
        <v/>
      </c>
      <c r="K12" s="8" t="str">
        <f>IF(ISBLANK(Sheet3!M23),"",Sheet3!M23)</f>
        <v/>
      </c>
      <c r="L12" s="8" t="str">
        <f>IF(ISBLANK(Sheet3!N23),"",Sheet3!N23)</f>
        <v/>
      </c>
      <c r="M12" s="8">
        <f>IF(ISBLANK(Sheet3!O23),"",Sheet3!O23)</f>
        <v>15</v>
      </c>
      <c r="N12" s="8" t="str">
        <f>IF(ISBLANK(Sheet3!P23),"",Sheet3!P23)</f>
        <v/>
      </c>
      <c r="O12" s="8" t="str">
        <f>IF(ISBLANK(Sheet3!Q23),"",Sheet3!Q23)</f>
        <v/>
      </c>
      <c r="P12" s="8" t="str">
        <f>IF(ISBLANK(Sheet3!R23),"",Sheet3!R23)</f>
        <v/>
      </c>
      <c r="Q12" s="8" t="str">
        <f>IF(ISBLANK(Sheet3!S23),"",Sheet3!S23)</f>
        <v/>
      </c>
    </row>
    <row r="13" spans="3:17" x14ac:dyDescent="0.25">
      <c r="C13" s="8" t="str">
        <f>IF(ISBLANK(Sheet3!E24),"",Sheet3!E24)</f>
        <v/>
      </c>
      <c r="D13" s="8" t="str">
        <f>IF(ISBLANK(Sheet3!F24),"",Sheet3!F24)</f>
        <v>PhD 2</v>
      </c>
      <c r="E13" s="8" t="str">
        <f>IF(ISBLANK(Sheet3!G24),"",Sheet3!G24)</f>
        <v/>
      </c>
      <c r="F13" s="8">
        <f>IF(ISBLANK(Sheet3!H24),"",Sheet3!H24)</f>
        <v>16</v>
      </c>
      <c r="G13" s="8" t="str">
        <f>IF(ISBLANK(Sheet3!I24),"",Sheet3!I24)</f>
        <v/>
      </c>
      <c r="H13" s="8" t="str">
        <f>IF(ISBLANK(Sheet3!J24),"",Sheet3!J24)</f>
        <v/>
      </c>
      <c r="I13" s="8" t="str">
        <f>IF(ISBLANK(Sheet3!K24),"",Sheet3!K24)</f>
        <v/>
      </c>
      <c r="J13" s="8">
        <f>IF(ISBLANK(Sheet3!L24),"",Sheet3!L24)</f>
        <v>12</v>
      </c>
      <c r="K13" s="8" t="str">
        <f>IF(ISBLANK(Sheet3!M24),"",Sheet3!M24)</f>
        <v/>
      </c>
      <c r="L13" s="8">
        <f>IF(ISBLANK(Sheet3!N24),"",Sheet3!N24)</f>
        <v>13</v>
      </c>
      <c r="M13" s="8" t="str">
        <f>IF(ISBLANK(Sheet3!O24),"",Sheet3!O24)</f>
        <v/>
      </c>
      <c r="N13" s="8" t="str">
        <f>IF(ISBLANK(Sheet3!P24),"",Sheet3!P24)</f>
        <v/>
      </c>
      <c r="O13" s="8" t="str">
        <f>IF(ISBLANK(Sheet3!Q24),"",Sheet3!Q24)</f>
        <v/>
      </c>
      <c r="P13" s="8" t="str">
        <f>IF(ISBLANK(Sheet3!R24),"",Sheet3!R24)</f>
        <v/>
      </c>
      <c r="Q13" s="8" t="str">
        <f>IF(ISBLANK(Sheet3!S24),"",Sheet3!S24)</f>
        <v/>
      </c>
    </row>
    <row r="14" spans="3:17" x14ac:dyDescent="0.25">
      <c r="C14" s="8" t="str">
        <f>IF(ISBLANK(Sheet3!E25),"",Sheet3!E25)</f>
        <v/>
      </c>
      <c r="D14" s="8" t="str">
        <f>IF(ISBLANK(Sheet3!F25),"",Sheet3!F25)</f>
        <v>PhD 3</v>
      </c>
      <c r="E14" s="8" t="str">
        <f>IF(ISBLANK(Sheet3!G25),"",Sheet3!G25)</f>
        <v/>
      </c>
      <c r="F14" s="8" t="str">
        <f>IF(ISBLANK(Sheet3!H25),"",Sheet3!H25)</f>
        <v/>
      </c>
      <c r="G14" s="8">
        <f>IF(ISBLANK(Sheet3!I25),"",Sheet3!I25)</f>
        <v>10</v>
      </c>
      <c r="H14" s="8">
        <f>IF(ISBLANK(Sheet3!J25),"",Sheet3!J25)</f>
        <v>19</v>
      </c>
      <c r="I14" s="8" t="str">
        <f>IF(ISBLANK(Sheet3!K25),"",Sheet3!K25)</f>
        <v/>
      </c>
      <c r="J14" s="8" t="str">
        <f>IF(ISBLANK(Sheet3!L25),"",Sheet3!L25)</f>
        <v/>
      </c>
      <c r="K14" s="8">
        <f>IF(ISBLANK(Sheet3!M25),"",Sheet3!M25)</f>
        <v>17</v>
      </c>
      <c r="L14" s="8" t="str">
        <f>IF(ISBLANK(Sheet3!N25),"",Sheet3!N25)</f>
        <v/>
      </c>
      <c r="M14" s="8" t="str">
        <f>IF(ISBLANK(Sheet3!O25),"",Sheet3!O25)</f>
        <v/>
      </c>
      <c r="N14" s="8" t="str">
        <f>IF(ISBLANK(Sheet3!P25),"",Sheet3!P25)</f>
        <v/>
      </c>
      <c r="O14" s="8" t="str">
        <f>IF(ISBLANK(Sheet3!Q25),"",Sheet3!Q25)</f>
        <v/>
      </c>
      <c r="P14" s="8" t="str">
        <f>IF(ISBLANK(Sheet3!R25),"",Sheet3!R25)</f>
        <v/>
      </c>
      <c r="Q14" s="8" t="str">
        <f>IF(ISBLANK(Sheet3!S25),"",Sheet3!S25)</f>
        <v/>
      </c>
    </row>
    <row r="15" spans="3:17" x14ac:dyDescent="0.25">
      <c r="C15" s="8" t="str">
        <f>IF(ISBLANK(Sheet3!E26),"",Sheet3!E26)</f>
        <v/>
      </c>
      <c r="D15" s="8" t="str">
        <f>IF(ISBLANK(Sheet3!F26),"",Sheet3!F26)</f>
        <v>PhD 4</v>
      </c>
      <c r="E15" s="8" t="str">
        <f>IF(ISBLANK(Sheet3!G26),"",Sheet3!G26)</f>
        <v/>
      </c>
      <c r="F15" s="8" t="str">
        <f>IF(ISBLANK(Sheet3!H26),"",Sheet3!H26)</f>
        <v/>
      </c>
      <c r="G15" s="8">
        <f>IF(ISBLANK(Sheet3!I26),"",Sheet3!I26)</f>
        <v>12</v>
      </c>
      <c r="H15" s="8" t="str">
        <f>IF(ISBLANK(Sheet3!J26),"",Sheet3!J26)</f>
        <v/>
      </c>
      <c r="I15" s="8">
        <f>IF(ISBLANK(Sheet3!K26),"",Sheet3!K26)</f>
        <v>16</v>
      </c>
      <c r="J15" s="8" t="str">
        <f>IF(ISBLANK(Sheet3!L26),"",Sheet3!L26)</f>
        <v/>
      </c>
      <c r="K15" s="8">
        <f>IF(ISBLANK(Sheet3!M26),"",Sheet3!M26)</f>
        <v>19</v>
      </c>
      <c r="L15" s="8" t="str">
        <f>IF(ISBLANK(Sheet3!N26),"",Sheet3!N26)</f>
        <v/>
      </c>
      <c r="M15" s="8" t="str">
        <f>IF(ISBLANK(Sheet3!O26),"",Sheet3!O26)</f>
        <v/>
      </c>
      <c r="N15" s="8" t="str">
        <f>IF(ISBLANK(Sheet3!P26),"",Sheet3!P26)</f>
        <v/>
      </c>
      <c r="O15" s="8" t="str">
        <f>IF(ISBLANK(Sheet3!Q26),"",Sheet3!Q26)</f>
        <v/>
      </c>
      <c r="P15" s="8" t="str">
        <f>IF(ISBLANK(Sheet3!R26),"",Sheet3!R26)</f>
        <v/>
      </c>
      <c r="Q15" s="8" t="str">
        <f>IF(ISBLANK(Sheet3!S26),"",Sheet3!S26)</f>
        <v/>
      </c>
    </row>
    <row r="16" spans="3:17" x14ac:dyDescent="0.25">
      <c r="C16" s="8" t="str">
        <f>IF(ISBLANK(Sheet3!E27),"",Sheet3!E27)</f>
        <v>Martin</v>
      </c>
      <c r="D16" s="8" t="str">
        <f>IF(ISBLANK(Sheet3!F27),"",Sheet3!F27)</f>
        <v>Professional 1</v>
      </c>
      <c r="E16" s="8" t="str">
        <f>IF(ISBLANK(Sheet3!G27),"",Sheet3!G27)</f>
        <v/>
      </c>
      <c r="F16" s="8" t="str">
        <f>IF(ISBLANK(Sheet3!H27),"",Sheet3!H27)</f>
        <v/>
      </c>
      <c r="G16" s="8">
        <f>IF(ISBLANK(Sheet3!I27),"",Sheet3!I27)</f>
        <v>12</v>
      </c>
      <c r="H16" s="8">
        <f>IF(ISBLANK(Sheet3!J27),"",Sheet3!J27)</f>
        <v>18</v>
      </c>
      <c r="I16" s="8" t="str">
        <f>IF(ISBLANK(Sheet3!K27),"",Sheet3!K27)</f>
        <v/>
      </c>
      <c r="J16" s="8" t="str">
        <f>IF(ISBLANK(Sheet3!L27),"",Sheet3!L27)</f>
        <v/>
      </c>
      <c r="K16" s="8" t="str">
        <f>IF(ISBLANK(Sheet3!M27),"",Sheet3!M27)</f>
        <v/>
      </c>
      <c r="L16" s="8">
        <f>IF(ISBLANK(Sheet3!N27),"",Sheet3!N27)</f>
        <v>13</v>
      </c>
      <c r="M16" s="8" t="str">
        <f>IF(ISBLANK(Sheet3!O27),"",Sheet3!O27)</f>
        <v/>
      </c>
      <c r="N16" s="8" t="str">
        <f>IF(ISBLANK(Sheet3!P27),"",Sheet3!P27)</f>
        <v/>
      </c>
      <c r="O16" s="8" t="str">
        <f>IF(ISBLANK(Sheet3!Q27),"",Sheet3!Q27)</f>
        <v/>
      </c>
      <c r="P16" s="8" t="str">
        <f>IF(ISBLANK(Sheet3!R27),"",Sheet3!R27)</f>
        <v/>
      </c>
      <c r="Q16" s="8" t="str">
        <f>IF(ISBLANK(Sheet3!S27),"",Sheet3!S27)</f>
        <v/>
      </c>
    </row>
    <row r="17" spans="3:17" x14ac:dyDescent="0.25">
      <c r="C17" s="8" t="str">
        <f>IF(ISBLANK(Sheet3!E28),"",Sheet3!E28)</f>
        <v>Olek</v>
      </c>
      <c r="D17" s="8" t="str">
        <f>IF(ISBLANK(Sheet3!F28),"",Sheet3!F28)</f>
        <v>Professional 2</v>
      </c>
      <c r="E17" s="8" t="str">
        <f>IF(ISBLANK(Sheet3!G28),"",Sheet3!G28)</f>
        <v/>
      </c>
      <c r="F17" s="8">
        <f>IF(ISBLANK(Sheet3!H28),"",Sheet3!H28)</f>
        <v>12</v>
      </c>
      <c r="G17" s="8" t="str">
        <f>IF(ISBLANK(Sheet3!I28),"",Sheet3!I28)</f>
        <v/>
      </c>
      <c r="H17" s="8" t="str">
        <f>IF(ISBLANK(Sheet3!J28),"",Sheet3!J28)</f>
        <v/>
      </c>
      <c r="I17" s="8" t="str">
        <f>IF(ISBLANK(Sheet3!K28),"",Sheet3!K28)</f>
        <v/>
      </c>
      <c r="J17" s="8">
        <f>IF(ISBLANK(Sheet3!L28),"",Sheet3!L28)</f>
        <v>9</v>
      </c>
      <c r="K17" s="8">
        <f>IF(ISBLANK(Sheet3!M28),"",Sheet3!M28)</f>
        <v>17</v>
      </c>
      <c r="L17" s="8" t="str">
        <f>IF(ISBLANK(Sheet3!N28),"",Sheet3!N28)</f>
        <v/>
      </c>
      <c r="M17" s="8" t="str">
        <f>IF(ISBLANK(Sheet3!O28),"",Sheet3!O28)</f>
        <v/>
      </c>
      <c r="N17" s="8" t="str">
        <f>IF(ISBLANK(Sheet3!P28),"",Sheet3!P28)</f>
        <v/>
      </c>
      <c r="O17" s="8" t="str">
        <f>IF(ISBLANK(Sheet3!Q28),"",Sheet3!Q28)</f>
        <v/>
      </c>
      <c r="P17" s="8" t="str">
        <f>IF(ISBLANK(Sheet3!R28),"",Sheet3!R28)</f>
        <v/>
      </c>
      <c r="Q17" s="8" t="str">
        <f>IF(ISBLANK(Sheet3!S28),"",Sheet3!S28)</f>
        <v/>
      </c>
    </row>
    <row r="18" spans="3:17" x14ac:dyDescent="0.25">
      <c r="C18" s="8" t="str">
        <f>IF(ISBLANK(Sheet3!E29),"",Sheet3!E29)</f>
        <v>Chris</v>
      </c>
      <c r="D18" s="8" t="str">
        <f>IF(ISBLANK(Sheet3!F29),"",Sheet3!F29)</f>
        <v>Professional 3</v>
      </c>
      <c r="E18" s="8" t="str">
        <f>IF(ISBLANK(Sheet3!G29),"",Sheet3!G29)</f>
        <v/>
      </c>
      <c r="F18" s="8">
        <f>IF(ISBLANK(Sheet3!H29),"",Sheet3!H29)</f>
        <v>10</v>
      </c>
      <c r="G18" s="8" t="str">
        <f>IF(ISBLANK(Sheet3!I29),"",Sheet3!I29)</f>
        <v/>
      </c>
      <c r="H18" s="8">
        <f>IF(ISBLANK(Sheet3!J29),"",Sheet3!J29)</f>
        <v>20</v>
      </c>
      <c r="I18" s="8" t="str">
        <f>IF(ISBLANK(Sheet3!K29),"",Sheet3!K29)</f>
        <v/>
      </c>
      <c r="J18" s="8" t="str">
        <f>IF(ISBLANK(Sheet3!L29),"",Sheet3!L29)</f>
        <v/>
      </c>
      <c r="K18" s="8" t="str">
        <f>IF(ISBLANK(Sheet3!M29),"",Sheet3!M29)</f>
        <v/>
      </c>
      <c r="L18" s="8" t="str">
        <f>IF(ISBLANK(Sheet3!N29),"",Sheet3!N29)</f>
        <v/>
      </c>
      <c r="M18" s="8">
        <f>IF(ISBLANK(Sheet3!O29),"",Sheet3!O29)</f>
        <v>10</v>
      </c>
      <c r="N18" s="8" t="str">
        <f>IF(ISBLANK(Sheet3!P29),"",Sheet3!P29)</f>
        <v/>
      </c>
      <c r="O18" s="8" t="str">
        <f>IF(ISBLANK(Sheet3!Q29),"",Sheet3!Q29)</f>
        <v/>
      </c>
      <c r="P18" s="8" t="str">
        <f>IF(ISBLANK(Sheet3!R29),"",Sheet3!R29)</f>
        <v/>
      </c>
      <c r="Q18" s="8" t="str">
        <f>IF(ISBLANK(Sheet3!S29),"",Sheet3!S29)</f>
        <v/>
      </c>
    </row>
    <row r="19" spans="3:17" x14ac:dyDescent="0.25">
      <c r="C19" s="8" t="str">
        <f>IF(ISBLANK(Sheet3!E30),"",Sheet3!E30)</f>
        <v>Jan</v>
      </c>
      <c r="D19" s="8" t="str">
        <f>IF(ISBLANK(Sheet3!F30),"",Sheet3!F30)</f>
        <v>Professional 4</v>
      </c>
      <c r="E19" s="8" t="str">
        <f>IF(ISBLANK(Sheet3!G30),"",Sheet3!G30)</f>
        <v/>
      </c>
      <c r="F19" s="8" t="str">
        <f>IF(ISBLANK(Sheet3!H30),"",Sheet3!H30)</f>
        <v/>
      </c>
      <c r="G19" s="8">
        <f>IF(ISBLANK(Sheet3!I30),"",Sheet3!I30)</f>
        <v>9</v>
      </c>
      <c r="H19" s="8" t="str">
        <f>IF(ISBLANK(Sheet3!J30),"",Sheet3!J30)</f>
        <v/>
      </c>
      <c r="I19" s="8">
        <f>IF(ISBLANK(Sheet3!K30),"",Sheet3!K30)</f>
        <v>14</v>
      </c>
      <c r="J19" s="8" t="str">
        <f>IF(ISBLANK(Sheet3!L30),"",Sheet3!L30)</f>
        <v/>
      </c>
      <c r="K19" s="8">
        <f>IF(ISBLANK(Sheet3!M30),"",Sheet3!M30)</f>
        <v>19</v>
      </c>
      <c r="L19" s="8" t="str">
        <f>IF(ISBLANK(Sheet3!N30),"",Sheet3!N30)</f>
        <v/>
      </c>
      <c r="M19" s="8" t="str">
        <f>IF(ISBLANK(Sheet3!O30),"",Sheet3!O30)</f>
        <v/>
      </c>
      <c r="N19" s="8" t="str">
        <f>IF(ISBLANK(Sheet3!P30),"",Sheet3!P30)</f>
        <v/>
      </c>
      <c r="O19" s="8" t="str">
        <f>IF(ISBLANK(Sheet3!Q30),"",Sheet3!Q30)</f>
        <v/>
      </c>
      <c r="P19" s="8" t="str">
        <f>IF(ISBLANK(Sheet3!R30),"",Sheet3!R30)</f>
        <v/>
      </c>
      <c r="Q19" s="8" t="str">
        <f>IF(ISBLANK(Sheet3!S30),"",Sheet3!S30)</f>
        <v/>
      </c>
    </row>
    <row r="20" spans="3:17" x14ac:dyDescent="0.25">
      <c r="C20" s="8" t="str">
        <f>IF(ISBLANK(Sheet3!E31),"",Sheet3!E31)</f>
        <v/>
      </c>
      <c r="D20" s="8" t="str">
        <f>IF(ISBLANK(Sheet3!F31),"",Sheet3!F31)</f>
        <v>Professional 5</v>
      </c>
      <c r="E20" s="8">
        <f>IF(ISBLANK(Sheet3!G31),"",Sheet3!G31)</f>
        <v>19</v>
      </c>
      <c r="F20" s="8" t="str">
        <f>IF(ISBLANK(Sheet3!H31),"",Sheet3!H31)</f>
        <v/>
      </c>
      <c r="G20" s="8" t="str">
        <f>IF(ISBLANK(Sheet3!I31),"",Sheet3!I31)</f>
        <v/>
      </c>
      <c r="H20" s="8" t="str">
        <f>IF(ISBLANK(Sheet3!J31),"",Sheet3!J31)</f>
        <v/>
      </c>
      <c r="I20" s="8">
        <f>IF(ISBLANK(Sheet3!K31),"",Sheet3!K31)</f>
        <v>18</v>
      </c>
      <c r="J20" s="8" t="str">
        <f>IF(ISBLANK(Sheet3!L31),"",Sheet3!L31)</f>
        <v/>
      </c>
      <c r="K20" s="8" t="str">
        <f>IF(ISBLANK(Sheet3!M31),"",Sheet3!M31)</f>
        <v/>
      </c>
      <c r="L20" s="8" t="str">
        <f>IF(ISBLANK(Sheet3!N31),"",Sheet3!N31)</f>
        <v/>
      </c>
      <c r="M20" s="8">
        <f>IF(ISBLANK(Sheet3!O31),"",Sheet3!O31)</f>
        <v>9</v>
      </c>
      <c r="N20" s="8" t="str">
        <f>IF(ISBLANK(Sheet3!P31),"",Sheet3!P31)</f>
        <v/>
      </c>
      <c r="O20" s="8" t="str">
        <f>IF(ISBLANK(Sheet3!Q31),"",Sheet3!Q31)</f>
        <v/>
      </c>
      <c r="P20" s="8" t="str">
        <f>IF(ISBLANK(Sheet3!R31),"",Sheet3!R31)</f>
        <v/>
      </c>
      <c r="Q20" s="8" t="str">
        <f>IF(ISBLANK(Sheet3!S31),"",Sheet3!S31)</f>
        <v/>
      </c>
    </row>
    <row r="21" spans="3:17" x14ac:dyDescent="0.25">
      <c r="C21" s="8" t="str">
        <f>IF(ISBLANK(Sheet3!E32),"",Sheet3!E32)</f>
        <v/>
      </c>
      <c r="D21" s="8" t="str">
        <f>IF(ISBLANK(Sheet3!F32),"",Sheet3!F32)</f>
        <v>Professional 6</v>
      </c>
      <c r="E21" s="8">
        <f>IF(ISBLANK(Sheet3!G32),"",Sheet3!G32)</f>
        <v>16</v>
      </c>
      <c r="F21" s="8" t="str">
        <f>IF(ISBLANK(Sheet3!H32),"",Sheet3!H32)</f>
        <v/>
      </c>
      <c r="G21" s="8" t="str">
        <f>IF(ISBLANK(Sheet3!I32),"",Sheet3!I32)</f>
        <v/>
      </c>
      <c r="H21" s="8" t="str">
        <f>IF(ISBLANK(Sheet3!J32),"",Sheet3!J32)</f>
        <v/>
      </c>
      <c r="I21" s="8" t="str">
        <f>IF(ISBLANK(Sheet3!K32),"",Sheet3!K32)</f>
        <v/>
      </c>
      <c r="J21" s="8">
        <f>IF(ISBLANK(Sheet3!L32),"",Sheet3!L32)</f>
        <v>10</v>
      </c>
      <c r="K21" s="8" t="str">
        <f>IF(ISBLANK(Sheet3!M32),"",Sheet3!M32)</f>
        <v/>
      </c>
      <c r="L21" s="8">
        <f>IF(ISBLANK(Sheet3!N32),"",Sheet3!N32)</f>
        <v>10</v>
      </c>
      <c r="M21" s="8" t="str">
        <f>IF(ISBLANK(Sheet3!O32),"",Sheet3!O32)</f>
        <v/>
      </c>
      <c r="N21" s="8" t="str">
        <f>IF(ISBLANK(Sheet3!P32),"",Sheet3!P32)</f>
        <v/>
      </c>
      <c r="O21" s="8" t="str">
        <f>IF(ISBLANK(Sheet3!Q32),"",Sheet3!Q32)</f>
        <v/>
      </c>
      <c r="P21" s="8" t="str">
        <f>IF(ISBLANK(Sheet3!R32),"",Sheet3!R32)</f>
        <v/>
      </c>
      <c r="Q21" s="8" t="str">
        <f>IF(ISBLANK(Sheet3!S32),"",Sheet3!S32)</f>
        <v/>
      </c>
    </row>
    <row r="22" spans="3:17" x14ac:dyDescent="0.25">
      <c r="C22" s="8" t="str">
        <f>IF(ISBLANK(Sheet3!E33),"",Sheet3!E33)</f>
        <v/>
      </c>
      <c r="D22" s="8" t="str">
        <f>IF(ISBLANK(Sheet3!F33),"",Sheet3!F33)</f>
        <v>Professional 7</v>
      </c>
      <c r="E22" s="8">
        <f>IF(ISBLANK(Sheet3!G33),"",Sheet3!G33)</f>
        <v>18</v>
      </c>
      <c r="F22" s="8" t="str">
        <f>IF(ISBLANK(Sheet3!H33),"",Sheet3!H33)</f>
        <v/>
      </c>
      <c r="G22" s="8" t="str">
        <f>IF(ISBLANK(Sheet3!I33),"",Sheet3!I33)</f>
        <v/>
      </c>
      <c r="H22" s="8" t="str">
        <f>IF(ISBLANK(Sheet3!J33),"",Sheet3!J33)</f>
        <v/>
      </c>
      <c r="I22" s="8">
        <f>IF(ISBLANK(Sheet3!K33),"",Sheet3!K33)</f>
        <v>14</v>
      </c>
      <c r="J22" s="8" t="str">
        <f>IF(ISBLANK(Sheet3!L33),"",Sheet3!L33)</f>
        <v/>
      </c>
      <c r="K22" s="8" t="str">
        <f>IF(ISBLANK(Sheet3!M33),"",Sheet3!M33)</f>
        <v/>
      </c>
      <c r="L22" s="8" t="str">
        <f>IF(ISBLANK(Sheet3!N33),"",Sheet3!N33)</f>
        <v/>
      </c>
      <c r="M22" s="8">
        <f>IF(ISBLANK(Sheet3!O33),"",Sheet3!O33)</f>
        <v>14</v>
      </c>
      <c r="N22" s="8" t="str">
        <f>IF(ISBLANK(Sheet3!P33),"",Sheet3!P33)</f>
        <v/>
      </c>
      <c r="O22" s="8" t="str">
        <f>IF(ISBLANK(Sheet3!Q33),"",Sheet3!Q33)</f>
        <v/>
      </c>
      <c r="P22" s="8" t="str">
        <f>IF(ISBLANK(Sheet3!R33),"",Sheet3!R33)</f>
        <v/>
      </c>
      <c r="Q22" s="8" t="str">
        <f>IF(ISBLANK(Sheet3!S33),"",Sheet3!S33)</f>
        <v/>
      </c>
    </row>
    <row r="23" spans="3:17" x14ac:dyDescent="0.25">
      <c r="C23" s="8" t="str">
        <f>IF(ISBLANK(Sheet3!E34),"",Sheet3!E34)</f>
        <v/>
      </c>
      <c r="D23" s="8" t="str">
        <f>IF(ISBLANK(Sheet3!F34),"",Sheet3!F34)</f>
        <v>Professional 8</v>
      </c>
      <c r="E23" s="8" t="str">
        <f>IF(ISBLANK(Sheet3!G34),"",Sheet3!G34)</f>
        <v/>
      </c>
      <c r="F23" s="8">
        <f>IF(ISBLANK(Sheet3!H34),"",Sheet3!H34)</f>
        <v>15</v>
      </c>
      <c r="G23" s="8" t="str">
        <f>IF(ISBLANK(Sheet3!I34),"",Sheet3!I34)</f>
        <v/>
      </c>
      <c r="H23" s="8">
        <f>IF(ISBLANK(Sheet3!J34),"",Sheet3!J34)</f>
        <v>20</v>
      </c>
      <c r="I23" s="8" t="str">
        <f>IF(ISBLANK(Sheet3!K34),"",Sheet3!K34)</f>
        <v/>
      </c>
      <c r="J23" s="8" t="str">
        <f>IF(ISBLANK(Sheet3!L34),"",Sheet3!L34)</f>
        <v/>
      </c>
      <c r="K23" s="8" t="str">
        <f>IF(ISBLANK(Sheet3!M34),"",Sheet3!M34)</f>
        <v/>
      </c>
      <c r="L23" s="8" t="str">
        <f>IF(ISBLANK(Sheet3!N34),"",Sheet3!N34)</f>
        <v/>
      </c>
      <c r="M23" s="8">
        <f>IF(ISBLANK(Sheet3!O34),"",Sheet3!O34)</f>
        <v>11</v>
      </c>
      <c r="N23" s="8" t="str">
        <f>IF(ISBLANK(Sheet3!P34),"",Sheet3!P34)</f>
        <v/>
      </c>
      <c r="O23" s="8" t="str">
        <f>IF(ISBLANK(Sheet3!Q34),"",Sheet3!Q34)</f>
        <v/>
      </c>
      <c r="P23" s="8" t="str">
        <f>IF(ISBLANK(Sheet3!R34),"",Sheet3!R34)</f>
        <v/>
      </c>
      <c r="Q23" s="8" t="str">
        <f>IF(ISBLANK(Sheet3!S34),"",Sheet3!S34)</f>
        <v/>
      </c>
    </row>
    <row r="24" spans="3:17" x14ac:dyDescent="0.25">
      <c r="C24" s="8" t="str">
        <f>IF(ISBLANK(Sheet3!E35),"",Sheet3!E35)</f>
        <v/>
      </c>
      <c r="D24" s="8" t="str">
        <f>IF(ISBLANK(Sheet3!F35),"",Sheet3!F35)</f>
        <v>Professional 9</v>
      </c>
      <c r="E24" s="8" t="str">
        <f>IF(ISBLANK(Sheet3!G35),"",Sheet3!G35)</f>
        <v/>
      </c>
      <c r="F24" s="8" t="str">
        <f>IF(ISBLANK(Sheet3!H35),"",Sheet3!H35)</f>
        <v/>
      </c>
      <c r="G24" s="8">
        <f>IF(ISBLANK(Sheet3!I35),"",Sheet3!I35)</f>
        <v>10</v>
      </c>
      <c r="H24" s="8">
        <f>IF(ISBLANK(Sheet3!J35),"",Sheet3!J35)</f>
        <v>20</v>
      </c>
      <c r="I24" s="8" t="str">
        <f>IF(ISBLANK(Sheet3!K35),"",Sheet3!K35)</f>
        <v/>
      </c>
      <c r="J24" s="8" t="str">
        <f>IF(ISBLANK(Sheet3!L35),"",Sheet3!L35)</f>
        <v/>
      </c>
      <c r="K24" s="8" t="str">
        <f>IF(ISBLANK(Sheet3!M35),"",Sheet3!M35)</f>
        <v/>
      </c>
      <c r="L24" s="8">
        <f>IF(ISBLANK(Sheet3!N35),"",Sheet3!N35)</f>
        <v>10</v>
      </c>
      <c r="M24" s="8" t="str">
        <f>IF(ISBLANK(Sheet3!O35),"",Sheet3!O35)</f>
        <v/>
      </c>
      <c r="N24" s="8" t="str">
        <f>IF(ISBLANK(Sheet3!P35),"",Sheet3!P35)</f>
        <v/>
      </c>
      <c r="O24" s="8" t="str">
        <f>IF(ISBLANK(Sheet3!Q35),"",Sheet3!Q35)</f>
        <v/>
      </c>
      <c r="P24" s="8" t="str">
        <f>IF(ISBLANK(Sheet3!R35),"",Sheet3!R35)</f>
        <v/>
      </c>
      <c r="Q24" s="8" t="str">
        <f>IF(ISBLANK(Sheet3!S35),"",Sheet3!S35)</f>
        <v/>
      </c>
    </row>
    <row r="25" spans="3:17" x14ac:dyDescent="0.25">
      <c r="C25" s="8" t="str">
        <f>IF(ISBLANK(Sheet3!E36),"",Sheet3!E36)</f>
        <v/>
      </c>
      <c r="D25" s="8" t="str">
        <f>IF(ISBLANK(Sheet3!F36),"",Sheet3!F36)</f>
        <v>Professional 10</v>
      </c>
      <c r="E25" s="8">
        <f>IF(ISBLANK(Sheet3!G36),"",Sheet3!G36)</f>
        <v>16</v>
      </c>
      <c r="F25" s="8" t="str">
        <f>IF(ISBLANK(Sheet3!H36),"",Sheet3!H36)</f>
        <v/>
      </c>
      <c r="G25" s="8" t="str">
        <f>IF(ISBLANK(Sheet3!I36),"",Sheet3!I36)</f>
        <v/>
      </c>
      <c r="H25" s="8" t="str">
        <f>IF(ISBLANK(Sheet3!J36),"",Sheet3!J36)</f>
        <v/>
      </c>
      <c r="I25" s="8" t="str">
        <f>IF(ISBLANK(Sheet3!K36),"",Sheet3!K36)</f>
        <v/>
      </c>
      <c r="J25" s="8">
        <f>IF(ISBLANK(Sheet3!L36),"",Sheet3!L36)</f>
        <v>11</v>
      </c>
      <c r="K25" s="8" t="str">
        <f>IF(ISBLANK(Sheet3!M36),"",Sheet3!M36)</f>
        <v/>
      </c>
      <c r="L25" s="8">
        <f>IF(ISBLANK(Sheet3!N36),"",Sheet3!N36)</f>
        <v>12</v>
      </c>
      <c r="M25" s="8" t="str">
        <f>IF(ISBLANK(Sheet3!O36),"",Sheet3!O36)</f>
        <v/>
      </c>
      <c r="N25" s="8" t="str">
        <f>IF(ISBLANK(Sheet3!P36),"",Sheet3!P36)</f>
        <v/>
      </c>
      <c r="O25" s="8" t="str">
        <f>IF(ISBLANK(Sheet3!Q36),"",Sheet3!Q36)</f>
        <v/>
      </c>
      <c r="P25" s="8" t="str">
        <f>IF(ISBLANK(Sheet3!R36),"",Sheet3!R36)</f>
        <v/>
      </c>
      <c r="Q25" s="8" t="str">
        <f>IF(ISBLANK(Sheet3!S36),"",Sheet3!S36)</f>
        <v/>
      </c>
    </row>
    <row r="26" spans="3:17" x14ac:dyDescent="0.25">
      <c r="C26" s="8" t="str">
        <f>IF(ISBLANK(Sheet3!E37),"",Sheet3!E37)</f>
        <v/>
      </c>
      <c r="D26" s="8" t="str">
        <f>IF(ISBLANK(Sheet3!F37),"",Sheet3!F37)</f>
        <v>Professional 11</v>
      </c>
      <c r="E26" s="8" t="str">
        <f>IF(ISBLANK(Sheet3!G37),"",Sheet3!G37)</f>
        <v/>
      </c>
      <c r="F26" s="8">
        <f>IF(ISBLANK(Sheet3!H37),"",Sheet3!H37)</f>
        <v>13</v>
      </c>
      <c r="G26" s="8" t="str">
        <f>IF(ISBLANK(Sheet3!I37),"",Sheet3!I37)</f>
        <v/>
      </c>
      <c r="H26" s="8" t="str">
        <f>IF(ISBLANK(Sheet3!J37),"",Sheet3!J37)</f>
        <v/>
      </c>
      <c r="I26" s="8" t="str">
        <f>IF(ISBLANK(Sheet3!K37),"",Sheet3!K37)</f>
        <v/>
      </c>
      <c r="J26" s="8">
        <f>IF(ISBLANK(Sheet3!L37),"",Sheet3!L37)</f>
        <v>14</v>
      </c>
      <c r="K26" s="8">
        <f>IF(ISBLANK(Sheet3!M37),"",Sheet3!M37)</f>
        <v>20</v>
      </c>
      <c r="L26" s="8" t="str">
        <f>IF(ISBLANK(Sheet3!N37),"",Sheet3!N37)</f>
        <v/>
      </c>
      <c r="M26" s="8" t="str">
        <f>IF(ISBLANK(Sheet3!O37),"",Sheet3!O37)</f>
        <v/>
      </c>
      <c r="N26" s="8" t="str">
        <f>IF(ISBLANK(Sheet3!P37),"",Sheet3!P37)</f>
        <v/>
      </c>
      <c r="O26" s="8" t="str">
        <f>IF(ISBLANK(Sheet3!Q37),"",Sheet3!Q37)</f>
        <v/>
      </c>
      <c r="P26" s="8" t="str">
        <f>IF(ISBLANK(Sheet3!R37),"",Sheet3!R37)</f>
        <v/>
      </c>
      <c r="Q26" s="8" t="str">
        <f>IF(ISBLANK(Sheet3!S37),"",Sheet3!S37)</f>
        <v/>
      </c>
    </row>
    <row r="27" spans="3:17" x14ac:dyDescent="0.25">
      <c r="C27" s="8" t="str">
        <f>IF(ISBLANK(Sheet3!E38),"",Sheet3!E38)</f>
        <v/>
      </c>
      <c r="D27" s="8" t="str">
        <f>IF(ISBLANK(Sheet3!F38),"",Sheet3!F38)</f>
        <v>Professional 12</v>
      </c>
      <c r="E27" s="8" t="str">
        <f>IF(ISBLANK(Sheet3!G38),"",Sheet3!G38)</f>
        <v/>
      </c>
      <c r="F27" s="8" t="str">
        <f>IF(ISBLANK(Sheet3!H38),"",Sheet3!H38)</f>
        <v/>
      </c>
      <c r="G27" s="8">
        <f>IF(ISBLANK(Sheet3!I38),"",Sheet3!I38)</f>
        <v>10</v>
      </c>
      <c r="H27" s="8" t="str">
        <f>IF(ISBLANK(Sheet3!J38),"",Sheet3!J38)</f>
        <v/>
      </c>
      <c r="I27" s="8">
        <f>IF(ISBLANK(Sheet3!K38),"",Sheet3!K38)</f>
        <v>14</v>
      </c>
      <c r="J27" s="8" t="str">
        <f>IF(ISBLANK(Sheet3!L38),"",Sheet3!L38)</f>
        <v/>
      </c>
      <c r="K27" s="8">
        <f>IF(ISBLANK(Sheet3!M38),"",Sheet3!M38)</f>
        <v>18</v>
      </c>
      <c r="L27" s="8" t="str">
        <f>IF(ISBLANK(Sheet3!N38),"",Sheet3!N38)</f>
        <v/>
      </c>
      <c r="M27" s="8" t="str">
        <f>IF(ISBLANK(Sheet3!O38),"",Sheet3!O38)</f>
        <v/>
      </c>
      <c r="N27" s="8" t="str">
        <f>IF(ISBLANK(Sheet3!P38),"",Sheet3!P38)</f>
        <v/>
      </c>
      <c r="O27" s="8" t="str">
        <f>IF(ISBLANK(Sheet3!Q38),"",Sheet3!Q38)</f>
        <v/>
      </c>
      <c r="P27" s="8" t="str">
        <f>IF(ISBLANK(Sheet3!R38),"",Sheet3!R38)</f>
        <v/>
      </c>
      <c r="Q27" s="8" t="str">
        <f>IF(ISBLANK(Sheet3!S38),"",Sheet3!S38)</f>
        <v/>
      </c>
    </row>
    <row r="28" spans="3:17" x14ac:dyDescent="0.25">
      <c r="C28" s="8" t="str">
        <f>IF(ISBLANK(Sheet3!E39),"",Sheet3!E39)</f>
        <v/>
      </c>
      <c r="D28" s="8" t="str">
        <f>IF(ISBLANK(Sheet3!F39),"",Sheet3!F39)</f>
        <v>Professional B 1</v>
      </c>
      <c r="E28" s="8" t="str">
        <f>IF(ISBLANK(Sheet3!G39),"",Sheet3!G39)</f>
        <v/>
      </c>
      <c r="F28" s="8" t="str">
        <f>IF(ISBLANK(Sheet3!H39),"",Sheet3!H39)</f>
        <v/>
      </c>
      <c r="G28" s="8" t="str">
        <f>IF(ISBLANK(Sheet3!I39),"",Sheet3!I39)</f>
        <v/>
      </c>
      <c r="H28" s="8" t="str">
        <f>IF(ISBLANK(Sheet3!J39),"",Sheet3!J39)</f>
        <v/>
      </c>
      <c r="I28" s="8" t="str">
        <f>IF(ISBLANK(Sheet3!K39),"",Sheet3!K39)</f>
        <v/>
      </c>
      <c r="J28" s="8" t="str">
        <f>IF(ISBLANK(Sheet3!L39),"",Sheet3!L39)</f>
        <v/>
      </c>
      <c r="K28" s="8" t="str">
        <f>IF(ISBLANK(Sheet3!M39),"",Sheet3!M39)</f>
        <v/>
      </c>
      <c r="L28" s="8" t="str">
        <f>IF(ISBLANK(Sheet3!N39),"",Sheet3!N39)</f>
        <v/>
      </c>
      <c r="M28" s="8" t="str">
        <f>IF(ISBLANK(Sheet3!O39),"",Sheet3!O39)</f>
        <v/>
      </c>
      <c r="N28" s="8">
        <f>IF(ISBLANK(Sheet3!P39),"",Sheet3!P39)</f>
        <v>5</v>
      </c>
      <c r="O28" s="8" t="str">
        <f>IF(ISBLANK(Sheet3!Q39),"",Sheet3!Q39)</f>
        <v/>
      </c>
      <c r="P28" s="8" t="str">
        <f>IF(ISBLANK(Sheet3!R39),"",Sheet3!R39)</f>
        <v/>
      </c>
      <c r="Q28" s="8">
        <f>IF(ISBLANK(Sheet3!S39),"",Sheet3!S39)</f>
        <v>15</v>
      </c>
    </row>
    <row r="29" spans="3:17" x14ac:dyDescent="0.25">
      <c r="C29" s="8" t="str">
        <f>IF(ISBLANK(Sheet3!E40),"",Sheet3!E40)</f>
        <v/>
      </c>
      <c r="D29" s="8" t="str">
        <f>IF(ISBLANK(Sheet3!F40),"",Sheet3!F40)</f>
        <v>Professional B 2</v>
      </c>
      <c r="E29" s="8" t="str">
        <f>IF(ISBLANK(Sheet3!G40),"",Sheet3!G40)</f>
        <v/>
      </c>
      <c r="F29" s="8" t="str">
        <f>IF(ISBLANK(Sheet3!H40),"",Sheet3!H40)</f>
        <v/>
      </c>
      <c r="G29" s="8" t="str">
        <f>IF(ISBLANK(Sheet3!I40),"",Sheet3!I40)</f>
        <v/>
      </c>
      <c r="H29" s="8" t="str">
        <f>IF(ISBLANK(Sheet3!J40),"",Sheet3!J40)</f>
        <v/>
      </c>
      <c r="I29" s="8" t="str">
        <f>IF(ISBLANK(Sheet3!K40),"",Sheet3!K40)</f>
        <v/>
      </c>
      <c r="J29" s="8" t="str">
        <f>IF(ISBLANK(Sheet3!L40),"",Sheet3!L40)</f>
        <v/>
      </c>
      <c r="K29" s="8" t="str">
        <f>IF(ISBLANK(Sheet3!M40),"",Sheet3!M40)</f>
        <v/>
      </c>
      <c r="L29" s="8" t="str">
        <f>IF(ISBLANK(Sheet3!N40),"",Sheet3!N40)</f>
        <v/>
      </c>
      <c r="M29" s="8" t="str">
        <f>IF(ISBLANK(Sheet3!O40),"",Sheet3!O40)</f>
        <v/>
      </c>
      <c r="N29" s="8">
        <f>IF(ISBLANK(Sheet3!P40),"",Sheet3!P40)</f>
        <v>9</v>
      </c>
      <c r="O29" s="8" t="str">
        <f>IF(ISBLANK(Sheet3!Q40),"",Sheet3!Q40)</f>
        <v/>
      </c>
      <c r="P29" s="8" t="str">
        <f>IF(ISBLANK(Sheet3!R40),"",Sheet3!R40)</f>
        <v/>
      </c>
      <c r="Q29" s="8">
        <f>IF(ISBLANK(Sheet3!S40),"",Sheet3!S40)</f>
        <v>14</v>
      </c>
    </row>
    <row r="30" spans="3:17" x14ac:dyDescent="0.25">
      <c r="C30" s="8" t="str">
        <f>IF(ISBLANK(Sheet3!E41),"",Sheet3!E41)</f>
        <v/>
      </c>
      <c r="D30" s="8" t="str">
        <f>IF(ISBLANK(Sheet3!F41),"",Sheet3!F41)</f>
        <v>Professional B 3</v>
      </c>
      <c r="E30" s="8" t="str">
        <f>IF(ISBLANK(Sheet3!G41),"",Sheet3!G41)</f>
        <v/>
      </c>
      <c r="F30" s="8" t="str">
        <f>IF(ISBLANK(Sheet3!H41),"",Sheet3!H41)</f>
        <v/>
      </c>
      <c r="G30" s="8" t="str">
        <f>IF(ISBLANK(Sheet3!I41),"",Sheet3!I41)</f>
        <v/>
      </c>
      <c r="H30" s="8" t="str">
        <f>IF(ISBLANK(Sheet3!J41),"",Sheet3!J41)</f>
        <v/>
      </c>
      <c r="I30" s="8" t="str">
        <f>IF(ISBLANK(Sheet3!K41),"",Sheet3!K41)</f>
        <v/>
      </c>
      <c r="J30" s="8" t="str">
        <f>IF(ISBLANK(Sheet3!L41),"",Sheet3!L41)</f>
        <v/>
      </c>
      <c r="K30" s="8" t="str">
        <f>IF(ISBLANK(Sheet3!M41),"",Sheet3!M41)</f>
        <v/>
      </c>
      <c r="L30" s="8" t="str">
        <f>IF(ISBLANK(Sheet3!N41),"",Sheet3!N41)</f>
        <v/>
      </c>
      <c r="M30" s="8" t="str">
        <f>IF(ISBLANK(Sheet3!O41),"",Sheet3!O41)</f>
        <v/>
      </c>
      <c r="N30" s="8">
        <f>IF(ISBLANK(Sheet3!P41),"",Sheet3!P41)</f>
        <v>10</v>
      </c>
      <c r="O30" s="8" t="str">
        <f>IF(ISBLANK(Sheet3!Q41),"",Sheet3!Q41)</f>
        <v/>
      </c>
      <c r="P30" s="8" t="str">
        <f>IF(ISBLANK(Sheet3!R41),"",Sheet3!R41)</f>
        <v/>
      </c>
      <c r="Q30" s="8">
        <f>IF(ISBLANK(Sheet3!S41),"",Sheet3!S41)</f>
        <v>14.9</v>
      </c>
    </row>
    <row r="31" spans="3:17" x14ac:dyDescent="0.25">
      <c r="C31" s="8" t="str">
        <f>IF(ISBLANK(Sheet3!E42),"",Sheet3!E42)</f>
        <v/>
      </c>
      <c r="D31" s="8" t="str">
        <f>IF(ISBLANK(Sheet3!F42),"",Sheet3!F42)</f>
        <v>Student B 1</v>
      </c>
      <c r="E31" s="8" t="str">
        <f>IF(ISBLANK(Sheet3!G42),"",Sheet3!G42)</f>
        <v/>
      </c>
      <c r="F31" s="8" t="str">
        <f>IF(ISBLANK(Sheet3!H42),"",Sheet3!H42)</f>
        <v/>
      </c>
      <c r="G31" s="8" t="str">
        <f>IF(ISBLANK(Sheet3!I42),"",Sheet3!I42)</f>
        <v/>
      </c>
      <c r="H31" s="8" t="str">
        <f>IF(ISBLANK(Sheet3!J42),"",Sheet3!J42)</f>
        <v/>
      </c>
      <c r="I31" s="8" t="str">
        <f>IF(ISBLANK(Sheet3!K42),"",Sheet3!K42)</f>
        <v/>
      </c>
      <c r="J31" s="8" t="str">
        <f>IF(ISBLANK(Sheet3!L42),"",Sheet3!L42)</f>
        <v/>
      </c>
      <c r="K31" s="8" t="str">
        <f>IF(ISBLANK(Sheet3!M42),"",Sheet3!M42)</f>
        <v/>
      </c>
      <c r="L31" s="8" t="str">
        <f>IF(ISBLANK(Sheet3!N42),"",Sheet3!N42)</f>
        <v/>
      </c>
      <c r="M31" s="8" t="str">
        <f>IF(ISBLANK(Sheet3!O42),"",Sheet3!O42)</f>
        <v/>
      </c>
      <c r="N31" s="8">
        <f>IF(ISBLANK(Sheet3!P42),"",Sheet3!P42)</f>
        <v>8</v>
      </c>
      <c r="O31" s="8" t="str">
        <f>IF(ISBLANK(Sheet3!Q42),"",Sheet3!Q42)</f>
        <v/>
      </c>
      <c r="P31" s="8" t="str">
        <f>IF(ISBLANK(Sheet3!R42),"",Sheet3!R42)</f>
        <v/>
      </c>
      <c r="Q31" s="8">
        <f>IF(ISBLANK(Sheet3!S42),"",Sheet3!S42)</f>
        <v>18</v>
      </c>
    </row>
    <row r="32" spans="3:17" x14ac:dyDescent="0.25">
      <c r="C32" s="8" t="str">
        <f>IF(ISBLANK(Sheet3!E43),"",Sheet3!E43)</f>
        <v/>
      </c>
      <c r="D32" s="8" t="str">
        <f>IF(ISBLANK(Sheet3!F43),"",Sheet3!F43)</f>
        <v>Student B 2</v>
      </c>
      <c r="E32" s="8" t="str">
        <f>IF(ISBLANK(Sheet3!G43),"",Sheet3!G43)</f>
        <v/>
      </c>
      <c r="F32" s="8" t="str">
        <f>IF(ISBLANK(Sheet3!H43),"",Sheet3!H43)</f>
        <v/>
      </c>
      <c r="G32" s="8" t="str">
        <f>IF(ISBLANK(Sheet3!I43),"",Sheet3!I43)</f>
        <v/>
      </c>
      <c r="H32" s="8" t="str">
        <f>IF(ISBLANK(Sheet3!J43),"",Sheet3!J43)</f>
        <v/>
      </c>
      <c r="I32" s="8" t="str">
        <f>IF(ISBLANK(Sheet3!K43),"",Sheet3!K43)</f>
        <v/>
      </c>
      <c r="J32" s="8" t="str">
        <f>IF(ISBLANK(Sheet3!L43),"",Sheet3!L43)</f>
        <v/>
      </c>
      <c r="K32" s="8" t="str">
        <f>IF(ISBLANK(Sheet3!M43),"",Sheet3!M43)</f>
        <v/>
      </c>
      <c r="L32" s="8" t="str">
        <f>IF(ISBLANK(Sheet3!N43),"",Sheet3!N43)</f>
        <v/>
      </c>
      <c r="M32" s="8" t="str">
        <f>IF(ISBLANK(Sheet3!O43),"",Sheet3!O43)</f>
        <v/>
      </c>
      <c r="N32" s="8">
        <f>IF(ISBLANK(Sheet3!P43),"",Sheet3!P43)</f>
        <v>10</v>
      </c>
      <c r="O32" s="8" t="str">
        <f>IF(ISBLANK(Sheet3!Q43),"",Sheet3!Q43)</f>
        <v/>
      </c>
      <c r="P32" s="8" t="str">
        <f>IF(ISBLANK(Sheet3!R43),"",Sheet3!R43)</f>
        <v/>
      </c>
      <c r="Q32" s="8">
        <f>IF(ISBLANK(Sheet3!S43),"",Sheet3!S43)</f>
        <v>11</v>
      </c>
    </row>
    <row r="33" spans="3:17" x14ac:dyDescent="0.25">
      <c r="C33" s="8" t="str">
        <f>IF(ISBLANK(Sheet3!E44),"",Sheet3!E44)</f>
        <v/>
      </c>
      <c r="D33" s="8" t="str">
        <f>IF(ISBLANK(Sheet3!F44),"",Sheet3!F44)</f>
        <v>Student B 3</v>
      </c>
      <c r="E33" s="8" t="str">
        <f>IF(ISBLANK(Sheet3!G44),"",Sheet3!G44)</f>
        <v/>
      </c>
      <c r="F33" s="8" t="str">
        <f>IF(ISBLANK(Sheet3!H44),"",Sheet3!H44)</f>
        <v/>
      </c>
      <c r="G33" s="8" t="str">
        <f>IF(ISBLANK(Sheet3!I44),"",Sheet3!I44)</f>
        <v/>
      </c>
      <c r="H33" s="8" t="str">
        <f>IF(ISBLANK(Sheet3!J44),"",Sheet3!J44)</f>
        <v/>
      </c>
      <c r="I33" s="8" t="str">
        <f>IF(ISBLANK(Sheet3!K44),"",Sheet3!K44)</f>
        <v/>
      </c>
      <c r="J33" s="8" t="str">
        <f>IF(ISBLANK(Sheet3!L44),"",Sheet3!L44)</f>
        <v/>
      </c>
      <c r="K33" s="8" t="str">
        <f>IF(ISBLANK(Sheet3!M44),"",Sheet3!M44)</f>
        <v/>
      </c>
      <c r="L33" s="8" t="str">
        <f>IF(ISBLANK(Sheet3!N44),"",Sheet3!N44)</f>
        <v/>
      </c>
      <c r="M33" s="8" t="str">
        <f>IF(ISBLANK(Sheet3!O44),"",Sheet3!O44)</f>
        <v/>
      </c>
      <c r="N33" s="8" t="str">
        <f>IF(ISBLANK(Sheet3!P44),"",Sheet3!P44)</f>
        <v/>
      </c>
      <c r="O33" s="8">
        <f>IF(ISBLANK(Sheet3!Q44),"",Sheet3!Q44)</f>
        <v>6</v>
      </c>
      <c r="P33" s="8">
        <f>IF(ISBLANK(Sheet3!R44),"",Sheet3!R44)</f>
        <v>11</v>
      </c>
      <c r="Q33" s="8" t="str">
        <f>IF(ISBLANK(Sheet3!S44),"",Sheet3!S44)</f>
        <v/>
      </c>
    </row>
    <row r="34" spans="3:17" x14ac:dyDescent="0.25">
      <c r="C34" s="8" t="str">
        <f>IF(ISBLANK(Sheet3!E45),"",Sheet3!E45)</f>
        <v/>
      </c>
      <c r="D34" s="8" t="str">
        <f>IF(ISBLANK(Sheet3!F45),"",Sheet3!F45)</f>
        <v>Student B 4</v>
      </c>
      <c r="E34" s="8" t="str">
        <f>IF(ISBLANK(Sheet3!G45),"",Sheet3!G45)</f>
        <v/>
      </c>
      <c r="F34" s="8" t="str">
        <f>IF(ISBLANK(Sheet3!H45),"",Sheet3!H45)</f>
        <v/>
      </c>
      <c r="G34" s="8" t="str">
        <f>IF(ISBLANK(Sheet3!I45),"",Sheet3!I45)</f>
        <v/>
      </c>
      <c r="H34" s="8" t="str">
        <f>IF(ISBLANK(Sheet3!J45),"",Sheet3!J45)</f>
        <v/>
      </c>
      <c r="I34" s="8" t="str">
        <f>IF(ISBLANK(Sheet3!K45),"",Sheet3!K45)</f>
        <v/>
      </c>
      <c r="J34" s="8" t="str">
        <f>IF(ISBLANK(Sheet3!L45),"",Sheet3!L45)</f>
        <v/>
      </c>
      <c r="K34" s="8" t="str">
        <f>IF(ISBLANK(Sheet3!M45),"",Sheet3!M45)</f>
        <v/>
      </c>
      <c r="L34" s="8" t="str">
        <f>IF(ISBLANK(Sheet3!N45),"",Sheet3!N45)</f>
        <v/>
      </c>
      <c r="M34" s="8" t="str">
        <f>IF(ISBLANK(Sheet3!O45),"",Sheet3!O45)</f>
        <v/>
      </c>
      <c r="N34" s="8" t="str">
        <f>IF(ISBLANK(Sheet3!P45),"",Sheet3!P45)</f>
        <v/>
      </c>
      <c r="O34" s="8">
        <f>IF(ISBLANK(Sheet3!Q45),"",Sheet3!Q45)</f>
        <v>8</v>
      </c>
      <c r="P34" s="8">
        <f>IF(ISBLANK(Sheet3!R45),"",Sheet3!R45)</f>
        <v>17</v>
      </c>
      <c r="Q34" s="8" t="str">
        <f>IF(ISBLANK(Sheet3!S45),"",Sheet3!S45)</f>
        <v/>
      </c>
    </row>
    <row r="35" spans="3:17" x14ac:dyDescent="0.25">
      <c r="C35" s="8" t="str">
        <f>IF(ISBLANK(Sheet3!E46),"",Sheet3!E46)</f>
        <v/>
      </c>
      <c r="D35" s="8" t="str">
        <f>IF(ISBLANK(Sheet3!F46),"",Sheet3!F46)</f>
        <v>Student B 5</v>
      </c>
      <c r="E35" s="8" t="str">
        <f>IF(ISBLANK(Sheet3!G46),"",Sheet3!G46)</f>
        <v/>
      </c>
      <c r="F35" s="8" t="str">
        <f>IF(ISBLANK(Sheet3!H46),"",Sheet3!H46)</f>
        <v/>
      </c>
      <c r="G35" s="8" t="str">
        <f>IF(ISBLANK(Sheet3!I46),"",Sheet3!I46)</f>
        <v/>
      </c>
      <c r="H35" s="8" t="str">
        <f>IF(ISBLANK(Sheet3!J46),"",Sheet3!J46)</f>
        <v/>
      </c>
      <c r="I35" s="8" t="str">
        <f>IF(ISBLANK(Sheet3!K46),"",Sheet3!K46)</f>
        <v/>
      </c>
      <c r="J35" s="8" t="str">
        <f>IF(ISBLANK(Sheet3!L46),"",Sheet3!L46)</f>
        <v/>
      </c>
      <c r="K35" s="8" t="str">
        <f>IF(ISBLANK(Sheet3!M46),"",Sheet3!M46)</f>
        <v/>
      </c>
      <c r="L35" s="8" t="str">
        <f>IF(ISBLANK(Sheet3!N46),"",Sheet3!N46)</f>
        <v/>
      </c>
      <c r="M35" s="8" t="str">
        <f>IF(ISBLANK(Sheet3!O46),"",Sheet3!O46)</f>
        <v/>
      </c>
      <c r="N35" s="8" t="str">
        <f>IF(ISBLANK(Sheet3!P46),"",Sheet3!P46)</f>
        <v/>
      </c>
      <c r="O35" s="8">
        <f>IF(ISBLANK(Sheet3!Q46),"",Sheet3!Q46)</f>
        <v>7</v>
      </c>
      <c r="P35" s="8">
        <f>IF(ISBLANK(Sheet3!R46),"",Sheet3!R46)</f>
        <v>17.899999999999999</v>
      </c>
      <c r="Q35" s="8" t="str">
        <f>IF(ISBLANK(Sheet3!S46),"",Sheet3!S46)</f>
        <v/>
      </c>
    </row>
    <row r="36" spans="3:17" x14ac:dyDescent="0.25">
      <c r="C36" s="8" t="str">
        <f>IF(ISBLANK(Sheet3!E47),"",Sheet3!E47)</f>
        <v/>
      </c>
      <c r="D36" s="8" t="str">
        <f>IF(ISBLANK(Sheet3!F47),"",Sheet3!F47)</f>
        <v>Professional B 4</v>
      </c>
      <c r="E36" s="8" t="str">
        <f>IF(ISBLANK(Sheet3!G47),"",Sheet3!G47)</f>
        <v/>
      </c>
      <c r="F36" s="8" t="str">
        <f>IF(ISBLANK(Sheet3!H47),"",Sheet3!H47)</f>
        <v/>
      </c>
      <c r="G36" s="8" t="str">
        <f>IF(ISBLANK(Sheet3!I47),"",Sheet3!I47)</f>
        <v/>
      </c>
      <c r="H36" s="8" t="str">
        <f>IF(ISBLANK(Sheet3!J47),"",Sheet3!J47)</f>
        <v/>
      </c>
      <c r="I36" s="8" t="str">
        <f>IF(ISBLANK(Sheet3!K47),"",Sheet3!K47)</f>
        <v/>
      </c>
      <c r="J36" s="8" t="str">
        <f>IF(ISBLANK(Sheet3!L47),"",Sheet3!L47)</f>
        <v/>
      </c>
      <c r="K36" s="8" t="str">
        <f>IF(ISBLANK(Sheet3!M47),"",Sheet3!M47)</f>
        <v/>
      </c>
      <c r="L36" s="8" t="str">
        <f>IF(ISBLANK(Sheet3!N47),"",Sheet3!N47)</f>
        <v/>
      </c>
      <c r="M36" s="8" t="str">
        <f>IF(ISBLANK(Sheet3!O47),"",Sheet3!O47)</f>
        <v/>
      </c>
      <c r="N36" s="8" t="str">
        <f>IF(ISBLANK(Sheet3!P47),"",Sheet3!P47)</f>
        <v/>
      </c>
      <c r="O36" s="8">
        <f>IF(ISBLANK(Sheet3!Q47),"",Sheet3!Q47)</f>
        <v>8</v>
      </c>
      <c r="P36" s="8">
        <f>IF(ISBLANK(Sheet3!R47),"",Sheet3!R47)</f>
        <v>18</v>
      </c>
      <c r="Q36" s="8" t="str">
        <f>IF(ISBLANK(Sheet3!S47),"",Sheet3!S47)</f>
        <v/>
      </c>
    </row>
    <row r="37" spans="3:17" x14ac:dyDescent="0.25">
      <c r="C37" s="8" t="str">
        <f>IF(ISBLANK(Sheet3!E48),"",Sheet3!E48)</f>
        <v/>
      </c>
      <c r="D37" s="8" t="str">
        <f>IF(ISBLANK(Sheet3!F48),"",Sheet3!F48)</f>
        <v>Professional B 5</v>
      </c>
      <c r="E37" s="8" t="str">
        <f>IF(ISBLANK(Sheet3!G48),"",Sheet3!G48)</f>
        <v/>
      </c>
      <c r="F37" s="8" t="str">
        <f>IF(ISBLANK(Sheet3!H48),"",Sheet3!H48)</f>
        <v/>
      </c>
      <c r="G37" s="8" t="str">
        <f>IF(ISBLANK(Sheet3!I48),"",Sheet3!I48)</f>
        <v/>
      </c>
      <c r="H37" s="8" t="str">
        <f>IF(ISBLANK(Sheet3!J48),"",Sheet3!J48)</f>
        <v/>
      </c>
      <c r="I37" s="8" t="str">
        <f>IF(ISBLANK(Sheet3!K48),"",Sheet3!K48)</f>
        <v/>
      </c>
      <c r="J37" s="8" t="str">
        <f>IF(ISBLANK(Sheet3!L48),"",Sheet3!L48)</f>
        <v/>
      </c>
      <c r="K37" s="8" t="str">
        <f>IF(ISBLANK(Sheet3!M48),"",Sheet3!M48)</f>
        <v/>
      </c>
      <c r="L37" s="8" t="str">
        <f>IF(ISBLANK(Sheet3!N48),"",Sheet3!N48)</f>
        <v/>
      </c>
      <c r="M37" s="8" t="str">
        <f>IF(ISBLANK(Sheet3!O48),"",Sheet3!O48)</f>
        <v/>
      </c>
      <c r="N37" s="8" t="str">
        <f>IF(ISBLANK(Sheet3!P48),"",Sheet3!P48)</f>
        <v/>
      </c>
      <c r="O37" s="8">
        <f>IF(ISBLANK(Sheet3!Q48),"",Sheet3!Q48)</f>
        <v>6</v>
      </c>
      <c r="P37" s="8">
        <f>IF(ISBLANK(Sheet3!R48),"",Sheet3!R48)</f>
        <v>20</v>
      </c>
      <c r="Q37" s="8" t="str">
        <f>IF(ISBLANK(Sheet3!S48),"",Sheet3!S48)</f>
        <v/>
      </c>
    </row>
    <row r="40" spans="3:17" x14ac:dyDescent="0.25">
      <c r="D40" s="12" t="s">
        <v>77</v>
      </c>
      <c r="E40">
        <f>AVERAGE(E4:E37)</f>
        <v>17.125</v>
      </c>
      <c r="F40">
        <f>AVERAGE(F4:F37)</f>
        <v>13.5</v>
      </c>
      <c r="G40">
        <f>AVERAGE(G4:G37)</f>
        <v>11.125</v>
      </c>
      <c r="H40">
        <f>AVERAGE(H4:H37)</f>
        <v>18.625</v>
      </c>
      <c r="I40">
        <f>AVERAGE(I4:I37)</f>
        <v>15.25</v>
      </c>
      <c r="J40">
        <f>AVERAGE(J4:J37)</f>
        <v>11.125</v>
      </c>
      <c r="K40">
        <f>AVERAGE(K4:K37)</f>
        <v>18.375</v>
      </c>
      <c r="L40">
        <f>AVERAGE(L4:L37)</f>
        <v>11.875</v>
      </c>
      <c r="M40">
        <f>AVERAGE(M4:M37)</f>
        <v>11.75</v>
      </c>
      <c r="N40">
        <f t="shared" ref="N40:P40" si="0">AVERAGE(N4:N37)</f>
        <v>8.4</v>
      </c>
      <c r="O40">
        <f t="shared" si="0"/>
        <v>7</v>
      </c>
      <c r="P40">
        <f t="shared" si="0"/>
        <v>16.78</v>
      </c>
      <c r="Q40">
        <f t="shared" ref="Q40" si="1">AVERAGE(Q4:Q37)</f>
        <v>14.580000000000002</v>
      </c>
    </row>
    <row r="41" spans="3:17" x14ac:dyDescent="0.25">
      <c r="D41" s="12" t="s">
        <v>114</v>
      </c>
      <c r="E41" s="19">
        <f>AVERAGE(E53:E64,H53:H64,K53:K64)</f>
        <v>0.97963938102225312</v>
      </c>
      <c r="F41" s="19">
        <f t="shared" ref="F41:G41" si="2">AVERAGE(F53:F64,I53:I64,L53:L64)</f>
        <v>0.78640073413712075</v>
      </c>
      <c r="G41" s="19">
        <f t="shared" si="2"/>
        <v>0.66167629382947346</v>
      </c>
      <c r="H41" s="19"/>
      <c r="I41" s="19"/>
      <c r="J41" s="19"/>
      <c r="K41" s="19"/>
      <c r="L41" s="19"/>
      <c r="M41" s="19"/>
    </row>
    <row r="42" spans="3:17" x14ac:dyDescent="0.25">
      <c r="D42" s="12" t="s">
        <v>121</v>
      </c>
      <c r="E42" s="19">
        <f>AVEDEV(E53:E64,H53:H64,K53:K64)</f>
        <v>9.3587153178030166E-2</v>
      </c>
      <c r="F42" s="19">
        <f t="shared" ref="F42:G42" si="3">AVEDEV(F53:F64,I53:I64,L53:L64)</f>
        <v>0.10949893764066804</v>
      </c>
      <c r="G42" s="19">
        <f t="shared" si="3"/>
        <v>8.6087189928579555E-2</v>
      </c>
      <c r="H42" s="19"/>
      <c r="I42" s="19"/>
      <c r="J42" s="19"/>
      <c r="K42" s="19"/>
      <c r="L42" s="19"/>
      <c r="M42" s="19"/>
    </row>
    <row r="43" spans="3:17" x14ac:dyDescent="0.25">
      <c r="D43" s="12" t="s">
        <v>115</v>
      </c>
      <c r="E43" s="19">
        <f>AVERAGE(E65:E76,H65:H76,K65:K76)</f>
        <v>1.0203606189777465</v>
      </c>
      <c r="F43" s="19">
        <f t="shared" ref="F43:G43" si="4">AVERAGE(F65:F76,I65:I76,L65:L76)</f>
        <v>0.71584701092507741</v>
      </c>
      <c r="G43" s="19">
        <f t="shared" si="4"/>
        <v>0.59592787620445054</v>
      </c>
      <c r="H43" s="19"/>
      <c r="I43" s="19"/>
      <c r="J43" s="19"/>
      <c r="K43" s="19"/>
      <c r="L43" s="19"/>
      <c r="M43" s="19"/>
    </row>
    <row r="44" spans="3:17" x14ac:dyDescent="0.25">
      <c r="D44" s="12" t="s">
        <v>122</v>
      </c>
      <c r="E44" s="19">
        <f>AVEDEV(E65:E76,H65:H76,K65:K76)</f>
        <v>6.0330849736760582E-2</v>
      </c>
      <c r="F44" s="19">
        <f t="shared" ref="F44:G44" si="5">AVEDEV(F65:F76,I65:I76,L65:L76)</f>
        <v>9.3571823477835769E-2</v>
      </c>
      <c r="G44" s="19">
        <f t="shared" si="5"/>
        <v>7.1540082037594085E-2</v>
      </c>
      <c r="H44" s="19"/>
      <c r="I44" s="19"/>
      <c r="J44" s="19"/>
      <c r="K44" s="19"/>
      <c r="L44" s="19"/>
      <c r="M44" s="19"/>
    </row>
    <row r="45" spans="3:17" x14ac:dyDescent="0.25">
      <c r="D45" s="12"/>
    </row>
    <row r="46" spans="3:17" x14ac:dyDescent="0.25">
      <c r="D46" s="12"/>
      <c r="E46" t="s">
        <v>117</v>
      </c>
      <c r="G46" t="s">
        <v>120</v>
      </c>
    </row>
    <row r="47" spans="3:17" x14ac:dyDescent="0.25">
      <c r="D47" s="12" t="s">
        <v>77</v>
      </c>
      <c r="E47" s="20">
        <f>AVERAGE(G53:G79,J53:J79,M53:M79)</f>
        <v>0.62880208501696233</v>
      </c>
      <c r="F47" s="20"/>
      <c r="G47" s="20">
        <f>AVERAGE(G88:G121,J88:J121,M88:M121,O88:O121,Q88:Q121)</f>
        <v>0.84869329395404236</v>
      </c>
      <c r="H47" s="20"/>
      <c r="I47" s="20"/>
      <c r="J47" s="20"/>
      <c r="K47" s="20"/>
      <c r="L47" s="20"/>
      <c r="M47" s="20"/>
      <c r="N47" s="20"/>
      <c r="O47" s="20"/>
      <c r="P47" s="20"/>
      <c r="Q47" s="20"/>
    </row>
    <row r="48" spans="3:17" x14ac:dyDescent="0.25">
      <c r="D48" s="12" t="s">
        <v>116</v>
      </c>
      <c r="E48" s="20">
        <f>AVEDEV(G53:G79,J53:J79,M53:M79)</f>
        <v>9.0836842038807195E-2</v>
      </c>
      <c r="F48" s="20"/>
      <c r="G48" s="20">
        <f>AVEDEV(G88:G121,J88:J121,M88:M121,O88:O121,Q88:Q121)</f>
        <v>0.13013813185339174</v>
      </c>
      <c r="H48" s="20"/>
      <c r="I48" s="20"/>
      <c r="J48" s="20"/>
      <c r="K48" s="20"/>
      <c r="L48" s="20"/>
      <c r="M48" s="20"/>
      <c r="N48" s="20"/>
      <c r="O48" s="20"/>
      <c r="P48" s="20"/>
      <c r="Q48" s="20"/>
    </row>
    <row r="49" spans="3:17" x14ac:dyDescent="0.25">
      <c r="D49" s="12"/>
    </row>
    <row r="50" spans="3:17" x14ac:dyDescent="0.25">
      <c r="D50" s="12"/>
    </row>
    <row r="51" spans="3:17" x14ac:dyDescent="0.25">
      <c r="D51" s="12"/>
    </row>
    <row r="53" spans="3:17" x14ac:dyDescent="0.25">
      <c r="C53" t="s">
        <v>118</v>
      </c>
      <c r="D53" t="str">
        <f>D4</f>
        <v>Student 1</v>
      </c>
      <c r="E53">
        <f>IF(E4="","",E4/$E$40)</f>
        <v>0.87591240875912413</v>
      </c>
      <c r="F53" t="str">
        <f>IF(F4="","",F4/$E$40)</f>
        <v/>
      </c>
      <c r="G53" t="str">
        <f>IF(G4="","",G4/$E$40)</f>
        <v/>
      </c>
      <c r="H53" t="str">
        <f>IF(H4="","",H4/$H$40)</f>
        <v/>
      </c>
      <c r="I53" t="str">
        <f t="shared" ref="I53:J53" si="6">IF(I4="","",I4/$H$40)</f>
        <v/>
      </c>
      <c r="J53">
        <f t="shared" si="6"/>
        <v>0.69798657718120805</v>
      </c>
      <c r="K53" t="str">
        <f>IF(K4="","",K4/$K$40)</f>
        <v/>
      </c>
      <c r="L53">
        <f t="shared" ref="L53:M53" si="7">IF(L4="","",L4/$K$40)</f>
        <v>0.59863945578231292</v>
      </c>
      <c r="M53" t="str">
        <f t="shared" si="7"/>
        <v/>
      </c>
      <c r="N53" t="str">
        <f>IF(N4="","",N4/$E$40)</f>
        <v/>
      </c>
      <c r="O53" t="str">
        <f t="shared" ref="O53:Q53" si="8">IF(O4="","",O4/$E$40)</f>
        <v/>
      </c>
      <c r="P53" t="str">
        <f t="shared" si="8"/>
        <v/>
      </c>
      <c r="Q53" t="str">
        <f t="shared" si="8"/>
        <v/>
      </c>
    </row>
    <row r="54" spans="3:17" x14ac:dyDescent="0.25">
      <c r="D54" t="str">
        <f>D5</f>
        <v>Student 2</v>
      </c>
      <c r="E54" t="str">
        <f>IF(E5="","",E5/$E$40)</f>
        <v/>
      </c>
      <c r="F54">
        <f>IF(F5="","",F5/$E$40)</f>
        <v>0.64233576642335766</v>
      </c>
      <c r="G54" t="str">
        <f>IF(G5="","",G5/$E$40)</f>
        <v/>
      </c>
      <c r="H54">
        <f t="shared" ref="H54:J54" si="9">IF(H5="","",H5/$H$40)</f>
        <v>0.85906040268456374</v>
      </c>
      <c r="I54" t="str">
        <f t="shared" si="9"/>
        <v/>
      </c>
      <c r="J54" t="str">
        <f t="shared" si="9"/>
        <v/>
      </c>
      <c r="K54" t="str">
        <f t="shared" ref="K54:M54" si="10">IF(K5="","",K5/$K$40)</f>
        <v/>
      </c>
      <c r="L54" t="str">
        <f t="shared" si="10"/>
        <v/>
      </c>
      <c r="M54">
        <f t="shared" si="10"/>
        <v>0.70748299319727892</v>
      </c>
      <c r="N54" t="str">
        <f t="shared" ref="N54:Q54" si="11">IF(N5="","",N5/$E$40)</f>
        <v/>
      </c>
      <c r="O54" t="str">
        <f t="shared" si="11"/>
        <v/>
      </c>
      <c r="P54" t="str">
        <f t="shared" si="11"/>
        <v/>
      </c>
      <c r="Q54" t="str">
        <f t="shared" si="11"/>
        <v/>
      </c>
    </row>
    <row r="55" spans="3:17" x14ac:dyDescent="0.25">
      <c r="D55" t="str">
        <f>D6</f>
        <v>Student 3</v>
      </c>
      <c r="E55" t="str">
        <f>IF(E6="","",E6/$E$40)</f>
        <v/>
      </c>
      <c r="F55" t="str">
        <f>IF(F6="","",F6/$E$40)</f>
        <v/>
      </c>
      <c r="G55">
        <f>IF(G6="","",G6/$E$40)</f>
        <v>0.7007299270072993</v>
      </c>
      <c r="H55" t="str">
        <f t="shared" ref="H55:J55" si="12">IF(H6="","",H6/$H$40)</f>
        <v/>
      </c>
      <c r="I55">
        <f t="shared" si="12"/>
        <v>0.85906040268456374</v>
      </c>
      <c r="J55" t="str">
        <f t="shared" si="12"/>
        <v/>
      </c>
      <c r="K55">
        <f t="shared" ref="K55:M55" si="13">IF(K6="","",K6/$K$40)</f>
        <v>1.0340136054421769</v>
      </c>
      <c r="L55" t="str">
        <f t="shared" si="13"/>
        <v/>
      </c>
      <c r="M55" t="str">
        <f t="shared" si="13"/>
        <v/>
      </c>
      <c r="N55" t="str">
        <f t="shared" ref="N55:Q55" si="14">IF(N6="","",N6/$E$40)</f>
        <v/>
      </c>
      <c r="O55" t="str">
        <f t="shared" si="14"/>
        <v/>
      </c>
      <c r="P55" t="str">
        <f t="shared" si="14"/>
        <v/>
      </c>
      <c r="Q55" t="str">
        <f t="shared" si="14"/>
        <v/>
      </c>
    </row>
    <row r="56" spans="3:17" x14ac:dyDescent="0.25">
      <c r="D56" t="str">
        <f>D7</f>
        <v>Student 4</v>
      </c>
      <c r="E56">
        <f>IF(E7="","",E7/$E$40)</f>
        <v>1.1094890510948905</v>
      </c>
      <c r="F56" t="str">
        <f>IF(F7="","",F7/$E$40)</f>
        <v/>
      </c>
      <c r="G56" t="str">
        <f>IF(G7="","",G7/$E$40)</f>
        <v/>
      </c>
      <c r="H56" t="str">
        <f t="shared" ref="H56:J56" si="15">IF(H7="","",H7/$H$40)</f>
        <v/>
      </c>
      <c r="I56">
        <f t="shared" si="15"/>
        <v>0.69798657718120805</v>
      </c>
      <c r="J56" t="str">
        <f t="shared" si="15"/>
        <v/>
      </c>
      <c r="K56" t="str">
        <f t="shared" ref="K56:M56" si="16">IF(K7="","",K7/$K$40)</f>
        <v/>
      </c>
      <c r="L56" t="str">
        <f t="shared" si="16"/>
        <v/>
      </c>
      <c r="M56">
        <f t="shared" si="16"/>
        <v>0.48979591836734693</v>
      </c>
      <c r="N56" t="str">
        <f t="shared" ref="N56:Q56" si="17">IF(N7="","",N7/$E$40)</f>
        <v/>
      </c>
      <c r="O56" t="str">
        <f t="shared" si="17"/>
        <v/>
      </c>
      <c r="P56" t="str">
        <f t="shared" si="17"/>
        <v/>
      </c>
      <c r="Q56" t="str">
        <f t="shared" si="17"/>
        <v/>
      </c>
    </row>
    <row r="57" spans="3:17" x14ac:dyDescent="0.25">
      <c r="D57" t="str">
        <f>D8</f>
        <v>Student 5</v>
      </c>
      <c r="E57" t="str">
        <f>IF(E8="","",E8/$E$40)</f>
        <v/>
      </c>
      <c r="F57">
        <f>IF(F8="","",F8/$E$40)</f>
        <v>0.87591240875912413</v>
      </c>
      <c r="G57" t="str">
        <f>IF(G8="","",G8/$E$40)</f>
        <v/>
      </c>
      <c r="H57" t="str">
        <f t="shared" ref="H57:J57" si="18">IF(H8="","",H8/$H$40)</f>
        <v/>
      </c>
      <c r="I57" t="str">
        <f t="shared" si="18"/>
        <v/>
      </c>
      <c r="J57">
        <f t="shared" si="18"/>
        <v>0.53691275167785235</v>
      </c>
      <c r="K57">
        <f t="shared" ref="K57:M57" si="19">IF(K8="","",K8/$K$40)</f>
        <v>0.97959183673469385</v>
      </c>
      <c r="L57" t="str">
        <f t="shared" si="19"/>
        <v/>
      </c>
      <c r="M57" t="str">
        <f t="shared" si="19"/>
        <v/>
      </c>
      <c r="N57" t="str">
        <f t="shared" ref="N57:Q57" si="20">IF(N8="","",N8/$E$40)</f>
        <v/>
      </c>
      <c r="O57" t="str">
        <f t="shared" si="20"/>
        <v/>
      </c>
      <c r="P57" t="str">
        <f t="shared" si="20"/>
        <v/>
      </c>
      <c r="Q57" t="str">
        <f t="shared" si="20"/>
        <v/>
      </c>
    </row>
    <row r="58" spans="3:17" x14ac:dyDescent="0.25">
      <c r="D58" t="str">
        <f>D9</f>
        <v>Student 6</v>
      </c>
      <c r="E58" t="str">
        <f>IF(E9="","",E9/$E$40)</f>
        <v/>
      </c>
      <c r="F58" t="str">
        <f>IF(F9="","",F9/$E$40)</f>
        <v/>
      </c>
      <c r="G58">
        <f>IF(G9="","",G9/$E$40)</f>
        <v>0.81751824817518248</v>
      </c>
      <c r="H58">
        <f t="shared" ref="H58:J58" si="21">IF(H9="","",H9/$H$40)</f>
        <v>0.85906040268456374</v>
      </c>
      <c r="I58" t="str">
        <f t="shared" si="21"/>
        <v/>
      </c>
      <c r="J58" t="str">
        <f t="shared" si="21"/>
        <v/>
      </c>
      <c r="K58" t="str">
        <f t="shared" ref="K58:M58" si="22">IF(K9="","",K9/$K$40)</f>
        <v/>
      </c>
      <c r="L58">
        <f t="shared" si="22"/>
        <v>0.70748299319727892</v>
      </c>
      <c r="M58" t="str">
        <f t="shared" si="22"/>
        <v/>
      </c>
      <c r="N58" t="str">
        <f t="shared" ref="N58:Q58" si="23">IF(N9="","",N9/$E$40)</f>
        <v/>
      </c>
      <c r="O58" t="str">
        <f t="shared" si="23"/>
        <v/>
      </c>
      <c r="P58" t="str">
        <f t="shared" si="23"/>
        <v/>
      </c>
      <c r="Q58" t="str">
        <f t="shared" si="23"/>
        <v/>
      </c>
    </row>
    <row r="59" spans="3:17" x14ac:dyDescent="0.25">
      <c r="D59" t="str">
        <f>D10</f>
        <v>Student 7</v>
      </c>
      <c r="E59">
        <f>IF(E10="","",E10/$E$40)</f>
        <v>0.81751824817518248</v>
      </c>
      <c r="F59" t="str">
        <f>IF(F10="","",F10/$E$40)</f>
        <v/>
      </c>
      <c r="G59" t="str">
        <f>IF(G10="","",G10/$E$40)</f>
        <v/>
      </c>
      <c r="H59" t="str">
        <f t="shared" ref="H59:J59" si="24">IF(H10="","",H10/$H$40)</f>
        <v/>
      </c>
      <c r="I59" t="str">
        <f t="shared" si="24"/>
        <v/>
      </c>
      <c r="J59">
        <f t="shared" si="24"/>
        <v>0.53691275167785235</v>
      </c>
      <c r="K59" t="str">
        <f t="shared" ref="K59:M59" si="25">IF(K10="","",K10/$K$40)</f>
        <v/>
      </c>
      <c r="L59" t="str">
        <f t="shared" si="25"/>
        <v/>
      </c>
      <c r="M59">
        <f t="shared" si="25"/>
        <v>0.70748299319727892</v>
      </c>
      <c r="N59" t="str">
        <f t="shared" ref="N59:Q59" si="26">IF(N10="","",N10/$E$40)</f>
        <v/>
      </c>
      <c r="O59" t="str">
        <f t="shared" si="26"/>
        <v/>
      </c>
      <c r="P59" t="str">
        <f t="shared" si="26"/>
        <v/>
      </c>
      <c r="Q59" t="str">
        <f t="shared" si="26"/>
        <v/>
      </c>
    </row>
    <row r="60" spans="3:17" x14ac:dyDescent="0.25">
      <c r="D60" t="str">
        <f>D11</f>
        <v>Student 8</v>
      </c>
      <c r="E60" t="str">
        <f>IF(E11="","",E11/$E$40)</f>
        <v/>
      </c>
      <c r="F60">
        <f>IF(F11="","",F11/$E$40)</f>
        <v>0.93430656934306566</v>
      </c>
      <c r="G60" t="str">
        <f>IF(G11="","",G11/$E$40)</f>
        <v/>
      </c>
      <c r="H60">
        <f t="shared" ref="H60:J60" si="27">IF(H11="","",H11/$H$40)</f>
        <v>1.0738255033557047</v>
      </c>
      <c r="I60" t="str">
        <f t="shared" si="27"/>
        <v/>
      </c>
      <c r="J60" t="str">
        <f t="shared" si="27"/>
        <v/>
      </c>
      <c r="K60" t="str">
        <f t="shared" ref="K60:M60" si="28">IF(K11="","",K11/$K$40)</f>
        <v/>
      </c>
      <c r="L60">
        <f t="shared" si="28"/>
        <v>0.70748299319727892</v>
      </c>
      <c r="M60" t="str">
        <f t="shared" si="28"/>
        <v/>
      </c>
      <c r="N60" t="str">
        <f t="shared" ref="N60:Q60" si="29">IF(N11="","",N11/$E$40)</f>
        <v/>
      </c>
      <c r="O60" t="str">
        <f t="shared" si="29"/>
        <v/>
      </c>
      <c r="P60" t="str">
        <f t="shared" si="29"/>
        <v/>
      </c>
      <c r="Q60" t="str">
        <f t="shared" si="29"/>
        <v/>
      </c>
    </row>
    <row r="61" spans="3:17" x14ac:dyDescent="0.25">
      <c r="D61" t="str">
        <f>D12</f>
        <v>PhD 1</v>
      </c>
      <c r="E61">
        <f>IF(E12="","",E12/$E$40)</f>
        <v>1.167883211678832</v>
      </c>
      <c r="F61" t="str">
        <f>IF(F12="","",F12/$E$40)</f>
        <v/>
      </c>
      <c r="G61" t="str">
        <f>IF(G12="","",G12/$E$40)</f>
        <v/>
      </c>
      <c r="H61" t="str">
        <f t="shared" ref="H61:J61" si="30">IF(H12="","",H12/$H$40)</f>
        <v/>
      </c>
      <c r="I61">
        <f t="shared" si="30"/>
        <v>0.91275167785234901</v>
      </c>
      <c r="J61" t="str">
        <f t="shared" si="30"/>
        <v/>
      </c>
      <c r="K61" t="str">
        <f t="shared" ref="K61:M61" si="31">IF(K12="","",K12/$K$40)</f>
        <v/>
      </c>
      <c r="L61" t="str">
        <f t="shared" si="31"/>
        <v/>
      </c>
      <c r="M61">
        <f t="shared" si="31"/>
        <v>0.81632653061224492</v>
      </c>
      <c r="N61" t="str">
        <f t="shared" ref="N61:Q61" si="32">IF(N12="","",N12/$E$40)</f>
        <v/>
      </c>
      <c r="O61" t="str">
        <f t="shared" si="32"/>
        <v/>
      </c>
      <c r="P61" t="str">
        <f t="shared" si="32"/>
        <v/>
      </c>
      <c r="Q61" t="str">
        <f t="shared" si="32"/>
        <v/>
      </c>
    </row>
    <row r="62" spans="3:17" x14ac:dyDescent="0.25">
      <c r="D62" t="str">
        <f>D13</f>
        <v>PhD 2</v>
      </c>
      <c r="E62" t="str">
        <f>IF(E13="","",E13/$E$40)</f>
        <v/>
      </c>
      <c r="F62">
        <f>IF(F13="","",F13/$E$40)</f>
        <v>0.93430656934306566</v>
      </c>
      <c r="G62" t="str">
        <f>IF(G13="","",G13/$E$40)</f>
        <v/>
      </c>
      <c r="H62" t="str">
        <f t="shared" ref="H62:J62" si="33">IF(H13="","",H13/$H$40)</f>
        <v/>
      </c>
      <c r="I62" t="str">
        <f t="shared" si="33"/>
        <v/>
      </c>
      <c r="J62">
        <f t="shared" si="33"/>
        <v>0.64429530201342278</v>
      </c>
      <c r="K62" t="str">
        <f t="shared" ref="K62:M62" si="34">IF(K13="","",K13/$K$40)</f>
        <v/>
      </c>
      <c r="L62">
        <f t="shared" si="34"/>
        <v>0.70748299319727892</v>
      </c>
      <c r="M62" t="str">
        <f t="shared" si="34"/>
        <v/>
      </c>
      <c r="N62" t="str">
        <f t="shared" ref="N62:Q62" si="35">IF(N13="","",N13/$E$40)</f>
        <v/>
      </c>
      <c r="O62" t="str">
        <f t="shared" si="35"/>
        <v/>
      </c>
      <c r="P62" t="str">
        <f t="shared" si="35"/>
        <v/>
      </c>
      <c r="Q62" t="str">
        <f t="shared" si="35"/>
        <v/>
      </c>
    </row>
    <row r="63" spans="3:17" x14ac:dyDescent="0.25">
      <c r="D63" t="str">
        <f>D14</f>
        <v>PhD 3</v>
      </c>
      <c r="E63" t="str">
        <f>IF(E14="","",E14/$E$40)</f>
        <v/>
      </c>
      <c r="F63" t="str">
        <f>IF(F14="","",F14/$E$40)</f>
        <v/>
      </c>
      <c r="G63">
        <f>IF(G14="","",G14/$E$40)</f>
        <v>0.58394160583941601</v>
      </c>
      <c r="H63">
        <f t="shared" ref="H63:J63" si="36">IF(H14="","",H14/$H$40)</f>
        <v>1.0201342281879195</v>
      </c>
      <c r="I63" t="str">
        <f t="shared" si="36"/>
        <v/>
      </c>
      <c r="J63" t="str">
        <f t="shared" si="36"/>
        <v/>
      </c>
      <c r="K63">
        <f t="shared" ref="K63:M63" si="37">IF(K14="","",K14/$K$40)</f>
        <v>0.92517006802721091</v>
      </c>
      <c r="L63" t="str">
        <f t="shared" si="37"/>
        <v/>
      </c>
      <c r="M63" t="str">
        <f t="shared" si="37"/>
        <v/>
      </c>
      <c r="N63" t="str">
        <f t="shared" ref="N63:Q63" si="38">IF(N14="","",N14/$E$40)</f>
        <v/>
      </c>
      <c r="O63" t="str">
        <f t="shared" si="38"/>
        <v/>
      </c>
      <c r="P63" t="str">
        <f t="shared" si="38"/>
        <v/>
      </c>
      <c r="Q63" t="str">
        <f t="shared" si="38"/>
        <v/>
      </c>
    </row>
    <row r="64" spans="3:17" x14ac:dyDescent="0.25">
      <c r="D64" t="str">
        <f>D15</f>
        <v>PhD 4</v>
      </c>
      <c r="E64" t="str">
        <f>IF(E15="","",E15/$E$40)</f>
        <v/>
      </c>
      <c r="F64" t="str">
        <f>IF(F15="","",F15/$E$40)</f>
        <v/>
      </c>
      <c r="G64">
        <f>IF(G15="","",G15/$E$40)</f>
        <v>0.7007299270072993</v>
      </c>
      <c r="H64" t="str">
        <f t="shared" ref="H64:J64" si="39">IF(H15="","",H15/$H$40)</f>
        <v/>
      </c>
      <c r="I64">
        <f t="shared" si="39"/>
        <v>0.85906040268456374</v>
      </c>
      <c r="J64" t="str">
        <f t="shared" si="39"/>
        <v/>
      </c>
      <c r="K64">
        <f t="shared" ref="K64:M64" si="40">IF(K15="","",K15/$K$40)</f>
        <v>1.0340136054421769</v>
      </c>
      <c r="L64" t="str">
        <f t="shared" si="40"/>
        <v/>
      </c>
      <c r="M64" t="str">
        <f t="shared" si="40"/>
        <v/>
      </c>
      <c r="N64" t="str">
        <f t="shared" ref="N64:Q64" si="41">IF(N15="","",N15/$E$40)</f>
        <v/>
      </c>
      <c r="O64" t="str">
        <f t="shared" si="41"/>
        <v/>
      </c>
      <c r="P64" t="str">
        <f t="shared" si="41"/>
        <v/>
      </c>
      <c r="Q64" t="str">
        <f t="shared" si="41"/>
        <v/>
      </c>
    </row>
    <row r="65" spans="4:17" x14ac:dyDescent="0.25">
      <c r="D65" t="str">
        <f>D16</f>
        <v>Professional 1</v>
      </c>
      <c r="E65" t="str">
        <f>IF(E16="","",E16/$E$40)</f>
        <v/>
      </c>
      <c r="F65" t="str">
        <f>IF(F16="","",F16/$E$40)</f>
        <v/>
      </c>
      <c r="G65">
        <f>IF(G16="","",G16/$E$40)</f>
        <v>0.7007299270072993</v>
      </c>
      <c r="H65">
        <f t="shared" ref="H65:J65" si="42">IF(H16="","",H16/$H$40)</f>
        <v>0.96644295302013428</v>
      </c>
      <c r="I65" t="str">
        <f t="shared" si="42"/>
        <v/>
      </c>
      <c r="J65" t="str">
        <f t="shared" si="42"/>
        <v/>
      </c>
      <c r="K65" t="str">
        <f t="shared" ref="K65:M65" si="43">IF(K16="","",K16/$K$40)</f>
        <v/>
      </c>
      <c r="L65">
        <f t="shared" si="43"/>
        <v>0.70748299319727892</v>
      </c>
      <c r="M65" t="str">
        <f t="shared" si="43"/>
        <v/>
      </c>
      <c r="N65" t="str">
        <f t="shared" ref="N65:Q65" si="44">IF(N16="","",N16/$E$40)</f>
        <v/>
      </c>
      <c r="O65" t="str">
        <f t="shared" si="44"/>
        <v/>
      </c>
      <c r="P65" t="str">
        <f t="shared" si="44"/>
        <v/>
      </c>
      <c r="Q65" t="str">
        <f t="shared" si="44"/>
        <v/>
      </c>
    </row>
    <row r="66" spans="4:17" x14ac:dyDescent="0.25">
      <c r="D66" t="str">
        <f>D17</f>
        <v>Professional 2</v>
      </c>
      <c r="E66" t="str">
        <f>IF(E17="","",E17/$E$40)</f>
        <v/>
      </c>
      <c r="F66">
        <f>IF(F17="","",F17/$E$40)</f>
        <v>0.7007299270072993</v>
      </c>
      <c r="G66" t="str">
        <f>IF(G17="","",G17/$E$40)</f>
        <v/>
      </c>
      <c r="H66" t="str">
        <f t="shared" ref="H66:J66" si="45">IF(H17="","",H17/$H$40)</f>
        <v/>
      </c>
      <c r="I66" t="str">
        <f t="shared" si="45"/>
        <v/>
      </c>
      <c r="J66">
        <f t="shared" si="45"/>
        <v>0.48322147651006714</v>
      </c>
      <c r="K66">
        <f t="shared" ref="K66:M66" si="46">IF(K17="","",K17/$K$40)</f>
        <v>0.92517006802721091</v>
      </c>
      <c r="L66" t="str">
        <f t="shared" si="46"/>
        <v/>
      </c>
      <c r="M66" t="str">
        <f t="shared" si="46"/>
        <v/>
      </c>
      <c r="N66" t="str">
        <f t="shared" ref="N66:Q66" si="47">IF(N17="","",N17/$E$40)</f>
        <v/>
      </c>
      <c r="O66" t="str">
        <f t="shared" si="47"/>
        <v/>
      </c>
      <c r="P66" t="str">
        <f t="shared" si="47"/>
        <v/>
      </c>
      <c r="Q66" t="str">
        <f t="shared" si="47"/>
        <v/>
      </c>
    </row>
    <row r="67" spans="4:17" x14ac:dyDescent="0.25">
      <c r="D67" t="str">
        <f>D18</f>
        <v>Professional 3</v>
      </c>
      <c r="E67" t="str">
        <f>IF(E18="","",E18/$E$40)</f>
        <v/>
      </c>
      <c r="F67">
        <f>IF(F18="","",F18/$E$40)</f>
        <v>0.58394160583941601</v>
      </c>
      <c r="G67" t="str">
        <f>IF(G18="","",G18/$E$40)</f>
        <v/>
      </c>
      <c r="H67">
        <f t="shared" ref="H67:J67" si="48">IF(H18="","",H18/$H$40)</f>
        <v>1.0738255033557047</v>
      </c>
      <c r="I67" t="str">
        <f t="shared" si="48"/>
        <v/>
      </c>
      <c r="J67" t="str">
        <f t="shared" si="48"/>
        <v/>
      </c>
      <c r="K67" t="str">
        <f t="shared" ref="K67:M67" si="49">IF(K18="","",K18/$K$40)</f>
        <v/>
      </c>
      <c r="L67" t="str">
        <f t="shared" si="49"/>
        <v/>
      </c>
      <c r="M67">
        <f t="shared" si="49"/>
        <v>0.54421768707482998</v>
      </c>
      <c r="N67" t="str">
        <f t="shared" ref="N67:Q67" si="50">IF(N18="","",N18/$E$40)</f>
        <v/>
      </c>
      <c r="O67" t="str">
        <f t="shared" si="50"/>
        <v/>
      </c>
      <c r="P67" t="str">
        <f t="shared" si="50"/>
        <v/>
      </c>
      <c r="Q67" t="str">
        <f t="shared" si="50"/>
        <v/>
      </c>
    </row>
    <row r="68" spans="4:17" x14ac:dyDescent="0.25">
      <c r="D68" t="str">
        <f>D19</f>
        <v>Professional 4</v>
      </c>
      <c r="E68" t="str">
        <f>IF(E19="","",E19/$E$40)</f>
        <v/>
      </c>
      <c r="F68" t="str">
        <f>IF(F19="","",F19/$E$40)</f>
        <v/>
      </c>
      <c r="G68">
        <f>IF(G19="","",G19/$E$40)</f>
        <v>0.52554744525547448</v>
      </c>
      <c r="H68" t="str">
        <f t="shared" ref="H68:J68" si="51">IF(H19="","",H19/$H$40)</f>
        <v/>
      </c>
      <c r="I68">
        <f t="shared" si="51"/>
        <v>0.75167785234899331</v>
      </c>
      <c r="J68" t="str">
        <f t="shared" si="51"/>
        <v/>
      </c>
      <c r="K68">
        <f t="shared" ref="K68:M68" si="52">IF(K19="","",K19/$K$40)</f>
        <v>1.0340136054421769</v>
      </c>
      <c r="L68" t="str">
        <f t="shared" si="52"/>
        <v/>
      </c>
      <c r="M68" t="str">
        <f t="shared" si="52"/>
        <v/>
      </c>
      <c r="N68" t="str">
        <f t="shared" ref="N68:Q68" si="53">IF(N19="","",N19/$E$40)</f>
        <v/>
      </c>
      <c r="O68" t="str">
        <f t="shared" si="53"/>
        <v/>
      </c>
      <c r="P68" t="str">
        <f t="shared" si="53"/>
        <v/>
      </c>
      <c r="Q68" t="str">
        <f t="shared" si="53"/>
        <v/>
      </c>
    </row>
    <row r="69" spans="4:17" x14ac:dyDescent="0.25">
      <c r="D69" t="str">
        <f>D20</f>
        <v>Professional 5</v>
      </c>
      <c r="E69">
        <f>IF(E20="","",E20/$E$40)</f>
        <v>1.1094890510948905</v>
      </c>
      <c r="F69" t="str">
        <f>IF(F20="","",F20/$E$40)</f>
        <v/>
      </c>
      <c r="G69" t="str">
        <f>IF(G20="","",G20/$E$40)</f>
        <v/>
      </c>
      <c r="H69" t="str">
        <f t="shared" ref="H69:J69" si="54">IF(H20="","",H20/$H$40)</f>
        <v/>
      </c>
      <c r="I69">
        <f t="shared" si="54"/>
        <v>0.96644295302013428</v>
      </c>
      <c r="J69" t="str">
        <f t="shared" si="54"/>
        <v/>
      </c>
      <c r="K69" t="str">
        <f t="shared" ref="K69:M69" si="55">IF(K20="","",K20/$K$40)</f>
        <v/>
      </c>
      <c r="L69" t="str">
        <f t="shared" si="55"/>
        <v/>
      </c>
      <c r="M69">
        <f t="shared" si="55"/>
        <v>0.48979591836734693</v>
      </c>
      <c r="N69" t="str">
        <f t="shared" ref="N69:Q69" si="56">IF(N20="","",N20/$E$40)</f>
        <v/>
      </c>
      <c r="O69" t="str">
        <f t="shared" si="56"/>
        <v/>
      </c>
      <c r="P69" t="str">
        <f t="shared" si="56"/>
        <v/>
      </c>
      <c r="Q69" t="str">
        <f t="shared" si="56"/>
        <v/>
      </c>
    </row>
    <row r="70" spans="4:17" x14ac:dyDescent="0.25">
      <c r="D70" t="str">
        <f>D21</f>
        <v>Professional 6</v>
      </c>
      <c r="E70">
        <f>IF(E21="","",E21/$E$40)</f>
        <v>0.93430656934306566</v>
      </c>
      <c r="F70" t="str">
        <f>IF(F21="","",F21/$E$40)</f>
        <v/>
      </c>
      <c r="G70" t="str">
        <f>IF(G21="","",G21/$E$40)</f>
        <v/>
      </c>
      <c r="H70" t="str">
        <f t="shared" ref="H70:J70" si="57">IF(H21="","",H21/$H$40)</f>
        <v/>
      </c>
      <c r="I70" t="str">
        <f t="shared" si="57"/>
        <v/>
      </c>
      <c r="J70">
        <f t="shared" si="57"/>
        <v>0.53691275167785235</v>
      </c>
      <c r="K70" t="str">
        <f t="shared" ref="K70:M70" si="58">IF(K21="","",K21/$K$40)</f>
        <v/>
      </c>
      <c r="L70">
        <f t="shared" si="58"/>
        <v>0.54421768707482998</v>
      </c>
      <c r="M70" t="str">
        <f t="shared" si="58"/>
        <v/>
      </c>
      <c r="N70" t="str">
        <f t="shared" ref="N70:Q70" si="59">IF(N21="","",N21/$E$40)</f>
        <v/>
      </c>
      <c r="O70" t="str">
        <f t="shared" si="59"/>
        <v/>
      </c>
      <c r="P70" t="str">
        <f t="shared" si="59"/>
        <v/>
      </c>
      <c r="Q70" t="str">
        <f t="shared" si="59"/>
        <v/>
      </c>
    </row>
    <row r="71" spans="4:17" x14ac:dyDescent="0.25">
      <c r="D71" t="str">
        <f>D22</f>
        <v>Professional 7</v>
      </c>
      <c r="E71">
        <f>IF(E22="","",E22/$E$40)</f>
        <v>1.051094890510949</v>
      </c>
      <c r="F71" t="str">
        <f>IF(F22="","",F22/$E$40)</f>
        <v/>
      </c>
      <c r="G71" t="str">
        <f>IF(G22="","",G22/$E$40)</f>
        <v/>
      </c>
      <c r="H71" t="str">
        <f t="shared" ref="H71:J71" si="60">IF(H22="","",H22/$H$40)</f>
        <v/>
      </c>
      <c r="I71">
        <f t="shared" si="60"/>
        <v>0.75167785234899331</v>
      </c>
      <c r="J71" t="str">
        <f t="shared" si="60"/>
        <v/>
      </c>
      <c r="K71" t="str">
        <f t="shared" ref="K71:M71" si="61">IF(K22="","",K22/$K$40)</f>
        <v/>
      </c>
      <c r="L71" t="str">
        <f t="shared" si="61"/>
        <v/>
      </c>
      <c r="M71">
        <f t="shared" si="61"/>
        <v>0.76190476190476186</v>
      </c>
      <c r="N71" t="str">
        <f t="shared" ref="N71:Q71" si="62">IF(N22="","",N22/$E$40)</f>
        <v/>
      </c>
      <c r="O71" t="str">
        <f t="shared" si="62"/>
        <v/>
      </c>
      <c r="P71" t="str">
        <f t="shared" si="62"/>
        <v/>
      </c>
      <c r="Q71" t="str">
        <f t="shared" si="62"/>
        <v/>
      </c>
    </row>
    <row r="72" spans="4:17" x14ac:dyDescent="0.25">
      <c r="D72" t="str">
        <f>D23</f>
        <v>Professional 8</v>
      </c>
      <c r="E72" t="str">
        <f>IF(E23="","",E23/$E$40)</f>
        <v/>
      </c>
      <c r="F72">
        <f>IF(F23="","",F23/$E$40)</f>
        <v>0.87591240875912413</v>
      </c>
      <c r="G72" t="str">
        <f>IF(G23="","",G23/$E$40)</f>
        <v/>
      </c>
      <c r="H72">
        <f t="shared" ref="H72:J72" si="63">IF(H23="","",H23/$H$40)</f>
        <v>1.0738255033557047</v>
      </c>
      <c r="I72" t="str">
        <f t="shared" si="63"/>
        <v/>
      </c>
      <c r="J72" t="str">
        <f t="shared" si="63"/>
        <v/>
      </c>
      <c r="K72" t="str">
        <f t="shared" ref="K72:M72" si="64">IF(K23="","",K23/$K$40)</f>
        <v/>
      </c>
      <c r="L72" t="str">
        <f t="shared" si="64"/>
        <v/>
      </c>
      <c r="M72">
        <f t="shared" si="64"/>
        <v>0.59863945578231292</v>
      </c>
      <c r="N72" t="str">
        <f t="shared" ref="N72:Q72" si="65">IF(N23="","",N23/$E$40)</f>
        <v/>
      </c>
      <c r="O72" t="str">
        <f t="shared" si="65"/>
        <v/>
      </c>
      <c r="P72" t="str">
        <f t="shared" si="65"/>
        <v/>
      </c>
      <c r="Q72" t="str">
        <f t="shared" si="65"/>
        <v/>
      </c>
    </row>
    <row r="73" spans="4:17" x14ac:dyDescent="0.25">
      <c r="D73" t="str">
        <f>D24</f>
        <v>Professional 9</v>
      </c>
      <c r="E73" t="str">
        <f>IF(E24="","",E24/$E$40)</f>
        <v/>
      </c>
      <c r="F73" t="str">
        <f>IF(F24="","",F24/$E$40)</f>
        <v/>
      </c>
      <c r="G73">
        <f>IF(G24="","",G24/$E$40)</f>
        <v>0.58394160583941601</v>
      </c>
      <c r="H73">
        <f t="shared" ref="H73:J73" si="66">IF(H24="","",H24/$H$40)</f>
        <v>1.0738255033557047</v>
      </c>
      <c r="I73" t="str">
        <f t="shared" si="66"/>
        <v/>
      </c>
      <c r="J73" t="str">
        <f t="shared" si="66"/>
        <v/>
      </c>
      <c r="K73" t="str">
        <f t="shared" ref="K73:M73" si="67">IF(K24="","",K24/$K$40)</f>
        <v/>
      </c>
      <c r="L73">
        <f t="shared" si="67"/>
        <v>0.54421768707482998</v>
      </c>
      <c r="M73" t="str">
        <f t="shared" si="67"/>
        <v/>
      </c>
      <c r="N73" t="str">
        <f t="shared" ref="N73:Q73" si="68">IF(N24="","",N24/$E$40)</f>
        <v/>
      </c>
      <c r="O73" t="str">
        <f t="shared" si="68"/>
        <v/>
      </c>
      <c r="P73" t="str">
        <f t="shared" si="68"/>
        <v/>
      </c>
      <c r="Q73" t="str">
        <f t="shared" si="68"/>
        <v/>
      </c>
    </row>
    <row r="74" spans="4:17" x14ac:dyDescent="0.25">
      <c r="D74" t="str">
        <f>D25</f>
        <v>Professional 10</v>
      </c>
      <c r="E74">
        <f>IF(E25="","",E25/$E$40)</f>
        <v>0.93430656934306566</v>
      </c>
      <c r="F74" t="str">
        <f>IF(F25="","",F25/$E$40)</f>
        <v/>
      </c>
      <c r="G74" t="str">
        <f>IF(G25="","",G25/$E$40)</f>
        <v/>
      </c>
      <c r="H74" t="str">
        <f t="shared" ref="H74:J74" si="69">IF(H25="","",H25/$H$40)</f>
        <v/>
      </c>
      <c r="I74" t="str">
        <f t="shared" si="69"/>
        <v/>
      </c>
      <c r="J74">
        <f t="shared" si="69"/>
        <v>0.59060402684563762</v>
      </c>
      <c r="K74" t="str">
        <f t="shared" ref="K74:M74" si="70">IF(K25="","",K25/$K$40)</f>
        <v/>
      </c>
      <c r="L74">
        <f t="shared" si="70"/>
        <v>0.65306122448979587</v>
      </c>
      <c r="M74" t="str">
        <f t="shared" si="70"/>
        <v/>
      </c>
      <c r="N74" t="str">
        <f t="shared" ref="N74:Q74" si="71">IF(N25="","",N25/$E$40)</f>
        <v/>
      </c>
      <c r="O74" t="str">
        <f t="shared" si="71"/>
        <v/>
      </c>
      <c r="P74" t="str">
        <f t="shared" si="71"/>
        <v/>
      </c>
      <c r="Q74" t="str">
        <f t="shared" si="71"/>
        <v/>
      </c>
    </row>
    <row r="75" spans="4:17" x14ac:dyDescent="0.25">
      <c r="D75" t="str">
        <f>D26</f>
        <v>Professional 11</v>
      </c>
      <c r="E75" t="str">
        <f>IF(E26="","",E26/$E$40)</f>
        <v/>
      </c>
      <c r="F75">
        <f>IF(F26="","",F26/$E$40)</f>
        <v>0.75912408759124084</v>
      </c>
      <c r="G75" t="str">
        <f>IF(G26="","",G26/$E$40)</f>
        <v/>
      </c>
      <c r="H75" t="str">
        <f t="shared" ref="H75:J75" si="72">IF(H26="","",H26/$H$40)</f>
        <v/>
      </c>
      <c r="I75" t="str">
        <f t="shared" si="72"/>
        <v/>
      </c>
      <c r="J75">
        <f t="shared" si="72"/>
        <v>0.75167785234899331</v>
      </c>
      <c r="K75">
        <f t="shared" ref="K75:M75" si="73">IF(K26="","",K26/$K$40)</f>
        <v>1.08843537414966</v>
      </c>
      <c r="L75" t="str">
        <f t="shared" si="73"/>
        <v/>
      </c>
      <c r="M75" t="str">
        <f t="shared" si="73"/>
        <v/>
      </c>
      <c r="N75" t="str">
        <f t="shared" ref="N75:Q75" si="74">IF(N26="","",N26/$E$40)</f>
        <v/>
      </c>
      <c r="O75" t="str">
        <f t="shared" si="74"/>
        <v/>
      </c>
      <c r="P75" t="str">
        <f t="shared" si="74"/>
        <v/>
      </c>
      <c r="Q75" t="str">
        <f t="shared" si="74"/>
        <v/>
      </c>
    </row>
    <row r="76" spans="4:17" x14ac:dyDescent="0.25">
      <c r="D76" t="str">
        <f>D27</f>
        <v>Professional 12</v>
      </c>
      <c r="E76" t="str">
        <f>IF(E27="","",E27/$E$40)</f>
        <v/>
      </c>
      <c r="F76" t="str">
        <f>IF(F27="","",F27/$E$40)</f>
        <v/>
      </c>
      <c r="G76">
        <f>IF(G27="","",G27/$E$40)</f>
        <v>0.58394160583941601</v>
      </c>
      <c r="H76" t="str">
        <f t="shared" ref="H76:J76" si="75">IF(H27="","",H27/$H$40)</f>
        <v/>
      </c>
      <c r="I76">
        <f t="shared" si="75"/>
        <v>0.75167785234899331</v>
      </c>
      <c r="J76" t="str">
        <f t="shared" si="75"/>
        <v/>
      </c>
      <c r="K76">
        <f t="shared" ref="K76:M76" si="76">IF(K27="","",K27/$K$40)</f>
        <v>0.97959183673469385</v>
      </c>
      <c r="L76" t="str">
        <f t="shared" si="76"/>
        <v/>
      </c>
      <c r="M76" t="str">
        <f t="shared" si="76"/>
        <v/>
      </c>
      <c r="N76" t="str">
        <f t="shared" ref="N76:Q76" si="77">IF(N27="","",N27/$E$40)</f>
        <v/>
      </c>
      <c r="O76" t="str">
        <f t="shared" si="77"/>
        <v/>
      </c>
      <c r="P76" t="str">
        <f t="shared" si="77"/>
        <v/>
      </c>
      <c r="Q76" t="str">
        <f t="shared" si="77"/>
        <v/>
      </c>
    </row>
    <row r="77" spans="4:17" x14ac:dyDescent="0.25">
      <c r="D77" t="str">
        <f>D28</f>
        <v>Professional B 1</v>
      </c>
      <c r="E77" t="str">
        <f>IF(E28="","",E28/$E$40)</f>
        <v/>
      </c>
      <c r="F77" t="str">
        <f>IF(F28="","",F28/$E$40)</f>
        <v/>
      </c>
      <c r="G77" t="str">
        <f>IF(G28="","",G28/$E$40)</f>
        <v/>
      </c>
      <c r="H77" t="str">
        <f t="shared" ref="H77:J77" si="78">IF(H28="","",H28/$H$40)</f>
        <v/>
      </c>
      <c r="I77" t="str">
        <f t="shared" si="78"/>
        <v/>
      </c>
      <c r="J77" t="str">
        <f t="shared" si="78"/>
        <v/>
      </c>
      <c r="K77" t="str">
        <f>IF(K28="","",K28/$E$40)</f>
        <v/>
      </c>
      <c r="L77" t="str">
        <f>IF(L28="","",L28/$E$40)</f>
        <v/>
      </c>
      <c r="M77" t="str">
        <f>IF(M28="","",M28/$E$40)</f>
        <v/>
      </c>
      <c r="N77">
        <f>IF(N28="","",N28/$E$40)</f>
        <v>0.29197080291970801</v>
      </c>
      <c r="O77" t="str">
        <f>IF(O28="","",O28/$E$40)</f>
        <v/>
      </c>
      <c r="P77" t="str">
        <f>IF(P28="","",P28/$E$40)</f>
        <v/>
      </c>
      <c r="Q77">
        <f>IF(Q28="","",Q28/$E$40)</f>
        <v>0.87591240875912413</v>
      </c>
    </row>
    <row r="78" spans="4:17" x14ac:dyDescent="0.25">
      <c r="D78" t="str">
        <f>D29</f>
        <v>Professional B 2</v>
      </c>
      <c r="E78" t="str">
        <f>IF(E29="","",E29/$E$40)</f>
        <v/>
      </c>
      <c r="F78" t="str">
        <f>IF(F29="","",F29/$E$40)</f>
        <v/>
      </c>
      <c r="G78" t="str">
        <f>IF(G29="","",G29/$E$40)</f>
        <v/>
      </c>
      <c r="H78" t="str">
        <f t="shared" ref="H78:J78" si="79">IF(H29="","",H29/$H$40)</f>
        <v/>
      </c>
      <c r="I78" t="str">
        <f t="shared" si="79"/>
        <v/>
      </c>
      <c r="J78" t="str">
        <f t="shared" si="79"/>
        <v/>
      </c>
      <c r="K78" t="str">
        <f>IF(K29="","",K29/$E$40)</f>
        <v/>
      </c>
      <c r="L78" t="str">
        <f>IF(L29="","",L29/$E$40)</f>
        <v/>
      </c>
      <c r="M78" t="str">
        <f>IF(M29="","",M29/$E$40)</f>
        <v/>
      </c>
      <c r="N78">
        <f>IF(N29="","",N29/$E$40)</f>
        <v>0.52554744525547448</v>
      </c>
      <c r="O78" t="str">
        <f>IF(O29="","",O29/$E$40)</f>
        <v/>
      </c>
      <c r="P78" t="str">
        <f>IF(P29="","",P29/$E$40)</f>
        <v/>
      </c>
      <c r="Q78">
        <f>IF(Q29="","",Q29/$E$40)</f>
        <v>0.81751824817518248</v>
      </c>
    </row>
    <row r="79" spans="4:17" x14ac:dyDescent="0.25">
      <c r="D79" t="str">
        <f>D30</f>
        <v>Professional B 3</v>
      </c>
      <c r="E79" t="str">
        <f>IF(E30="","",E30/$E$40)</f>
        <v/>
      </c>
      <c r="F79" t="str">
        <f>IF(F30="","",F30/$E$40)</f>
        <v/>
      </c>
      <c r="G79" t="str">
        <f>IF(G30="","",G30/$E$40)</f>
        <v/>
      </c>
      <c r="H79" t="str">
        <f t="shared" ref="H79:J79" si="80">IF(H30="","",H30/$H$40)</f>
        <v/>
      </c>
      <c r="I79" t="str">
        <f t="shared" si="80"/>
        <v/>
      </c>
      <c r="J79" t="str">
        <f t="shared" si="80"/>
        <v/>
      </c>
      <c r="K79" t="str">
        <f>IF(K30="","",K30/$E$40)</f>
        <v/>
      </c>
      <c r="L79" t="str">
        <f>IF(L30="","",L30/$E$40)</f>
        <v/>
      </c>
      <c r="M79" t="str">
        <f>IF(M30="","",M30/$E$40)</f>
        <v/>
      </c>
      <c r="N79">
        <f>IF(N30="","",N30/$E$40)</f>
        <v>0.58394160583941601</v>
      </c>
      <c r="O79" t="str">
        <f>IF(O30="","",O30/$E$40)</f>
        <v/>
      </c>
      <c r="P79" t="str">
        <f>IF(P30="","",P30/$E$40)</f>
        <v/>
      </c>
      <c r="Q79">
        <f>IF(Q30="","",Q30/$E$40)</f>
        <v>0.87007299270072991</v>
      </c>
    </row>
    <row r="80" spans="4:17" x14ac:dyDescent="0.25">
      <c r="D80" t="str">
        <f>D31</f>
        <v>Student B 1</v>
      </c>
      <c r="E80" t="str">
        <f t="shared" ref="E80:Q80" si="81">IF(E31="","",E31/$E$40)</f>
        <v/>
      </c>
      <c r="F80" t="str">
        <f t="shared" si="81"/>
        <v/>
      </c>
      <c r="G80" t="str">
        <f t="shared" si="81"/>
        <v/>
      </c>
      <c r="H80" t="str">
        <f t="shared" si="81"/>
        <v/>
      </c>
      <c r="I80" t="str">
        <f t="shared" si="81"/>
        <v/>
      </c>
      <c r="J80" t="str">
        <f t="shared" si="81"/>
        <v/>
      </c>
      <c r="K80" t="str">
        <f t="shared" si="81"/>
        <v/>
      </c>
      <c r="L80" t="str">
        <f t="shared" si="81"/>
        <v/>
      </c>
      <c r="M80" t="str">
        <f t="shared" si="81"/>
        <v/>
      </c>
      <c r="N80">
        <f t="shared" si="81"/>
        <v>0.46715328467153283</v>
      </c>
      <c r="O80" t="str">
        <f t="shared" si="81"/>
        <v/>
      </c>
      <c r="P80" t="str">
        <f t="shared" si="81"/>
        <v/>
      </c>
      <c r="Q80">
        <f t="shared" si="81"/>
        <v>1.051094890510949</v>
      </c>
    </row>
    <row r="81" spans="3:17" x14ac:dyDescent="0.25">
      <c r="D81" t="str">
        <f>D32</f>
        <v>Student B 2</v>
      </c>
      <c r="E81" t="str">
        <f t="shared" ref="E81:Q81" si="82">IF(E32="","",E32/$E$40)</f>
        <v/>
      </c>
      <c r="F81" t="str">
        <f t="shared" si="82"/>
        <v/>
      </c>
      <c r="G81" t="str">
        <f t="shared" si="82"/>
        <v/>
      </c>
      <c r="H81" t="str">
        <f t="shared" si="82"/>
        <v/>
      </c>
      <c r="I81" t="str">
        <f t="shared" si="82"/>
        <v/>
      </c>
      <c r="J81" t="str">
        <f t="shared" si="82"/>
        <v/>
      </c>
      <c r="K81" t="str">
        <f t="shared" si="82"/>
        <v/>
      </c>
      <c r="L81" t="str">
        <f t="shared" si="82"/>
        <v/>
      </c>
      <c r="M81" t="str">
        <f t="shared" si="82"/>
        <v/>
      </c>
      <c r="N81">
        <f t="shared" si="82"/>
        <v>0.58394160583941601</v>
      </c>
      <c r="O81" t="str">
        <f t="shared" si="82"/>
        <v/>
      </c>
      <c r="P81" t="str">
        <f t="shared" si="82"/>
        <v/>
      </c>
      <c r="Q81">
        <f t="shared" si="82"/>
        <v>0.64233576642335766</v>
      </c>
    </row>
    <row r="82" spans="3:17" x14ac:dyDescent="0.25">
      <c r="D82" t="str">
        <f>D33</f>
        <v>Student B 3</v>
      </c>
      <c r="E82" t="str">
        <f t="shared" ref="E82:Q82" si="83">IF(E33="","",E33/$E$40)</f>
        <v/>
      </c>
      <c r="F82" t="str">
        <f t="shared" si="83"/>
        <v/>
      </c>
      <c r="G82" t="str">
        <f t="shared" si="83"/>
        <v/>
      </c>
      <c r="H82" t="str">
        <f t="shared" si="83"/>
        <v/>
      </c>
      <c r="I82" t="str">
        <f t="shared" si="83"/>
        <v/>
      </c>
      <c r="J82" t="str">
        <f t="shared" si="83"/>
        <v/>
      </c>
      <c r="K82" t="str">
        <f t="shared" si="83"/>
        <v/>
      </c>
      <c r="L82" t="str">
        <f t="shared" si="83"/>
        <v/>
      </c>
      <c r="M82" t="str">
        <f t="shared" si="83"/>
        <v/>
      </c>
      <c r="N82" t="str">
        <f t="shared" si="83"/>
        <v/>
      </c>
      <c r="O82">
        <f t="shared" si="83"/>
        <v>0.35036496350364965</v>
      </c>
      <c r="P82">
        <f t="shared" si="83"/>
        <v>0.64233576642335766</v>
      </c>
      <c r="Q82" t="str">
        <f t="shared" si="83"/>
        <v/>
      </c>
    </row>
    <row r="83" spans="3:17" x14ac:dyDescent="0.25">
      <c r="D83" t="str">
        <f>D34</f>
        <v>Student B 4</v>
      </c>
      <c r="E83" t="str">
        <f t="shared" ref="E83:Q83" si="84">IF(E34="","",E34/$E$40)</f>
        <v/>
      </c>
      <c r="F83" t="str">
        <f t="shared" si="84"/>
        <v/>
      </c>
      <c r="G83" t="str">
        <f t="shared" si="84"/>
        <v/>
      </c>
      <c r="H83" t="str">
        <f t="shared" si="84"/>
        <v/>
      </c>
      <c r="I83" t="str">
        <f t="shared" si="84"/>
        <v/>
      </c>
      <c r="J83" t="str">
        <f t="shared" si="84"/>
        <v/>
      </c>
      <c r="K83" t="str">
        <f t="shared" si="84"/>
        <v/>
      </c>
      <c r="L83" t="str">
        <f t="shared" si="84"/>
        <v/>
      </c>
      <c r="M83" t="str">
        <f t="shared" si="84"/>
        <v/>
      </c>
      <c r="N83" t="str">
        <f t="shared" si="84"/>
        <v/>
      </c>
      <c r="O83">
        <f t="shared" si="84"/>
        <v>0.46715328467153283</v>
      </c>
      <c r="P83">
        <f t="shared" si="84"/>
        <v>0.99270072992700731</v>
      </c>
      <c r="Q83" t="str">
        <f t="shared" si="84"/>
        <v/>
      </c>
    </row>
    <row r="84" spans="3:17" x14ac:dyDescent="0.25">
      <c r="D84" t="str">
        <f>D35</f>
        <v>Student B 5</v>
      </c>
      <c r="E84" t="str">
        <f t="shared" ref="E84:Q84" si="85">IF(E35="","",E35/$E$40)</f>
        <v/>
      </c>
      <c r="F84" t="str">
        <f t="shared" si="85"/>
        <v/>
      </c>
      <c r="G84" t="str">
        <f t="shared" si="85"/>
        <v/>
      </c>
      <c r="H84" t="str">
        <f t="shared" si="85"/>
        <v/>
      </c>
      <c r="I84" t="str">
        <f t="shared" si="85"/>
        <v/>
      </c>
      <c r="J84" t="str">
        <f t="shared" si="85"/>
        <v/>
      </c>
      <c r="K84" t="str">
        <f t="shared" si="85"/>
        <v/>
      </c>
      <c r="L84" t="str">
        <f t="shared" si="85"/>
        <v/>
      </c>
      <c r="M84" t="str">
        <f t="shared" si="85"/>
        <v/>
      </c>
      <c r="N84" t="str">
        <f t="shared" si="85"/>
        <v/>
      </c>
      <c r="O84">
        <f t="shared" si="85"/>
        <v>0.40875912408759124</v>
      </c>
      <c r="P84">
        <f t="shared" si="85"/>
        <v>1.0452554744525546</v>
      </c>
      <c r="Q84" t="str">
        <f t="shared" si="85"/>
        <v/>
      </c>
    </row>
    <row r="85" spans="3:17" x14ac:dyDescent="0.25">
      <c r="D85" t="str">
        <f>D36</f>
        <v>Professional B 4</v>
      </c>
      <c r="E85" t="str">
        <f t="shared" ref="E85:Q85" si="86">IF(E36="","",E36/$E$40)</f>
        <v/>
      </c>
      <c r="F85" t="str">
        <f t="shared" si="86"/>
        <v/>
      </c>
      <c r="G85" t="str">
        <f t="shared" si="86"/>
        <v/>
      </c>
      <c r="H85" t="str">
        <f t="shared" si="86"/>
        <v/>
      </c>
      <c r="I85" t="str">
        <f t="shared" si="86"/>
        <v/>
      </c>
      <c r="J85" t="str">
        <f t="shared" si="86"/>
        <v/>
      </c>
      <c r="K85" t="str">
        <f t="shared" si="86"/>
        <v/>
      </c>
      <c r="L85" t="str">
        <f t="shared" si="86"/>
        <v/>
      </c>
      <c r="M85" t="str">
        <f t="shared" si="86"/>
        <v/>
      </c>
      <c r="N85" t="str">
        <f t="shared" si="86"/>
        <v/>
      </c>
      <c r="O85">
        <f t="shared" si="86"/>
        <v>0.46715328467153283</v>
      </c>
      <c r="P85">
        <f t="shared" si="86"/>
        <v>1.051094890510949</v>
      </c>
      <c r="Q85" t="str">
        <f t="shared" si="86"/>
        <v/>
      </c>
    </row>
    <row r="86" spans="3:17" x14ac:dyDescent="0.25">
      <c r="D86" t="str">
        <f>D37</f>
        <v>Professional B 5</v>
      </c>
      <c r="E86" t="str">
        <f t="shared" ref="E86:Q86" si="87">IF(E37="","",E37/$E$40)</f>
        <v/>
      </c>
      <c r="F86" t="str">
        <f t="shared" si="87"/>
        <v/>
      </c>
      <c r="G86" t="str">
        <f t="shared" si="87"/>
        <v/>
      </c>
      <c r="H86" t="str">
        <f t="shared" si="87"/>
        <v/>
      </c>
      <c r="I86" t="str">
        <f t="shared" si="87"/>
        <v/>
      </c>
      <c r="J86" t="str">
        <f t="shared" si="87"/>
        <v/>
      </c>
      <c r="K86" t="str">
        <f t="shared" si="87"/>
        <v/>
      </c>
      <c r="L86" t="str">
        <f t="shared" si="87"/>
        <v/>
      </c>
      <c r="M86" t="str">
        <f t="shared" si="87"/>
        <v/>
      </c>
      <c r="N86" t="str">
        <f t="shared" si="87"/>
        <v/>
      </c>
      <c r="O86">
        <f t="shared" si="87"/>
        <v>0.35036496350364965</v>
      </c>
      <c r="P86">
        <f t="shared" si="87"/>
        <v>1.167883211678832</v>
      </c>
      <c r="Q86" t="str">
        <f t="shared" si="87"/>
        <v/>
      </c>
    </row>
    <row r="88" spans="3:17" x14ac:dyDescent="0.25">
      <c r="C88" t="s">
        <v>119</v>
      </c>
      <c r="D88" t="str">
        <f>D4</f>
        <v>Student 1</v>
      </c>
      <c r="E88">
        <f>IF(E4="","",E4/$F$40)</f>
        <v>1.1111111111111112</v>
      </c>
      <c r="F88" t="str">
        <f>IF(F4="","",F4/$F$40)</f>
        <v/>
      </c>
      <c r="G88" t="str">
        <f>IF(G4="","",G4/$F$40)</f>
        <v/>
      </c>
      <c r="H88" t="str">
        <f>IF(H4="","",H4/$I$40)</f>
        <v/>
      </c>
      <c r="I88" t="str">
        <f t="shared" ref="I88:J88" si="88">IF(I4="","",I4/$I$40)</f>
        <v/>
      </c>
      <c r="J88">
        <f t="shared" si="88"/>
        <v>0.85245901639344257</v>
      </c>
      <c r="K88" t="str">
        <f>IF(K4="","",K4/$L$40)</f>
        <v/>
      </c>
      <c r="L88">
        <f t="shared" ref="L88:M88" si="89">IF(L4="","",L4/$L$40)</f>
        <v>0.9263157894736842</v>
      </c>
      <c r="M88" t="str">
        <f t="shared" si="89"/>
        <v/>
      </c>
      <c r="N88" t="str">
        <f>IF(N4="","",N4/$F$40)</f>
        <v/>
      </c>
      <c r="O88" t="str">
        <f>IF(O4="","",O4/$F$40)</f>
        <v/>
      </c>
      <c r="P88" t="str">
        <f>IF(P4="","",P4/$F$40)</f>
        <v/>
      </c>
      <c r="Q88" t="str">
        <f>IF(Q4="","",Q4/$F$40)</f>
        <v/>
      </c>
    </row>
    <row r="89" spans="3:17" x14ac:dyDescent="0.25">
      <c r="D89" t="str">
        <f t="shared" ref="D89:D120" si="90">D5</f>
        <v>Student 2</v>
      </c>
      <c r="E89" t="str">
        <f>IF(E5="","",E5/$F$40)</f>
        <v/>
      </c>
      <c r="F89">
        <f>IF(F5="","",F5/$F$40)</f>
        <v>0.81481481481481477</v>
      </c>
      <c r="G89" t="str">
        <f>IF(G5="","",G5/$F$40)</f>
        <v/>
      </c>
      <c r="H89">
        <f t="shared" ref="H89:J89" si="91">IF(H5="","",H5/$I$40)</f>
        <v>1.0491803278688525</v>
      </c>
      <c r="I89" t="str">
        <f t="shared" si="91"/>
        <v/>
      </c>
      <c r="J89" t="str">
        <f t="shared" si="91"/>
        <v/>
      </c>
      <c r="K89" t="str">
        <f t="shared" ref="K89:M89" si="92">IF(K5="","",K5/$L$40)</f>
        <v/>
      </c>
      <c r="L89" t="str">
        <f t="shared" si="92"/>
        <v/>
      </c>
      <c r="M89">
        <f t="shared" si="92"/>
        <v>1.0947368421052632</v>
      </c>
      <c r="N89" t="str">
        <f>IF(N5="","",N5/$F$40)</f>
        <v/>
      </c>
      <c r="O89" t="str">
        <f>IF(O5="","",O5/$F$40)</f>
        <v/>
      </c>
      <c r="P89" t="str">
        <f>IF(P5="","",P5/$F$40)</f>
        <v/>
      </c>
      <c r="Q89" t="str">
        <f>IF(Q5="","",Q5/$F$40)</f>
        <v/>
      </c>
    </row>
    <row r="90" spans="3:17" x14ac:dyDescent="0.25">
      <c r="D90" t="str">
        <f t="shared" si="90"/>
        <v>Student 3</v>
      </c>
      <c r="E90" t="str">
        <f>IF(E6="","",E6/$F$40)</f>
        <v/>
      </c>
      <c r="F90" t="str">
        <f>IF(F6="","",F6/$F$40)</f>
        <v/>
      </c>
      <c r="G90">
        <f>IF(G6="","",G6/$F$40)</f>
        <v>0.88888888888888884</v>
      </c>
      <c r="H90" t="str">
        <f t="shared" ref="H90:J90" si="93">IF(H6="","",H6/$I$40)</f>
        <v/>
      </c>
      <c r="I90">
        <f t="shared" si="93"/>
        <v>1.0491803278688525</v>
      </c>
      <c r="J90" t="str">
        <f t="shared" si="93"/>
        <v/>
      </c>
      <c r="K90">
        <f t="shared" ref="K90:M90" si="94">IF(K6="","",K6/$L$40)</f>
        <v>1.6</v>
      </c>
      <c r="L90" t="str">
        <f t="shared" si="94"/>
        <v/>
      </c>
      <c r="M90" t="str">
        <f t="shared" si="94"/>
        <v/>
      </c>
      <c r="N90" t="str">
        <f>IF(N6="","",N6/$F$40)</f>
        <v/>
      </c>
      <c r="O90" t="str">
        <f>IF(O6="","",O6/$F$40)</f>
        <v/>
      </c>
      <c r="P90" t="str">
        <f>IF(P6="","",P6/$F$40)</f>
        <v/>
      </c>
      <c r="Q90" t="str">
        <f>IF(Q6="","",Q6/$F$40)</f>
        <v/>
      </c>
    </row>
    <row r="91" spans="3:17" x14ac:dyDescent="0.25">
      <c r="D91" t="str">
        <f t="shared" si="90"/>
        <v>Student 4</v>
      </c>
      <c r="E91">
        <f>IF(E7="","",E7/$F$40)</f>
        <v>1.4074074074074074</v>
      </c>
      <c r="F91" t="str">
        <f>IF(F7="","",F7/$F$40)</f>
        <v/>
      </c>
      <c r="G91" t="str">
        <f>IF(G7="","",G7/$F$40)</f>
        <v/>
      </c>
      <c r="H91" t="str">
        <f t="shared" ref="H91:J91" si="95">IF(H7="","",H7/$I$40)</f>
        <v/>
      </c>
      <c r="I91">
        <f t="shared" si="95"/>
        <v>0.85245901639344257</v>
      </c>
      <c r="J91" t="str">
        <f t="shared" si="95"/>
        <v/>
      </c>
      <c r="K91" t="str">
        <f t="shared" ref="K91:M91" si="96">IF(K7="","",K7/$L$40)</f>
        <v/>
      </c>
      <c r="L91" t="str">
        <f t="shared" si="96"/>
        <v/>
      </c>
      <c r="M91">
        <f t="shared" si="96"/>
        <v>0.75789473684210529</v>
      </c>
      <c r="N91" t="str">
        <f>IF(N7="","",N7/$F$40)</f>
        <v/>
      </c>
      <c r="O91" t="str">
        <f>IF(O7="","",O7/$F$40)</f>
        <v/>
      </c>
      <c r="P91" t="str">
        <f>IF(P7="","",P7/$F$40)</f>
        <v/>
      </c>
      <c r="Q91" t="str">
        <f>IF(Q7="","",Q7/$F$40)</f>
        <v/>
      </c>
    </row>
    <row r="92" spans="3:17" x14ac:dyDescent="0.25">
      <c r="D92" t="str">
        <f t="shared" si="90"/>
        <v>Student 5</v>
      </c>
      <c r="E92" t="str">
        <f>IF(E8="","",E8/$F$40)</f>
        <v/>
      </c>
      <c r="F92">
        <f>IF(F8="","",F8/$F$40)</f>
        <v>1.1111111111111112</v>
      </c>
      <c r="G92" t="str">
        <f>IF(G8="","",G8/$F$40)</f>
        <v/>
      </c>
      <c r="H92" t="str">
        <f t="shared" ref="H92:J92" si="97">IF(H8="","",H8/$I$40)</f>
        <v/>
      </c>
      <c r="I92" t="str">
        <f t="shared" si="97"/>
        <v/>
      </c>
      <c r="J92">
        <f t="shared" si="97"/>
        <v>0.65573770491803274</v>
      </c>
      <c r="K92">
        <f t="shared" ref="K92:M92" si="98">IF(K8="","",K8/$L$40)</f>
        <v>1.5157894736842106</v>
      </c>
      <c r="L92" t="str">
        <f t="shared" si="98"/>
        <v/>
      </c>
      <c r="M92" t="str">
        <f t="shared" si="98"/>
        <v/>
      </c>
      <c r="N92" t="str">
        <f>IF(N8="","",N8/$F$40)</f>
        <v/>
      </c>
      <c r="O92" t="str">
        <f>IF(O8="","",O8/$F$40)</f>
        <v/>
      </c>
      <c r="P92" t="str">
        <f>IF(P8="","",P8/$F$40)</f>
        <v/>
      </c>
      <c r="Q92" t="str">
        <f>IF(Q8="","",Q8/$F$40)</f>
        <v/>
      </c>
    </row>
    <row r="93" spans="3:17" x14ac:dyDescent="0.25">
      <c r="D93" t="str">
        <f t="shared" si="90"/>
        <v>Student 6</v>
      </c>
      <c r="E93" t="str">
        <f>IF(E9="","",E9/$F$40)</f>
        <v/>
      </c>
      <c r="F93" t="str">
        <f>IF(F9="","",F9/$F$40)</f>
        <v/>
      </c>
      <c r="G93">
        <f>IF(G9="","",G9/$F$40)</f>
        <v>1.037037037037037</v>
      </c>
      <c r="H93">
        <f t="shared" ref="H93:J93" si="99">IF(H9="","",H9/$I$40)</f>
        <v>1.0491803278688525</v>
      </c>
      <c r="I93" t="str">
        <f t="shared" si="99"/>
        <v/>
      </c>
      <c r="J93" t="str">
        <f t="shared" si="99"/>
        <v/>
      </c>
      <c r="K93" t="str">
        <f t="shared" ref="K93:M93" si="100">IF(K9="","",K9/$L$40)</f>
        <v/>
      </c>
      <c r="L93">
        <f t="shared" si="100"/>
        <v>1.0947368421052632</v>
      </c>
      <c r="M93" t="str">
        <f t="shared" si="100"/>
        <v/>
      </c>
      <c r="N93" t="str">
        <f>IF(N9="","",N9/$F$40)</f>
        <v/>
      </c>
      <c r="O93" t="str">
        <f>IF(O9="","",O9/$F$40)</f>
        <v/>
      </c>
      <c r="P93" t="str">
        <f>IF(P9="","",P9/$F$40)</f>
        <v/>
      </c>
      <c r="Q93" t="str">
        <f>IF(Q9="","",Q9/$F$40)</f>
        <v/>
      </c>
    </row>
    <row r="94" spans="3:17" x14ac:dyDescent="0.25">
      <c r="D94" t="str">
        <f t="shared" si="90"/>
        <v>Student 7</v>
      </c>
      <c r="E94">
        <f>IF(E10="","",E10/$F$40)</f>
        <v>1.037037037037037</v>
      </c>
      <c r="F94" t="str">
        <f>IF(F10="","",F10/$F$40)</f>
        <v/>
      </c>
      <c r="G94" t="str">
        <f>IF(G10="","",G10/$F$40)</f>
        <v/>
      </c>
      <c r="H94" t="str">
        <f t="shared" ref="H94:J94" si="101">IF(H10="","",H10/$I$40)</f>
        <v/>
      </c>
      <c r="I94" t="str">
        <f t="shared" si="101"/>
        <v/>
      </c>
      <c r="J94">
        <f t="shared" si="101"/>
        <v>0.65573770491803274</v>
      </c>
      <c r="K94" t="str">
        <f t="shared" ref="K94:M94" si="102">IF(K10="","",K10/$L$40)</f>
        <v/>
      </c>
      <c r="L94" t="str">
        <f t="shared" si="102"/>
        <v/>
      </c>
      <c r="M94">
        <f t="shared" si="102"/>
        <v>1.0947368421052632</v>
      </c>
      <c r="N94" t="str">
        <f>IF(N10="","",N10/$F$40)</f>
        <v/>
      </c>
      <c r="O94" t="str">
        <f>IF(O10="","",O10/$F$40)</f>
        <v/>
      </c>
      <c r="P94" t="str">
        <f>IF(P10="","",P10/$F$40)</f>
        <v/>
      </c>
      <c r="Q94" t="str">
        <f>IF(Q10="","",Q10/$F$40)</f>
        <v/>
      </c>
    </row>
    <row r="95" spans="3:17" x14ac:dyDescent="0.25">
      <c r="D95" t="str">
        <f t="shared" si="90"/>
        <v>Student 8</v>
      </c>
      <c r="E95" t="str">
        <f>IF(E11="","",E11/$F$40)</f>
        <v/>
      </c>
      <c r="F95">
        <f>IF(F11="","",F11/$F$40)</f>
        <v>1.1851851851851851</v>
      </c>
      <c r="G95" t="str">
        <f>IF(G11="","",G11/$F$40)</f>
        <v/>
      </c>
      <c r="H95">
        <f t="shared" ref="H95:J95" si="103">IF(H11="","",H11/$I$40)</f>
        <v>1.3114754098360655</v>
      </c>
      <c r="I95" t="str">
        <f t="shared" si="103"/>
        <v/>
      </c>
      <c r="J95" t="str">
        <f t="shared" si="103"/>
        <v/>
      </c>
      <c r="K95" t="str">
        <f t="shared" ref="K95:M95" si="104">IF(K11="","",K11/$L$40)</f>
        <v/>
      </c>
      <c r="L95">
        <f t="shared" si="104"/>
        <v>1.0947368421052632</v>
      </c>
      <c r="M95" t="str">
        <f t="shared" si="104"/>
        <v/>
      </c>
      <c r="N95" t="str">
        <f>IF(N11="","",N11/$F$40)</f>
        <v/>
      </c>
      <c r="O95" t="str">
        <f>IF(O11="","",O11/$F$40)</f>
        <v/>
      </c>
      <c r="P95" t="str">
        <f>IF(P11="","",P11/$F$40)</f>
        <v/>
      </c>
      <c r="Q95" t="str">
        <f>IF(Q11="","",Q11/$F$40)</f>
        <v/>
      </c>
    </row>
    <row r="96" spans="3:17" x14ac:dyDescent="0.25">
      <c r="D96" t="str">
        <f t="shared" si="90"/>
        <v>PhD 1</v>
      </c>
      <c r="E96">
        <f>IF(E12="","",E12/$F$40)</f>
        <v>1.4814814814814814</v>
      </c>
      <c r="F96" t="str">
        <f>IF(F12="","",F12/$F$40)</f>
        <v/>
      </c>
      <c r="G96" t="str">
        <f>IF(G12="","",G12/$F$40)</f>
        <v/>
      </c>
      <c r="H96" t="str">
        <f t="shared" ref="H96:J96" si="105">IF(H12="","",H12/$I$40)</f>
        <v/>
      </c>
      <c r="I96">
        <f t="shared" si="105"/>
        <v>1.1147540983606556</v>
      </c>
      <c r="J96" t="str">
        <f t="shared" si="105"/>
        <v/>
      </c>
      <c r="K96" t="str">
        <f t="shared" ref="K96:M96" si="106">IF(K12="","",K12/$L$40)</f>
        <v/>
      </c>
      <c r="L96" t="str">
        <f t="shared" si="106"/>
        <v/>
      </c>
      <c r="M96">
        <f t="shared" si="106"/>
        <v>1.263157894736842</v>
      </c>
      <c r="N96" t="str">
        <f>IF(N12="","",N12/$F$40)</f>
        <v/>
      </c>
      <c r="O96" t="str">
        <f>IF(O12="","",O12/$F$40)</f>
        <v/>
      </c>
      <c r="P96" t="str">
        <f>IF(P12="","",P12/$F$40)</f>
        <v/>
      </c>
      <c r="Q96" t="str">
        <f>IF(Q12="","",Q12/$F$40)</f>
        <v/>
      </c>
    </row>
    <row r="97" spans="4:17" x14ac:dyDescent="0.25">
      <c r="D97" t="str">
        <f t="shared" si="90"/>
        <v>PhD 2</v>
      </c>
      <c r="E97" t="str">
        <f>IF(E13="","",E13/$F$40)</f>
        <v/>
      </c>
      <c r="F97">
        <f>IF(F13="","",F13/$F$40)</f>
        <v>1.1851851851851851</v>
      </c>
      <c r="G97" t="str">
        <f>IF(G13="","",G13/$F$40)</f>
        <v/>
      </c>
      <c r="H97" t="str">
        <f t="shared" ref="H97:J97" si="107">IF(H13="","",H13/$I$40)</f>
        <v/>
      </c>
      <c r="I97" t="str">
        <f t="shared" si="107"/>
        <v/>
      </c>
      <c r="J97">
        <f t="shared" si="107"/>
        <v>0.78688524590163933</v>
      </c>
      <c r="K97" t="str">
        <f t="shared" ref="K97:M97" si="108">IF(K13="","",K13/$L$40)</f>
        <v/>
      </c>
      <c r="L97">
        <f t="shared" si="108"/>
        <v>1.0947368421052632</v>
      </c>
      <c r="M97" t="str">
        <f t="shared" si="108"/>
        <v/>
      </c>
      <c r="N97" t="str">
        <f>IF(N13="","",N13/$F$40)</f>
        <v/>
      </c>
      <c r="O97" t="str">
        <f>IF(O13="","",O13/$F$40)</f>
        <v/>
      </c>
      <c r="P97" t="str">
        <f>IF(P13="","",P13/$F$40)</f>
        <v/>
      </c>
      <c r="Q97" t="str">
        <f>IF(Q13="","",Q13/$F$40)</f>
        <v/>
      </c>
    </row>
    <row r="98" spans="4:17" x14ac:dyDescent="0.25">
      <c r="D98" t="str">
        <f t="shared" si="90"/>
        <v>PhD 3</v>
      </c>
      <c r="E98" t="str">
        <f>IF(E14="","",E14/$F$40)</f>
        <v/>
      </c>
      <c r="F98" t="str">
        <f>IF(F14="","",F14/$F$40)</f>
        <v/>
      </c>
      <c r="G98">
        <f>IF(G14="","",G14/$F$40)</f>
        <v>0.7407407407407407</v>
      </c>
      <c r="H98">
        <f t="shared" ref="H98:J98" si="109">IF(H14="","",H14/$I$40)</f>
        <v>1.2459016393442623</v>
      </c>
      <c r="I98" t="str">
        <f t="shared" si="109"/>
        <v/>
      </c>
      <c r="J98" t="str">
        <f t="shared" si="109"/>
        <v/>
      </c>
      <c r="K98">
        <f t="shared" ref="K98:M98" si="110">IF(K14="","",K14/$L$40)</f>
        <v>1.4315789473684211</v>
      </c>
      <c r="L98" t="str">
        <f t="shared" si="110"/>
        <v/>
      </c>
      <c r="M98" t="str">
        <f t="shared" si="110"/>
        <v/>
      </c>
      <c r="N98" t="str">
        <f>IF(N14="","",N14/$F$40)</f>
        <v/>
      </c>
      <c r="O98" t="str">
        <f>IF(O14="","",O14/$F$40)</f>
        <v/>
      </c>
      <c r="P98" t="str">
        <f>IF(P14="","",P14/$F$40)</f>
        <v/>
      </c>
      <c r="Q98" t="str">
        <f>IF(Q14="","",Q14/$F$40)</f>
        <v/>
      </c>
    </row>
    <row r="99" spans="4:17" x14ac:dyDescent="0.25">
      <c r="D99" t="str">
        <f t="shared" si="90"/>
        <v>PhD 4</v>
      </c>
      <c r="E99" t="str">
        <f>IF(E15="","",E15/$F$40)</f>
        <v/>
      </c>
      <c r="F99" t="str">
        <f>IF(F15="","",F15/$F$40)</f>
        <v/>
      </c>
      <c r="G99">
        <f>IF(G15="","",G15/$F$40)</f>
        <v>0.88888888888888884</v>
      </c>
      <c r="H99" t="str">
        <f t="shared" ref="H99:J99" si="111">IF(H15="","",H15/$I$40)</f>
        <v/>
      </c>
      <c r="I99">
        <f t="shared" si="111"/>
        <v>1.0491803278688525</v>
      </c>
      <c r="J99" t="str">
        <f t="shared" si="111"/>
        <v/>
      </c>
      <c r="K99">
        <f t="shared" ref="K99:M99" si="112">IF(K15="","",K15/$L$40)</f>
        <v>1.6</v>
      </c>
      <c r="L99" t="str">
        <f t="shared" si="112"/>
        <v/>
      </c>
      <c r="M99" t="str">
        <f t="shared" si="112"/>
        <v/>
      </c>
      <c r="N99" t="str">
        <f>IF(N15="","",N15/$F$40)</f>
        <v/>
      </c>
      <c r="O99" t="str">
        <f>IF(O15="","",O15/$F$40)</f>
        <v/>
      </c>
      <c r="P99" t="str">
        <f>IF(P15="","",P15/$F$40)</f>
        <v/>
      </c>
      <c r="Q99" t="str">
        <f>IF(Q15="","",Q15/$F$40)</f>
        <v/>
      </c>
    </row>
    <row r="100" spans="4:17" x14ac:dyDescent="0.25">
      <c r="D100" t="str">
        <f t="shared" si="90"/>
        <v>Professional 1</v>
      </c>
      <c r="E100" t="str">
        <f>IF(E16="","",E16/$F$40)</f>
        <v/>
      </c>
      <c r="F100" t="str">
        <f>IF(F16="","",F16/$F$40)</f>
        <v/>
      </c>
      <c r="G100">
        <f>IF(G16="","",G16/$F$40)</f>
        <v>0.88888888888888884</v>
      </c>
      <c r="H100">
        <f t="shared" ref="H100:J100" si="113">IF(H16="","",H16/$I$40)</f>
        <v>1.180327868852459</v>
      </c>
      <c r="I100" t="str">
        <f t="shared" si="113"/>
        <v/>
      </c>
      <c r="J100" t="str">
        <f t="shared" si="113"/>
        <v/>
      </c>
      <c r="K100" t="str">
        <f t="shared" ref="K100:M100" si="114">IF(K16="","",K16/$L$40)</f>
        <v/>
      </c>
      <c r="L100">
        <f t="shared" si="114"/>
        <v>1.0947368421052632</v>
      </c>
      <c r="M100" t="str">
        <f t="shared" si="114"/>
        <v/>
      </c>
      <c r="N100" t="str">
        <f>IF(N16="","",N16/$F$40)</f>
        <v/>
      </c>
      <c r="O100" t="str">
        <f>IF(O16="","",O16/$F$40)</f>
        <v/>
      </c>
      <c r="P100" t="str">
        <f>IF(P16="","",P16/$F$40)</f>
        <v/>
      </c>
      <c r="Q100" t="str">
        <f>IF(Q16="","",Q16/$F$40)</f>
        <v/>
      </c>
    </row>
    <row r="101" spans="4:17" x14ac:dyDescent="0.25">
      <c r="D101" t="str">
        <f t="shared" si="90"/>
        <v>Professional 2</v>
      </c>
      <c r="E101" t="str">
        <f>IF(E17="","",E17/$F$40)</f>
        <v/>
      </c>
      <c r="F101">
        <f>IF(F17="","",F17/$F$40)</f>
        <v>0.88888888888888884</v>
      </c>
      <c r="G101" t="str">
        <f>IF(G17="","",G17/$F$40)</f>
        <v/>
      </c>
      <c r="H101" t="str">
        <f t="shared" ref="H101:J101" si="115">IF(H17="","",H17/$I$40)</f>
        <v/>
      </c>
      <c r="I101" t="str">
        <f t="shared" si="115"/>
        <v/>
      </c>
      <c r="J101">
        <f t="shared" si="115"/>
        <v>0.5901639344262295</v>
      </c>
      <c r="K101">
        <f t="shared" ref="K101:M101" si="116">IF(K17="","",K17/$L$40)</f>
        <v>1.4315789473684211</v>
      </c>
      <c r="L101" t="str">
        <f t="shared" si="116"/>
        <v/>
      </c>
      <c r="M101" t="str">
        <f t="shared" si="116"/>
        <v/>
      </c>
      <c r="N101" t="str">
        <f>IF(N17="","",N17/$F$40)</f>
        <v/>
      </c>
      <c r="O101" t="str">
        <f>IF(O17="","",O17/$F$40)</f>
        <v/>
      </c>
      <c r="P101" t="str">
        <f>IF(P17="","",P17/$F$40)</f>
        <v/>
      </c>
      <c r="Q101" t="str">
        <f>IF(Q17="","",Q17/$F$40)</f>
        <v/>
      </c>
    </row>
    <row r="102" spans="4:17" x14ac:dyDescent="0.25">
      <c r="D102" t="str">
        <f t="shared" si="90"/>
        <v>Professional 3</v>
      </c>
      <c r="E102" t="str">
        <f>IF(E18="","",E18/$F$40)</f>
        <v/>
      </c>
      <c r="F102">
        <f>IF(F18="","",F18/$F$40)</f>
        <v>0.7407407407407407</v>
      </c>
      <c r="G102" t="str">
        <f>IF(G18="","",G18/$F$40)</f>
        <v/>
      </c>
      <c r="H102">
        <f t="shared" ref="H102:J102" si="117">IF(H18="","",H18/$I$40)</f>
        <v>1.3114754098360655</v>
      </c>
      <c r="I102" t="str">
        <f t="shared" si="117"/>
        <v/>
      </c>
      <c r="J102" t="str">
        <f t="shared" si="117"/>
        <v/>
      </c>
      <c r="K102" t="str">
        <f t="shared" ref="K102:M102" si="118">IF(K18="","",K18/$L$40)</f>
        <v/>
      </c>
      <c r="L102" t="str">
        <f t="shared" si="118"/>
        <v/>
      </c>
      <c r="M102">
        <f t="shared" si="118"/>
        <v>0.84210526315789469</v>
      </c>
      <c r="N102" t="str">
        <f>IF(N18="","",N18/$F$40)</f>
        <v/>
      </c>
      <c r="O102" t="str">
        <f>IF(O18="","",O18/$F$40)</f>
        <v/>
      </c>
      <c r="P102" t="str">
        <f>IF(P18="","",P18/$F$40)</f>
        <v/>
      </c>
      <c r="Q102" t="str">
        <f>IF(Q18="","",Q18/$F$40)</f>
        <v/>
      </c>
    </row>
    <row r="103" spans="4:17" x14ac:dyDescent="0.25">
      <c r="D103" t="str">
        <f t="shared" si="90"/>
        <v>Professional 4</v>
      </c>
      <c r="E103" t="str">
        <f>IF(E19="","",E19/$F$40)</f>
        <v/>
      </c>
      <c r="F103" t="str">
        <f>IF(F19="","",F19/$F$40)</f>
        <v/>
      </c>
      <c r="G103">
        <f>IF(G19="","",G19/$F$40)</f>
        <v>0.66666666666666663</v>
      </c>
      <c r="H103" t="str">
        <f t="shared" ref="H103:J103" si="119">IF(H19="","",H19/$I$40)</f>
        <v/>
      </c>
      <c r="I103">
        <f t="shared" si="119"/>
        <v>0.91803278688524592</v>
      </c>
      <c r="J103" t="str">
        <f t="shared" si="119"/>
        <v/>
      </c>
      <c r="K103">
        <f t="shared" ref="K103:M103" si="120">IF(K19="","",K19/$L$40)</f>
        <v>1.6</v>
      </c>
      <c r="L103" t="str">
        <f t="shared" si="120"/>
        <v/>
      </c>
      <c r="M103" t="str">
        <f t="shared" si="120"/>
        <v/>
      </c>
      <c r="N103" t="str">
        <f>IF(N19="","",N19/$F$40)</f>
        <v/>
      </c>
      <c r="O103" t="str">
        <f>IF(O19="","",O19/$F$40)</f>
        <v/>
      </c>
      <c r="P103" t="str">
        <f>IF(P19="","",P19/$F$40)</f>
        <v/>
      </c>
      <c r="Q103" t="str">
        <f>IF(Q19="","",Q19/$F$40)</f>
        <v/>
      </c>
    </row>
    <row r="104" spans="4:17" x14ac:dyDescent="0.25">
      <c r="D104" t="str">
        <f t="shared" si="90"/>
        <v>Professional 5</v>
      </c>
      <c r="E104">
        <f>IF(E20="","",E20/$F$40)</f>
        <v>1.4074074074074074</v>
      </c>
      <c r="F104" t="str">
        <f>IF(F20="","",F20/$F$40)</f>
        <v/>
      </c>
      <c r="G104" t="str">
        <f>IF(G20="","",G20/$F$40)</f>
        <v/>
      </c>
      <c r="H104" t="str">
        <f t="shared" ref="H104:J104" si="121">IF(H20="","",H20/$I$40)</f>
        <v/>
      </c>
      <c r="I104">
        <f t="shared" si="121"/>
        <v>1.180327868852459</v>
      </c>
      <c r="J104" t="str">
        <f t="shared" si="121"/>
        <v/>
      </c>
      <c r="K104" t="str">
        <f t="shared" ref="K104:M104" si="122">IF(K20="","",K20/$L$40)</f>
        <v/>
      </c>
      <c r="L104" t="str">
        <f t="shared" si="122"/>
        <v/>
      </c>
      <c r="M104">
        <f t="shared" si="122"/>
        <v>0.75789473684210529</v>
      </c>
      <c r="N104" t="str">
        <f>IF(N20="","",N20/$F$40)</f>
        <v/>
      </c>
      <c r="O104" t="str">
        <f>IF(O20="","",O20/$F$40)</f>
        <v/>
      </c>
      <c r="P104" t="str">
        <f>IF(P20="","",P20/$F$40)</f>
        <v/>
      </c>
      <c r="Q104" t="str">
        <f>IF(Q20="","",Q20/$F$40)</f>
        <v/>
      </c>
    </row>
    <row r="105" spans="4:17" x14ac:dyDescent="0.25">
      <c r="D105" t="str">
        <f t="shared" si="90"/>
        <v>Professional 6</v>
      </c>
      <c r="E105">
        <f>IF(E21="","",E21/$F$40)</f>
        <v>1.1851851851851851</v>
      </c>
      <c r="F105" t="str">
        <f>IF(F21="","",F21/$F$40)</f>
        <v/>
      </c>
      <c r="G105" t="str">
        <f>IF(G21="","",G21/$F$40)</f>
        <v/>
      </c>
      <c r="H105" t="str">
        <f t="shared" ref="H105:J105" si="123">IF(H21="","",H21/$I$40)</f>
        <v/>
      </c>
      <c r="I105" t="str">
        <f t="shared" si="123"/>
        <v/>
      </c>
      <c r="J105">
        <f t="shared" si="123"/>
        <v>0.65573770491803274</v>
      </c>
      <c r="K105" t="str">
        <f t="shared" ref="K105:M105" si="124">IF(K21="","",K21/$L$40)</f>
        <v/>
      </c>
      <c r="L105">
        <f t="shared" si="124"/>
        <v>0.84210526315789469</v>
      </c>
      <c r="M105" t="str">
        <f t="shared" si="124"/>
        <v/>
      </c>
      <c r="N105" t="str">
        <f>IF(N21="","",N21/$F$40)</f>
        <v/>
      </c>
      <c r="O105" t="str">
        <f>IF(O21="","",O21/$F$40)</f>
        <v/>
      </c>
      <c r="P105" t="str">
        <f>IF(P21="","",P21/$F$40)</f>
        <v/>
      </c>
      <c r="Q105" t="str">
        <f>IF(Q21="","",Q21/$F$40)</f>
        <v/>
      </c>
    </row>
    <row r="106" spans="4:17" x14ac:dyDescent="0.25">
      <c r="D106" t="str">
        <f t="shared" si="90"/>
        <v>Professional 7</v>
      </c>
      <c r="E106">
        <f>IF(E22="","",E22/$F$40)</f>
        <v>1.3333333333333333</v>
      </c>
      <c r="F106" t="str">
        <f>IF(F22="","",F22/$F$40)</f>
        <v/>
      </c>
      <c r="G106" t="str">
        <f>IF(G22="","",G22/$F$40)</f>
        <v/>
      </c>
      <c r="H106" t="str">
        <f t="shared" ref="H106:J106" si="125">IF(H22="","",H22/$I$40)</f>
        <v/>
      </c>
      <c r="I106">
        <f t="shared" si="125"/>
        <v>0.91803278688524592</v>
      </c>
      <c r="J106" t="str">
        <f t="shared" si="125"/>
        <v/>
      </c>
      <c r="K106" t="str">
        <f t="shared" ref="K106:M106" si="126">IF(K22="","",K22/$L$40)</f>
        <v/>
      </c>
      <c r="L106" t="str">
        <f t="shared" si="126"/>
        <v/>
      </c>
      <c r="M106">
        <f t="shared" si="126"/>
        <v>1.1789473684210525</v>
      </c>
      <c r="N106" t="str">
        <f>IF(N22="","",N22/$F$40)</f>
        <v/>
      </c>
      <c r="O106" t="str">
        <f>IF(O22="","",O22/$F$40)</f>
        <v/>
      </c>
      <c r="P106" t="str">
        <f>IF(P22="","",P22/$F$40)</f>
        <v/>
      </c>
      <c r="Q106" t="str">
        <f>IF(Q22="","",Q22/$F$40)</f>
        <v/>
      </c>
    </row>
    <row r="107" spans="4:17" x14ac:dyDescent="0.25">
      <c r="D107" t="str">
        <f t="shared" si="90"/>
        <v>Professional 8</v>
      </c>
      <c r="E107" t="str">
        <f>IF(E23="","",E23/$F$40)</f>
        <v/>
      </c>
      <c r="F107">
        <f>IF(F23="","",F23/$F$40)</f>
        <v>1.1111111111111112</v>
      </c>
      <c r="G107" t="str">
        <f>IF(G23="","",G23/$F$40)</f>
        <v/>
      </c>
      <c r="H107">
        <f t="shared" ref="H107:J107" si="127">IF(H23="","",H23/$I$40)</f>
        <v>1.3114754098360655</v>
      </c>
      <c r="I107" t="str">
        <f t="shared" si="127"/>
        <v/>
      </c>
      <c r="J107" t="str">
        <f t="shared" si="127"/>
        <v/>
      </c>
      <c r="K107" t="str">
        <f t="shared" ref="K107:M107" si="128">IF(K23="","",K23/$L$40)</f>
        <v/>
      </c>
      <c r="L107" t="str">
        <f t="shared" si="128"/>
        <v/>
      </c>
      <c r="M107">
        <f t="shared" si="128"/>
        <v>0.9263157894736842</v>
      </c>
      <c r="N107" t="str">
        <f>IF(N23="","",N23/$F$40)</f>
        <v/>
      </c>
      <c r="O107" t="str">
        <f>IF(O23="","",O23/$F$40)</f>
        <v/>
      </c>
      <c r="P107" t="str">
        <f>IF(P23="","",P23/$F$40)</f>
        <v/>
      </c>
      <c r="Q107" t="str">
        <f>IF(Q23="","",Q23/$F$40)</f>
        <v/>
      </c>
    </row>
    <row r="108" spans="4:17" x14ac:dyDescent="0.25">
      <c r="D108" t="str">
        <f t="shared" si="90"/>
        <v>Professional 9</v>
      </c>
      <c r="E108" t="str">
        <f>IF(E24="","",E24/$F$40)</f>
        <v/>
      </c>
      <c r="F108" t="str">
        <f>IF(F24="","",F24/$F$40)</f>
        <v/>
      </c>
      <c r="G108">
        <f>IF(G24="","",G24/$F$40)</f>
        <v>0.7407407407407407</v>
      </c>
      <c r="H108">
        <f t="shared" ref="H108:J108" si="129">IF(H24="","",H24/$I$40)</f>
        <v>1.3114754098360655</v>
      </c>
      <c r="I108" t="str">
        <f t="shared" si="129"/>
        <v/>
      </c>
      <c r="J108" t="str">
        <f t="shared" si="129"/>
        <v/>
      </c>
      <c r="K108" t="str">
        <f t="shared" ref="K108:M108" si="130">IF(K24="","",K24/$L$40)</f>
        <v/>
      </c>
      <c r="L108">
        <f t="shared" si="130"/>
        <v>0.84210526315789469</v>
      </c>
      <c r="M108" t="str">
        <f t="shared" si="130"/>
        <v/>
      </c>
      <c r="N108" t="str">
        <f>IF(N24="","",N24/$F$40)</f>
        <v/>
      </c>
      <c r="O108" t="str">
        <f>IF(O24="","",O24/$F$40)</f>
        <v/>
      </c>
      <c r="P108" t="str">
        <f>IF(P24="","",P24/$F$40)</f>
        <v/>
      </c>
      <c r="Q108" t="str">
        <f>IF(Q24="","",Q24/$F$40)</f>
        <v/>
      </c>
    </row>
    <row r="109" spans="4:17" x14ac:dyDescent="0.25">
      <c r="D109" t="str">
        <f t="shared" si="90"/>
        <v>Professional 10</v>
      </c>
      <c r="E109">
        <f>IF(E25="","",E25/$F$40)</f>
        <v>1.1851851851851851</v>
      </c>
      <c r="F109" t="str">
        <f>IF(F25="","",F25/$F$40)</f>
        <v/>
      </c>
      <c r="G109" t="str">
        <f>IF(G25="","",G25/$F$40)</f>
        <v/>
      </c>
      <c r="H109" t="str">
        <f t="shared" ref="H109:J109" si="131">IF(H25="","",H25/$I$40)</f>
        <v/>
      </c>
      <c r="I109" t="str">
        <f t="shared" si="131"/>
        <v/>
      </c>
      <c r="J109">
        <f t="shared" si="131"/>
        <v>0.72131147540983609</v>
      </c>
      <c r="K109" t="str">
        <f t="shared" ref="K109:M109" si="132">IF(K25="","",K25/$L$40)</f>
        <v/>
      </c>
      <c r="L109">
        <f t="shared" si="132"/>
        <v>1.0105263157894737</v>
      </c>
      <c r="M109" t="str">
        <f t="shared" si="132"/>
        <v/>
      </c>
      <c r="N109" t="str">
        <f>IF(N25="","",N25/$F$40)</f>
        <v/>
      </c>
      <c r="O109" t="str">
        <f>IF(O25="","",O25/$F$40)</f>
        <v/>
      </c>
      <c r="P109" t="str">
        <f>IF(P25="","",P25/$F$40)</f>
        <v/>
      </c>
      <c r="Q109" t="str">
        <f>IF(Q25="","",Q25/$F$40)</f>
        <v/>
      </c>
    </row>
    <row r="110" spans="4:17" x14ac:dyDescent="0.25">
      <c r="D110" t="str">
        <f t="shared" si="90"/>
        <v>Professional 11</v>
      </c>
      <c r="E110" t="str">
        <f>IF(E26="","",E26/$F$40)</f>
        <v/>
      </c>
      <c r="F110">
        <f>IF(F26="","",F26/$F$40)</f>
        <v>0.96296296296296291</v>
      </c>
      <c r="G110" t="str">
        <f>IF(G26="","",G26/$F$40)</f>
        <v/>
      </c>
      <c r="H110" t="str">
        <f t="shared" ref="H110:J110" si="133">IF(H26="","",H26/$I$40)</f>
        <v/>
      </c>
      <c r="I110" t="str">
        <f t="shared" si="133"/>
        <v/>
      </c>
      <c r="J110">
        <f t="shared" si="133"/>
        <v>0.91803278688524592</v>
      </c>
      <c r="K110">
        <f t="shared" ref="K110:M110" si="134">IF(K26="","",K26/$L$40)</f>
        <v>1.6842105263157894</v>
      </c>
      <c r="L110" t="str">
        <f t="shared" si="134"/>
        <v/>
      </c>
      <c r="M110" t="str">
        <f t="shared" si="134"/>
        <v/>
      </c>
      <c r="N110" t="str">
        <f>IF(N26="","",N26/$F$40)</f>
        <v/>
      </c>
      <c r="O110" t="str">
        <f>IF(O26="","",O26/$F$40)</f>
        <v/>
      </c>
      <c r="P110" t="str">
        <f>IF(P26="","",P26/$F$40)</f>
        <v/>
      </c>
      <c r="Q110" t="str">
        <f>IF(Q26="","",Q26/$F$40)</f>
        <v/>
      </c>
    </row>
    <row r="111" spans="4:17" x14ac:dyDescent="0.25">
      <c r="D111" t="str">
        <f t="shared" si="90"/>
        <v>Professional 12</v>
      </c>
      <c r="E111" t="str">
        <f>IF(E27="","",E27/$F$40)</f>
        <v/>
      </c>
      <c r="F111" t="str">
        <f>IF(F27="","",F27/$F$40)</f>
        <v/>
      </c>
      <c r="G111">
        <f>IF(G27="","",G27/$F$40)</f>
        <v>0.7407407407407407</v>
      </c>
      <c r="H111" t="str">
        <f t="shared" ref="H111:J111" si="135">IF(H27="","",H27/$I$40)</f>
        <v/>
      </c>
      <c r="I111">
        <f t="shared" si="135"/>
        <v>0.91803278688524592</v>
      </c>
      <c r="J111" t="str">
        <f t="shared" si="135"/>
        <v/>
      </c>
      <c r="K111">
        <f t="shared" ref="K111:M111" si="136">IF(K27="","",K27/$L$40)</f>
        <v>1.5157894736842106</v>
      </c>
      <c r="L111" t="str">
        <f t="shared" si="136"/>
        <v/>
      </c>
      <c r="M111" t="str">
        <f t="shared" si="136"/>
        <v/>
      </c>
      <c r="N111" t="str">
        <f>IF(N27="","",N27/$F$40)</f>
        <v/>
      </c>
      <c r="O111" t="str">
        <f>IF(O27="","",O27/$F$40)</f>
        <v/>
      </c>
      <c r="P111" t="str">
        <f>IF(P27="","",P27/$F$40)</f>
        <v/>
      </c>
      <c r="Q111" t="str">
        <f>IF(Q27="","",Q27/$F$40)</f>
        <v/>
      </c>
    </row>
    <row r="112" spans="4:17" x14ac:dyDescent="0.25">
      <c r="D112" t="str">
        <f t="shared" si="90"/>
        <v>Professional B 1</v>
      </c>
      <c r="E112" t="str">
        <f>IF(E28="","",E28/$F$40)</f>
        <v/>
      </c>
      <c r="F112" t="str">
        <f>IF(F28="","",F28/$F$40)</f>
        <v/>
      </c>
      <c r="G112" t="str">
        <f>IF(G28="","",G28/$F$40)</f>
        <v/>
      </c>
      <c r="H112" t="str">
        <f t="shared" ref="H112:J112" si="137">IF(H28="","",H28/$I$40)</f>
        <v/>
      </c>
      <c r="I112" t="str">
        <f t="shared" si="137"/>
        <v/>
      </c>
      <c r="J112" t="str">
        <f t="shared" si="137"/>
        <v/>
      </c>
      <c r="K112" t="str">
        <f>IF(K28="","",K28/$F$40)</f>
        <v/>
      </c>
      <c r="L112" t="str">
        <f>IF(L28="","",L28/$F$40)</f>
        <v/>
      </c>
      <c r="M112" t="str">
        <f>IF(M28="","",M28/$F$40)</f>
        <v/>
      </c>
      <c r="N112">
        <f>IF(N28="","",N28/$N$40)</f>
        <v>0.59523809523809523</v>
      </c>
      <c r="O112" t="str">
        <f>IF(O28="","",O28/$N$40)</f>
        <v/>
      </c>
      <c r="P112" t="str">
        <f>IF(P28="","",P28/$P$40)</f>
        <v/>
      </c>
      <c r="Q112">
        <f>IF(Q28="","",Q28/$P$40)</f>
        <v>0.89392133492252679</v>
      </c>
    </row>
    <row r="113" spans="4:17" x14ac:dyDescent="0.25">
      <c r="D113" t="str">
        <f t="shared" si="90"/>
        <v>Professional B 2</v>
      </c>
      <c r="E113" t="str">
        <f>IF(E29="","",E29/$F$40)</f>
        <v/>
      </c>
      <c r="F113" t="str">
        <f>IF(F29="","",F29/$F$40)</f>
        <v/>
      </c>
      <c r="G113" t="str">
        <f>IF(G29="","",G29/$F$40)</f>
        <v/>
      </c>
      <c r="H113" t="str">
        <f t="shared" ref="H113:J113" si="138">IF(H29="","",H29/$I$40)</f>
        <v/>
      </c>
      <c r="I113" t="str">
        <f t="shared" si="138"/>
        <v/>
      </c>
      <c r="J113" t="str">
        <f t="shared" si="138"/>
        <v/>
      </c>
      <c r="K113" t="str">
        <f>IF(K29="","",K29/$F$40)</f>
        <v/>
      </c>
      <c r="L113" t="str">
        <f>IF(L29="","",L29/$F$40)</f>
        <v/>
      </c>
      <c r="M113" t="str">
        <f>IF(M29="","",M29/$F$40)</f>
        <v/>
      </c>
      <c r="N113">
        <f t="shared" ref="N113:O113" si="139">IF(N29="","",N29/$N$40)</f>
        <v>1.0714285714285714</v>
      </c>
      <c r="O113" t="str">
        <f t="shared" si="139"/>
        <v/>
      </c>
      <c r="P113" t="str">
        <f t="shared" ref="P113:Q113" si="140">IF(P29="","",P29/$P$40)</f>
        <v/>
      </c>
      <c r="Q113">
        <f t="shared" si="140"/>
        <v>0.83432657926102494</v>
      </c>
    </row>
    <row r="114" spans="4:17" x14ac:dyDescent="0.25">
      <c r="D114" t="str">
        <f t="shared" si="90"/>
        <v>Professional B 3</v>
      </c>
      <c r="E114" t="str">
        <f>IF(E30="","",E30/$F$40)</f>
        <v/>
      </c>
      <c r="F114" t="str">
        <f>IF(F30="","",F30/$F$40)</f>
        <v/>
      </c>
      <c r="G114" t="str">
        <f>IF(G30="","",G30/$F$40)</f>
        <v/>
      </c>
      <c r="H114" t="str">
        <f>IF(H30="","",H30/$F$40)</f>
        <v/>
      </c>
      <c r="I114" t="str">
        <f>IF(I30="","",I30/$F$40)</f>
        <v/>
      </c>
      <c r="J114" t="str">
        <f>IF(J30="","",J30/$F$40)</f>
        <v/>
      </c>
      <c r="K114" t="str">
        <f>IF(K30="","",K30/$F$40)</f>
        <v/>
      </c>
      <c r="L114" t="str">
        <f>IF(L30="","",L30/$F$40)</f>
        <v/>
      </c>
      <c r="M114" t="str">
        <f>IF(M30="","",M30/$F$40)</f>
        <v/>
      </c>
      <c r="N114">
        <f t="shared" ref="N114:O114" si="141">IF(N30="","",N30/$N$40)</f>
        <v>1.1904761904761905</v>
      </c>
      <c r="O114" t="str">
        <f t="shared" si="141"/>
        <v/>
      </c>
      <c r="P114" t="str">
        <f t="shared" ref="P114:Q114" si="142">IF(P30="","",P30/$P$40)</f>
        <v/>
      </c>
      <c r="Q114">
        <f t="shared" si="142"/>
        <v>0.88796185935637661</v>
      </c>
    </row>
    <row r="115" spans="4:17" x14ac:dyDescent="0.25">
      <c r="D115" t="str">
        <f t="shared" si="90"/>
        <v>Student B 1</v>
      </c>
      <c r="E115" t="str">
        <f>IF(E31="","",E31/$F$40)</f>
        <v/>
      </c>
      <c r="F115" t="str">
        <f>IF(F31="","",F31/$F$40)</f>
        <v/>
      </c>
      <c r="G115" t="str">
        <f>IF(G31="","",G31/$F$40)</f>
        <v/>
      </c>
      <c r="H115" t="str">
        <f>IF(H31="","",H31/$F$40)</f>
        <v/>
      </c>
      <c r="I115" t="str">
        <f>IF(I31="","",I31/$F$40)</f>
        <v/>
      </c>
      <c r="J115" t="str">
        <f>IF(J31="","",J31/$F$40)</f>
        <v/>
      </c>
      <c r="K115" t="str">
        <f>IF(K31="","",K31/$F$40)</f>
        <v/>
      </c>
      <c r="L115" t="str">
        <f>IF(L31="","",L31/$F$40)</f>
        <v/>
      </c>
      <c r="M115" t="str">
        <f>IF(M31="","",M31/$F$40)</f>
        <v/>
      </c>
      <c r="N115">
        <f t="shared" ref="N115:O115" si="143">IF(N31="","",N31/$N$40)</f>
        <v>0.95238095238095233</v>
      </c>
      <c r="O115" t="str">
        <f t="shared" si="143"/>
        <v/>
      </c>
      <c r="P115" t="str">
        <f t="shared" ref="P115:Q115" si="144">IF(P31="","",P31/$P$40)</f>
        <v/>
      </c>
      <c r="Q115">
        <f t="shared" si="144"/>
        <v>1.072705601907032</v>
      </c>
    </row>
    <row r="116" spans="4:17" x14ac:dyDescent="0.25">
      <c r="D116" t="str">
        <f t="shared" si="90"/>
        <v>Student B 2</v>
      </c>
      <c r="E116" t="str">
        <f>IF(E32="","",E32/$F$40)</f>
        <v/>
      </c>
      <c r="F116" t="str">
        <f>IF(F32="","",F32/$F$40)</f>
        <v/>
      </c>
      <c r="G116" t="str">
        <f>IF(G32="","",G32/$F$40)</f>
        <v/>
      </c>
      <c r="H116" t="str">
        <f>IF(H32="","",H32/$F$40)</f>
        <v/>
      </c>
      <c r="I116" t="str">
        <f>IF(I32="","",I32/$F$40)</f>
        <v/>
      </c>
      <c r="J116" t="str">
        <f>IF(J32="","",J32/$F$40)</f>
        <v/>
      </c>
      <c r="K116" t="str">
        <f>IF(K32="","",K32/$F$40)</f>
        <v/>
      </c>
      <c r="L116" t="str">
        <f>IF(L32="","",L32/$F$40)</f>
        <v/>
      </c>
      <c r="M116" t="str">
        <f>IF(M32="","",M32/$F$40)</f>
        <v/>
      </c>
      <c r="N116">
        <f t="shared" ref="N116:O116" si="145">IF(N32="","",N32/$N$40)</f>
        <v>1.1904761904761905</v>
      </c>
      <c r="O116" t="str">
        <f t="shared" si="145"/>
        <v/>
      </c>
      <c r="P116" t="str">
        <f t="shared" ref="P116:Q116" si="146">IF(P32="","",P32/$P$40)</f>
        <v/>
      </c>
      <c r="Q116">
        <f t="shared" si="146"/>
        <v>0.6555423122765196</v>
      </c>
    </row>
    <row r="117" spans="4:17" x14ac:dyDescent="0.25">
      <c r="D117" t="str">
        <f t="shared" si="90"/>
        <v>Student B 3</v>
      </c>
      <c r="E117" t="str">
        <f>IF(E33="","",E33/$F$40)</f>
        <v/>
      </c>
      <c r="F117" t="str">
        <f>IF(F33="","",F33/$F$40)</f>
        <v/>
      </c>
      <c r="G117" t="str">
        <f>IF(G33="","",G33/$F$40)</f>
        <v/>
      </c>
      <c r="H117" t="str">
        <f>IF(H33="","",H33/$F$40)</f>
        <v/>
      </c>
      <c r="I117" t="str">
        <f>IF(I33="","",I33/$F$40)</f>
        <v/>
      </c>
      <c r="J117" t="str">
        <f>IF(J33="","",J33/$F$40)</f>
        <v/>
      </c>
      <c r="K117" t="str">
        <f>IF(K33="","",K33/$F$40)</f>
        <v/>
      </c>
      <c r="L117" t="str">
        <f>IF(L33="","",L33/$F$40)</f>
        <v/>
      </c>
      <c r="M117" t="str">
        <f>IF(M33="","",M33/$F$40)</f>
        <v/>
      </c>
      <c r="N117" t="str">
        <f t="shared" ref="N117:O117" si="147">IF(N33="","",N33/$N$40)</f>
        <v/>
      </c>
      <c r="O117">
        <f t="shared" si="147"/>
        <v>0.7142857142857143</v>
      </c>
      <c r="P117">
        <f t="shared" ref="P117:Q117" si="148">IF(P33="","",P33/$P$40)</f>
        <v>0.6555423122765196</v>
      </c>
      <c r="Q117" t="str">
        <f t="shared" si="148"/>
        <v/>
      </c>
    </row>
    <row r="118" spans="4:17" x14ac:dyDescent="0.25">
      <c r="D118" t="str">
        <f>D34</f>
        <v>Student B 4</v>
      </c>
      <c r="E118" t="str">
        <f>IF(E34="","",E34/$F$40)</f>
        <v/>
      </c>
      <c r="F118" t="str">
        <f>IF(F34="","",F34/$F$40)</f>
        <v/>
      </c>
      <c r="G118" t="str">
        <f>IF(G34="","",G34/$F$40)</f>
        <v/>
      </c>
      <c r="H118" t="str">
        <f>IF(H34="","",H34/$F$40)</f>
        <v/>
      </c>
      <c r="I118" t="str">
        <f>IF(I34="","",I34/$F$40)</f>
        <v/>
      </c>
      <c r="J118" t="str">
        <f>IF(J34="","",J34/$F$40)</f>
        <v/>
      </c>
      <c r="K118" t="str">
        <f>IF(K34="","",K34/$F$40)</f>
        <v/>
      </c>
      <c r="L118" t="str">
        <f>IF(L34="","",L34/$F$40)</f>
        <v/>
      </c>
      <c r="M118" t="str">
        <f>IF(M34="","",M34/$F$40)</f>
        <v/>
      </c>
      <c r="N118" t="str">
        <f t="shared" ref="N118:O118" si="149">IF(N34="","",N34/$N$40)</f>
        <v/>
      </c>
      <c r="O118">
        <f t="shared" si="149"/>
        <v>0.95238095238095233</v>
      </c>
      <c r="P118">
        <f t="shared" ref="P118:Q118" si="150">IF(P34="","",P34/$P$40)</f>
        <v>1.0131108462455303</v>
      </c>
      <c r="Q118" t="str">
        <f t="shared" si="150"/>
        <v/>
      </c>
    </row>
    <row r="119" spans="4:17" x14ac:dyDescent="0.25">
      <c r="D119" t="str">
        <f t="shared" si="90"/>
        <v>Student B 5</v>
      </c>
      <c r="E119" t="str">
        <f>IF(E35="","",E35/$F$40)</f>
        <v/>
      </c>
      <c r="F119" t="str">
        <f>IF(F35="","",F35/$F$40)</f>
        <v/>
      </c>
      <c r="G119" t="str">
        <f>IF(G35="","",G35/$F$40)</f>
        <v/>
      </c>
      <c r="H119" t="str">
        <f>IF(H35="","",H35/$F$40)</f>
        <v/>
      </c>
      <c r="I119" t="str">
        <f>IF(I35="","",I35/$F$40)</f>
        <v/>
      </c>
      <c r="J119" t="str">
        <f>IF(J35="","",J35/$F$40)</f>
        <v/>
      </c>
      <c r="K119" t="str">
        <f>IF(K35="","",K35/$F$40)</f>
        <v/>
      </c>
      <c r="L119" t="str">
        <f>IF(L35="","",L35/$F$40)</f>
        <v/>
      </c>
      <c r="M119" t="str">
        <f>IF(M35="","",M35/$F$40)</f>
        <v/>
      </c>
      <c r="N119" t="str">
        <f t="shared" ref="N119:O119" si="151">IF(N35="","",N35/$N$40)</f>
        <v/>
      </c>
      <c r="O119">
        <f t="shared" si="151"/>
        <v>0.83333333333333326</v>
      </c>
      <c r="P119">
        <f t="shared" ref="P119:Q119" si="152">IF(P35="","",P35/$P$40)</f>
        <v>1.066746126340882</v>
      </c>
      <c r="Q119" t="str">
        <f t="shared" si="152"/>
        <v/>
      </c>
    </row>
    <row r="120" spans="4:17" x14ac:dyDescent="0.25">
      <c r="D120" t="str">
        <f t="shared" si="90"/>
        <v>Professional B 4</v>
      </c>
      <c r="E120" t="str">
        <f>IF(E36="","",E36/$F$40)</f>
        <v/>
      </c>
      <c r="F120" t="str">
        <f>IF(F36="","",F36/$F$40)</f>
        <v/>
      </c>
      <c r="G120" t="str">
        <f>IF(G36="","",G36/$F$40)</f>
        <v/>
      </c>
      <c r="H120" t="str">
        <f>IF(H36="","",H36/$F$40)</f>
        <v/>
      </c>
      <c r="I120" t="str">
        <f>IF(I36="","",I36/$F$40)</f>
        <v/>
      </c>
      <c r="J120" t="str">
        <f>IF(J36="","",J36/$F$40)</f>
        <v/>
      </c>
      <c r="K120" t="str">
        <f>IF(K36="","",K36/$F$40)</f>
        <v/>
      </c>
      <c r="L120" t="str">
        <f>IF(L36="","",L36/$F$40)</f>
        <v/>
      </c>
      <c r="M120" t="str">
        <f>IF(M36="","",M36/$F$40)</f>
        <v/>
      </c>
      <c r="N120" t="str">
        <f t="shared" ref="N120:O120" si="153">IF(N36="","",N36/$N$40)</f>
        <v/>
      </c>
      <c r="O120">
        <f t="shared" si="153"/>
        <v>0.95238095238095233</v>
      </c>
      <c r="P120">
        <f t="shared" ref="P120:Q120" si="154">IF(P36="","",P36/$P$40)</f>
        <v>1.072705601907032</v>
      </c>
      <c r="Q120" t="str">
        <f t="shared" si="154"/>
        <v/>
      </c>
    </row>
    <row r="121" spans="4:17" x14ac:dyDescent="0.25">
      <c r="D121" t="str">
        <f>D37</f>
        <v>Professional B 5</v>
      </c>
      <c r="E121" t="str">
        <f>IF(E37="","",E37/$F$40)</f>
        <v/>
      </c>
      <c r="F121" t="str">
        <f>IF(F37="","",F37/$F$40)</f>
        <v/>
      </c>
      <c r="G121" t="str">
        <f>IF(G37="","",G37/$F$40)</f>
        <v/>
      </c>
      <c r="H121" t="str">
        <f>IF(H37="","",H37/$F$40)</f>
        <v/>
      </c>
      <c r="I121" t="str">
        <f>IF(I37="","",I37/$F$40)</f>
        <v/>
      </c>
      <c r="J121" t="str">
        <f>IF(J37="","",J37/$F$40)</f>
        <v/>
      </c>
      <c r="K121" t="str">
        <f>IF(K37="","",K37/$F$40)</f>
        <v/>
      </c>
      <c r="L121" t="str">
        <f>IF(L37="","",L37/$F$40)</f>
        <v/>
      </c>
      <c r="M121" t="str">
        <f>IF(M37="","",M37/$F$40)</f>
        <v/>
      </c>
      <c r="N121" t="str">
        <f t="shared" ref="N121:O121" si="155">IF(N37="","",N37/$N$40)</f>
        <v/>
      </c>
      <c r="O121">
        <f t="shared" si="155"/>
        <v>0.7142857142857143</v>
      </c>
      <c r="P121">
        <f t="shared" ref="P121:Q121" si="156">IF(P37="","",P37/$P$40)</f>
        <v>1.1918951132300357</v>
      </c>
      <c r="Q121" t="str">
        <f t="shared" si="156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52"/>
  <sheetViews>
    <sheetView topLeftCell="A52" workbookViewId="0"/>
  </sheetViews>
  <sheetFormatPr defaultRowHeight="15" x14ac:dyDescent="0.25"/>
  <sheetData>
    <row r="3" spans="2:15" x14ac:dyDescent="0.25">
      <c r="C3" t="s">
        <v>5</v>
      </c>
      <c r="D3" t="s">
        <v>6</v>
      </c>
      <c r="E3" t="s">
        <v>7</v>
      </c>
    </row>
    <row r="4" spans="2:15" x14ac:dyDescent="0.25">
      <c r="B4" t="s">
        <v>23</v>
      </c>
      <c r="C4">
        <v>17.5</v>
      </c>
      <c r="D4">
        <v>12.8</v>
      </c>
      <c r="E4">
        <v>10.5</v>
      </c>
    </row>
    <row r="5" spans="2:15" x14ac:dyDescent="0.25">
      <c r="C5">
        <v>2.5880000000000001</v>
      </c>
      <c r="D5">
        <v>2.2000000000000002</v>
      </c>
      <c r="E5">
        <v>1.34</v>
      </c>
    </row>
    <row r="7" spans="2:15" x14ac:dyDescent="0.25">
      <c r="B7" t="s">
        <v>24</v>
      </c>
      <c r="C7">
        <v>19</v>
      </c>
      <c r="D7">
        <v>15.6</v>
      </c>
      <c r="E7">
        <v>10.8</v>
      </c>
    </row>
    <row r="8" spans="2:15" x14ac:dyDescent="0.25">
      <c r="C8">
        <v>3</v>
      </c>
      <c r="D8">
        <v>1.5</v>
      </c>
      <c r="E8">
        <v>2.04</v>
      </c>
    </row>
    <row r="10" spans="2:15" x14ac:dyDescent="0.25">
      <c r="B10" t="s">
        <v>25</v>
      </c>
      <c r="C10">
        <v>18</v>
      </c>
      <c r="D10">
        <v>12.2</v>
      </c>
      <c r="E10">
        <v>12.2</v>
      </c>
    </row>
    <row r="11" spans="2:15" x14ac:dyDescent="0.25">
      <c r="C11">
        <v>1.5</v>
      </c>
      <c r="D11">
        <v>1.1000000000000001</v>
      </c>
      <c r="E11">
        <v>2.2999999999999998</v>
      </c>
    </row>
    <row r="12" spans="2:15" x14ac:dyDescent="0.25">
      <c r="F12" s="1" t="s">
        <v>70</v>
      </c>
      <c r="G12">
        <f>C4</f>
        <v>17.5</v>
      </c>
      <c r="H12">
        <f t="shared" ref="H12:I13" si="0">D4</f>
        <v>12.8</v>
      </c>
      <c r="I12">
        <f t="shared" si="0"/>
        <v>10.5</v>
      </c>
      <c r="J12">
        <f>C7</f>
        <v>19</v>
      </c>
      <c r="K12">
        <f t="shared" ref="K12:L13" si="1">D7</f>
        <v>15.6</v>
      </c>
      <c r="L12">
        <f t="shared" si="1"/>
        <v>10.8</v>
      </c>
      <c r="M12">
        <f>C10</f>
        <v>18</v>
      </c>
      <c r="N12">
        <f t="shared" ref="N12:O13" si="2">D10</f>
        <v>12.2</v>
      </c>
      <c r="O12">
        <f t="shared" si="2"/>
        <v>12.2</v>
      </c>
    </row>
    <row r="13" spans="2:15" x14ac:dyDescent="0.25">
      <c r="F13" s="1" t="s">
        <v>71</v>
      </c>
      <c r="G13">
        <f>C5</f>
        <v>2.5880000000000001</v>
      </c>
      <c r="H13">
        <f t="shared" si="0"/>
        <v>2.2000000000000002</v>
      </c>
      <c r="I13">
        <f t="shared" si="0"/>
        <v>1.34</v>
      </c>
      <c r="J13">
        <f>C8</f>
        <v>3</v>
      </c>
      <c r="K13">
        <f t="shared" si="1"/>
        <v>1.5</v>
      </c>
      <c r="L13">
        <f t="shared" si="1"/>
        <v>2.04</v>
      </c>
      <c r="M13">
        <f>C11</f>
        <v>1.5</v>
      </c>
      <c r="N13">
        <f t="shared" si="2"/>
        <v>1.1000000000000001</v>
      </c>
      <c r="O13">
        <f t="shared" si="2"/>
        <v>2.2999999999999998</v>
      </c>
    </row>
    <row r="14" spans="2:15" x14ac:dyDescent="0.25">
      <c r="G14" s="3" t="s">
        <v>61</v>
      </c>
      <c r="H14" s="5" t="s">
        <v>64</v>
      </c>
      <c r="I14" s="5" t="s">
        <v>67</v>
      </c>
      <c r="J14" s="3" t="s">
        <v>62</v>
      </c>
      <c r="K14" s="2" t="s">
        <v>65</v>
      </c>
      <c r="L14" s="2" t="s">
        <v>68</v>
      </c>
      <c r="M14" s="3" t="s">
        <v>63</v>
      </c>
      <c r="N14" s="2" t="s">
        <v>66</v>
      </c>
      <c r="O14" s="2" t="s">
        <v>69</v>
      </c>
    </row>
    <row r="15" spans="2:15" x14ac:dyDescent="0.25">
      <c r="E15" s="8" t="s">
        <v>26</v>
      </c>
      <c r="F15" s="9" t="s">
        <v>37</v>
      </c>
      <c r="G15" s="10">
        <v>15</v>
      </c>
      <c r="H15" s="11"/>
      <c r="I15" s="11"/>
      <c r="J15" s="10"/>
      <c r="K15" s="8"/>
      <c r="L15" s="8">
        <v>13</v>
      </c>
      <c r="M15" s="10"/>
      <c r="N15" s="8">
        <v>11</v>
      </c>
      <c r="O15" s="8"/>
    </row>
    <row r="16" spans="2:15" x14ac:dyDescent="0.25">
      <c r="F16" s="1" t="s">
        <v>38</v>
      </c>
      <c r="G16" s="4"/>
      <c r="H16" s="6">
        <f ca="1">MIN(20,ROUND(_xlfn.NORM.INV(RAND(),H$12,H$13),0))</f>
        <v>10</v>
      </c>
      <c r="I16" s="6"/>
      <c r="J16" s="4">
        <f ca="1">MIN(20,ROUND(_xlfn.NORM.INV(RAND(),J$12,J$13),0))</f>
        <v>16</v>
      </c>
      <c r="M16" s="4"/>
      <c r="O16" s="6">
        <f ca="1">MIN(20,ROUND(_xlfn.NORM.INV(RAND(),O$12,O$13),0))</f>
        <v>10</v>
      </c>
    </row>
    <row r="17" spans="5:15" x14ac:dyDescent="0.25">
      <c r="F17" s="1" t="s">
        <v>39</v>
      </c>
      <c r="G17" s="4"/>
      <c r="H17" s="6"/>
      <c r="I17" s="6">
        <f ca="1">MIN(20,ROUND(_xlfn.NORM.INV(RAND(),I$12,I$13),0))</f>
        <v>10</v>
      </c>
      <c r="J17" s="4"/>
      <c r="K17" s="6">
        <f ca="1">MIN(20,ROUND(_xlfn.NORM.INV(RAND(),K$12,K$13),0))</f>
        <v>15</v>
      </c>
      <c r="M17" s="4">
        <f ca="1">MIN(20,ROUND(_xlfn.NORM.INV(RAND(),M$12,M$13),0))</f>
        <v>15</v>
      </c>
    </row>
    <row r="18" spans="5:15" x14ac:dyDescent="0.25">
      <c r="F18" s="1" t="s">
        <v>40</v>
      </c>
      <c r="G18" s="4">
        <f ca="1">MIN(20,ROUND(_xlfn.NORM.INV(RAND(),G$12,G$13),0))</f>
        <v>16</v>
      </c>
      <c r="H18" s="6"/>
      <c r="I18" s="6"/>
      <c r="J18" s="4"/>
      <c r="K18" s="6">
        <f ca="1">MIN(20,ROUND(_xlfn.NORM.INV(RAND(),K$12,K$13),0))</f>
        <v>15</v>
      </c>
      <c r="M18" s="4"/>
      <c r="O18" s="6">
        <f ca="1">MIN(20,ROUND(_xlfn.NORM.INV(RAND(),O$12,O$13),0))</f>
        <v>12</v>
      </c>
    </row>
    <row r="19" spans="5:15" x14ac:dyDescent="0.25">
      <c r="F19" s="1" t="s">
        <v>41</v>
      </c>
      <c r="G19" s="4"/>
      <c r="H19" s="6">
        <f ca="1">MIN(20,ROUND(_xlfn.NORM.INV(RAND(),H$12,H$13),0))</f>
        <v>17</v>
      </c>
      <c r="I19" s="6"/>
      <c r="J19" s="4"/>
      <c r="L19" s="6">
        <f ca="1">MIN(20,ROUND(_xlfn.NORM.INV(RAND(),L$12,L$13),0))</f>
        <v>10</v>
      </c>
      <c r="M19" s="4">
        <f ca="1">MIN(20,ROUND(_xlfn.NORM.INV(RAND(),M$12,M$13),0))</f>
        <v>19</v>
      </c>
    </row>
    <row r="20" spans="5:15" x14ac:dyDescent="0.25">
      <c r="F20" s="1" t="s">
        <v>42</v>
      </c>
      <c r="G20" s="4"/>
      <c r="H20" s="6"/>
      <c r="I20" s="6">
        <f ca="1">MIN(20,ROUND(_xlfn.NORM.INV(RAND(),I$12,I$13),0))</f>
        <v>11</v>
      </c>
      <c r="J20" s="4">
        <f ca="1">MIN(20,ROUND(_xlfn.NORM.INV(RAND(),J$12,J$13),0))</f>
        <v>20</v>
      </c>
      <c r="M20" s="4"/>
      <c r="N20" s="6">
        <f ca="1">MIN(20,ROUND(_xlfn.NORM.INV(RAND(),N$12,N$13),0))</f>
        <v>10</v>
      </c>
    </row>
    <row r="21" spans="5:15" x14ac:dyDescent="0.25">
      <c r="F21" s="1" t="s">
        <v>43</v>
      </c>
      <c r="G21" s="4">
        <f ca="1">MIN(20,ROUND(_xlfn.NORM.INV(RAND(),G$12,G$13),0))</f>
        <v>20</v>
      </c>
      <c r="H21" s="6"/>
      <c r="I21" s="6"/>
      <c r="J21" s="4"/>
      <c r="L21" s="6">
        <f ca="1">MIN(20,ROUND(_xlfn.NORM.INV(RAND(),L$12,L$13),0))</f>
        <v>11</v>
      </c>
      <c r="M21" s="4"/>
      <c r="O21" s="6">
        <f ca="1">MIN(20,ROUND(_xlfn.NORM.INV(RAND(),O$12,O$13),0))</f>
        <v>8</v>
      </c>
    </row>
    <row r="22" spans="5:15" x14ac:dyDescent="0.25">
      <c r="F22" s="1" t="s">
        <v>44</v>
      </c>
      <c r="G22" s="4"/>
      <c r="H22" s="6">
        <f ca="1">MIN(20,ROUND(_xlfn.NORM.INV(RAND(),H$12,H$13),0))</f>
        <v>14</v>
      </c>
      <c r="I22" s="6"/>
      <c r="J22" s="4">
        <f ca="1">MIN(20,ROUND(_xlfn.NORM.INV(RAND(),J$12,J$13),0))</f>
        <v>20</v>
      </c>
      <c r="M22" s="4"/>
      <c r="N22" s="6">
        <f ca="1">MIN(20,ROUND(_xlfn.NORM.INV(RAND(),N$12,N$13),0))</f>
        <v>12</v>
      </c>
    </row>
    <row r="23" spans="5:15" x14ac:dyDescent="0.25">
      <c r="F23" s="1" t="s">
        <v>45</v>
      </c>
      <c r="G23" s="4"/>
      <c r="H23" s="6"/>
      <c r="I23" s="6">
        <f ca="1">MIN(20,ROUND(_xlfn.NORM.INV(RAND(),I$12,I$13),0))</f>
        <v>11</v>
      </c>
      <c r="J23" s="4"/>
      <c r="K23" s="6">
        <f ca="1">MIN(20,ROUND(_xlfn.NORM.INV(RAND(),K$12,K$13),0))</f>
        <v>18</v>
      </c>
      <c r="M23" s="4">
        <f ca="1">MIN(20,ROUND(_xlfn.NORM.INV(RAND(),M$12,M$13),0))</f>
        <v>17</v>
      </c>
    </row>
    <row r="24" spans="5:15" x14ac:dyDescent="0.25">
      <c r="E24" s="8" t="s">
        <v>0</v>
      </c>
      <c r="F24" s="9" t="s">
        <v>46</v>
      </c>
      <c r="G24" s="10">
        <v>20</v>
      </c>
      <c r="H24" s="11"/>
      <c r="I24" s="11"/>
      <c r="J24" s="10"/>
      <c r="K24" s="8">
        <v>17</v>
      </c>
      <c r="L24" s="8"/>
      <c r="M24" s="10"/>
      <c r="N24" s="8"/>
      <c r="O24" s="8">
        <v>15</v>
      </c>
    </row>
    <row r="25" spans="5:15" x14ac:dyDescent="0.25">
      <c r="F25" s="1" t="s">
        <v>47</v>
      </c>
      <c r="G25" s="4"/>
      <c r="H25" s="6">
        <f ca="1">MIN(20,ROUND(_xlfn.NORM.INV(RAND(),H$12,H$13),0))</f>
        <v>16</v>
      </c>
      <c r="I25" s="6"/>
      <c r="J25" s="4"/>
      <c r="L25" s="6">
        <f ca="1">MIN(20,ROUND(_xlfn.NORM.INV(RAND(),L$12,L$13),0))</f>
        <v>13</v>
      </c>
      <c r="M25" s="4"/>
      <c r="N25" s="6">
        <f ca="1">MIN(20,ROUND(_xlfn.NORM.INV(RAND(),N$12,N$13),0))</f>
        <v>14</v>
      </c>
    </row>
    <row r="26" spans="5:15" x14ac:dyDescent="0.25">
      <c r="F26" s="1" t="s">
        <v>48</v>
      </c>
      <c r="G26" s="4"/>
      <c r="H26" s="6"/>
      <c r="I26" s="6">
        <f ca="1">MIN(20,ROUND(_xlfn.NORM.INV(RAND(),I$12,I$13),0))</f>
        <v>12</v>
      </c>
      <c r="J26" s="4">
        <f ca="1">MIN(20,ROUND(_xlfn.NORM.INV(RAND(),J$12,J$13),0))</f>
        <v>20</v>
      </c>
      <c r="M26" s="4">
        <f ca="1">MIN(20,ROUND(_xlfn.NORM.INV(RAND(),M$12,M$13),0))</f>
        <v>17</v>
      </c>
    </row>
    <row r="27" spans="5:15" x14ac:dyDescent="0.25">
      <c r="E27" s="8" t="s">
        <v>8</v>
      </c>
      <c r="F27" s="9" t="s">
        <v>49</v>
      </c>
      <c r="G27" s="10"/>
      <c r="H27" s="11"/>
      <c r="I27" s="11">
        <v>12</v>
      </c>
      <c r="J27" s="10">
        <v>18</v>
      </c>
      <c r="K27" s="11"/>
      <c r="L27" s="11"/>
      <c r="M27" s="10"/>
      <c r="N27" s="8">
        <v>13</v>
      </c>
      <c r="O27" s="8"/>
    </row>
    <row r="28" spans="5:15" x14ac:dyDescent="0.25">
      <c r="E28" s="8" t="s">
        <v>9</v>
      </c>
      <c r="F28" s="9" t="s">
        <v>50</v>
      </c>
      <c r="G28" s="10"/>
      <c r="H28" s="11">
        <v>12</v>
      </c>
      <c r="I28" s="11"/>
      <c r="J28" s="10"/>
      <c r="K28" s="11"/>
      <c r="L28" s="8">
        <v>9</v>
      </c>
      <c r="M28" s="10">
        <v>17</v>
      </c>
      <c r="N28" s="11"/>
      <c r="O28" s="11"/>
    </row>
    <row r="29" spans="5:15" x14ac:dyDescent="0.25">
      <c r="E29" s="8" t="s">
        <v>34</v>
      </c>
      <c r="F29" s="9" t="s">
        <v>51</v>
      </c>
      <c r="G29" s="10"/>
      <c r="H29" s="11">
        <v>10</v>
      </c>
      <c r="I29" s="11"/>
      <c r="J29" s="10">
        <v>20</v>
      </c>
      <c r="K29" s="11"/>
      <c r="L29" s="11"/>
      <c r="M29" s="10"/>
      <c r="N29" s="11"/>
      <c r="O29" s="8">
        <v>10</v>
      </c>
    </row>
    <row r="30" spans="5:15" x14ac:dyDescent="0.25">
      <c r="E30" s="8" t="s">
        <v>35</v>
      </c>
      <c r="F30" s="9" t="s">
        <v>52</v>
      </c>
      <c r="G30" s="10"/>
      <c r="H30" s="11"/>
      <c r="I30" s="11">
        <v>9</v>
      </c>
      <c r="J30" s="10"/>
      <c r="K30" s="8">
        <v>14</v>
      </c>
      <c r="L30" s="8"/>
      <c r="M30" s="10">
        <v>19</v>
      </c>
      <c r="N30" s="8"/>
      <c r="O30" s="8"/>
    </row>
    <row r="31" spans="5:15" x14ac:dyDescent="0.25">
      <c r="F31" s="1" t="s">
        <v>53</v>
      </c>
      <c r="G31" s="4">
        <f ca="1">MIN(20,ROUND(_xlfn.NORM.INV(RAND(),G$12,G$13),0))</f>
        <v>17</v>
      </c>
      <c r="H31" s="6"/>
      <c r="I31" s="6"/>
      <c r="J31" s="4"/>
      <c r="K31" s="6">
        <f ca="1">MIN(20,ROUND(_xlfn.NORM.INV(RAND(),K$12,K$13),0))</f>
        <v>15</v>
      </c>
      <c r="M31" s="4"/>
      <c r="O31" s="6">
        <f ca="1">MIN(20,ROUND(_xlfn.NORM.INV(RAND(),O$12,O$13),0))</f>
        <v>12</v>
      </c>
    </row>
    <row r="32" spans="5:15" x14ac:dyDescent="0.25">
      <c r="F32" s="1" t="s">
        <v>54</v>
      </c>
      <c r="G32" s="4">
        <f ca="1">MIN(20,ROUND(_xlfn.NORM.INV(RAND(),G$12,G$13),0))</f>
        <v>16</v>
      </c>
      <c r="H32" s="6"/>
      <c r="I32" s="6"/>
      <c r="J32" s="4"/>
      <c r="L32" s="6">
        <f ca="1">MIN(20,ROUND(_xlfn.NORM.INV(RAND(),L$12,L$13),0))</f>
        <v>8</v>
      </c>
      <c r="M32" s="4"/>
      <c r="N32" s="6">
        <f ca="1">MIN(20,ROUND(_xlfn.NORM.INV(RAND(),N$12,N$13),0))</f>
        <v>15</v>
      </c>
    </row>
    <row r="33" spans="5:17" x14ac:dyDescent="0.25">
      <c r="F33" s="1" t="s">
        <v>55</v>
      </c>
      <c r="G33" s="4">
        <f ca="1">MIN(20,ROUND(_xlfn.NORM.INV(RAND(),G$12,G$13),0))</f>
        <v>19</v>
      </c>
      <c r="H33" s="6"/>
      <c r="I33" s="6"/>
      <c r="J33" s="4"/>
      <c r="K33" s="6">
        <f ca="1">MIN(20,ROUND(_xlfn.NORM.INV(RAND(),K$12,K$13),0))</f>
        <v>18</v>
      </c>
      <c r="M33" s="4"/>
      <c r="O33" s="6">
        <f ca="1">MIN(20,ROUND(_xlfn.NORM.INV(RAND(),O$12,O$13),0))</f>
        <v>14</v>
      </c>
    </row>
    <row r="34" spans="5:17" x14ac:dyDescent="0.25">
      <c r="F34" s="1" t="s">
        <v>56</v>
      </c>
      <c r="G34" s="4"/>
      <c r="H34" s="6">
        <f ca="1">MIN(20,ROUND(_xlfn.NORM.INV(RAND(),H$12,H$13),0))</f>
        <v>13</v>
      </c>
      <c r="I34" s="6"/>
      <c r="J34" s="4">
        <f ca="1">MIN(20,ROUND(_xlfn.NORM.INV(RAND(),J$12,J$13),0))</f>
        <v>20</v>
      </c>
      <c r="M34" s="4"/>
      <c r="O34" s="6">
        <f ca="1">MIN(20,ROUND(_xlfn.NORM.INV(RAND(),O$12,O$13),0))</f>
        <v>13</v>
      </c>
    </row>
    <row r="35" spans="5:17" x14ac:dyDescent="0.25">
      <c r="F35" s="1" t="s">
        <v>57</v>
      </c>
      <c r="G35" s="4"/>
      <c r="H35" s="6"/>
      <c r="I35" s="6">
        <f ca="1">MIN(20,ROUND(_xlfn.NORM.INV(RAND(),I$12,I$13),0))</f>
        <v>9</v>
      </c>
      <c r="J35" s="4">
        <f ca="1">MIN(20,ROUND(_xlfn.NORM.INV(RAND(),J$12,J$13),0))</f>
        <v>20</v>
      </c>
      <c r="M35" s="4"/>
      <c r="N35" s="6">
        <f ca="1">MIN(20,ROUND(_xlfn.NORM.INV(RAND(),N$12,N$13),0))</f>
        <v>11</v>
      </c>
    </row>
    <row r="36" spans="5:17" x14ac:dyDescent="0.25">
      <c r="F36" s="1" t="s">
        <v>58</v>
      </c>
      <c r="G36" s="4">
        <f ca="1">MIN(20,ROUND(_xlfn.NORM.INV(RAND(),G$12,G$13),0))</f>
        <v>15</v>
      </c>
      <c r="H36" s="6"/>
      <c r="I36" s="6"/>
      <c r="J36" s="4"/>
      <c r="L36" s="6">
        <f ca="1">MIN(20,ROUND(_xlfn.NORM.INV(RAND(),L$12,L$13),0))</f>
        <v>14</v>
      </c>
      <c r="M36" s="4"/>
      <c r="N36" s="6">
        <f ca="1">MIN(20,ROUND(_xlfn.NORM.INV(RAND(),N$12,N$13),0))</f>
        <v>12</v>
      </c>
    </row>
    <row r="37" spans="5:17" x14ac:dyDescent="0.25">
      <c r="F37" s="1" t="s">
        <v>59</v>
      </c>
      <c r="G37" s="4"/>
      <c r="H37" s="6">
        <f ca="1">MIN(20,ROUND(_xlfn.NORM.INV(RAND(),H$12,H$13),0))</f>
        <v>11</v>
      </c>
      <c r="I37" s="6"/>
      <c r="J37" s="4"/>
      <c r="L37" s="6">
        <f ca="1">MIN(20,ROUND(_xlfn.NORM.INV(RAND(),L$12,L$13),0))</f>
        <v>14</v>
      </c>
      <c r="M37" s="4">
        <f ca="1">MIN(20,ROUND(_xlfn.NORM.INV(RAND(),M$12,M$13),0))</f>
        <v>15</v>
      </c>
    </row>
    <row r="38" spans="5:17" x14ac:dyDescent="0.25">
      <c r="F38" s="1" t="s">
        <v>60</v>
      </c>
      <c r="G38" s="4"/>
      <c r="H38" s="6"/>
      <c r="I38" s="6">
        <f ca="1">MIN(20,ROUND(_xlfn.NORM.INV(RAND(),I$12,I$13),0))</f>
        <v>12</v>
      </c>
      <c r="J38" s="4"/>
      <c r="K38" s="6">
        <f ca="1">MIN(20,ROUND(_xlfn.NORM.INV(RAND(),K$12,K$13),0))</f>
        <v>14</v>
      </c>
      <c r="M38" s="4">
        <f ca="1">MIN(20,ROUND(_xlfn.NORM.INV(RAND(),M$12,M$13),0))</f>
        <v>17</v>
      </c>
    </row>
    <row r="40" spans="5:17" x14ac:dyDescent="0.25">
      <c r="E40">
        <v>0</v>
      </c>
      <c r="F40" s="12" t="s">
        <v>73</v>
      </c>
      <c r="G40">
        <f ca="1">_xlfn.QUARTILE.INC(G$15:G$38,$E40)</f>
        <v>15</v>
      </c>
      <c r="H40">
        <f t="shared" ref="H40:O40" ca="1" si="3">_xlfn.QUARTILE.INC(H$15:H$38,$E40)</f>
        <v>10</v>
      </c>
      <c r="I40">
        <f t="shared" ca="1" si="3"/>
        <v>9</v>
      </c>
      <c r="J40">
        <f t="shared" ca="1" si="3"/>
        <v>16</v>
      </c>
      <c r="K40">
        <f t="shared" ca="1" si="3"/>
        <v>14</v>
      </c>
      <c r="L40">
        <f t="shared" ca="1" si="3"/>
        <v>8</v>
      </c>
      <c r="M40">
        <f t="shared" ca="1" si="3"/>
        <v>15</v>
      </c>
      <c r="N40">
        <f t="shared" ca="1" si="3"/>
        <v>10</v>
      </c>
      <c r="O40">
        <f t="shared" ca="1" si="3"/>
        <v>8</v>
      </c>
    </row>
    <row r="41" spans="5:17" x14ac:dyDescent="0.25">
      <c r="E41">
        <v>1</v>
      </c>
      <c r="F41" s="13">
        <v>0.25</v>
      </c>
      <c r="G41">
        <f t="shared" ref="G41:O44" ca="1" si="4">_xlfn.QUARTILE.INC(G$15:G$38,$E41)</f>
        <v>15.75</v>
      </c>
      <c r="H41">
        <f t="shared" ca="1" si="4"/>
        <v>10.75</v>
      </c>
      <c r="I41">
        <f t="shared" ca="1" si="4"/>
        <v>9.75</v>
      </c>
      <c r="J41">
        <f t="shared" ca="1" si="4"/>
        <v>19.5</v>
      </c>
      <c r="K41">
        <f t="shared" ca="1" si="4"/>
        <v>14.75</v>
      </c>
      <c r="L41">
        <f t="shared" ca="1" si="4"/>
        <v>9.75</v>
      </c>
      <c r="M41">
        <f t="shared" ca="1" si="4"/>
        <v>16.5</v>
      </c>
      <c r="N41">
        <f t="shared" ca="1" si="4"/>
        <v>11</v>
      </c>
      <c r="O41">
        <f t="shared" ca="1" si="4"/>
        <v>10</v>
      </c>
    </row>
    <row r="42" spans="5:17" x14ac:dyDescent="0.25">
      <c r="E42">
        <v>2</v>
      </c>
      <c r="F42" s="12" t="s">
        <v>72</v>
      </c>
      <c r="G42">
        <f t="shared" ca="1" si="4"/>
        <v>16.5</v>
      </c>
      <c r="H42">
        <f t="shared" ca="1" si="4"/>
        <v>12.5</v>
      </c>
      <c r="I42">
        <f t="shared" ca="1" si="4"/>
        <v>11</v>
      </c>
      <c r="J42">
        <f t="shared" ca="1" si="4"/>
        <v>20</v>
      </c>
      <c r="K42">
        <f t="shared" ca="1" si="4"/>
        <v>15</v>
      </c>
      <c r="L42">
        <f t="shared" ca="1" si="4"/>
        <v>12</v>
      </c>
      <c r="M42">
        <f t="shared" ca="1" si="4"/>
        <v>17</v>
      </c>
      <c r="N42">
        <f t="shared" ca="1" si="4"/>
        <v>12</v>
      </c>
      <c r="O42">
        <f t="shared" ca="1" si="4"/>
        <v>12</v>
      </c>
    </row>
    <row r="43" spans="5:17" x14ac:dyDescent="0.25">
      <c r="E43">
        <v>3</v>
      </c>
      <c r="F43" s="13">
        <v>0.75</v>
      </c>
      <c r="G43">
        <f t="shared" ca="1" si="4"/>
        <v>19.25</v>
      </c>
      <c r="H43">
        <f t="shared" ca="1" si="4"/>
        <v>14.5</v>
      </c>
      <c r="I43">
        <f t="shared" ca="1" si="4"/>
        <v>12</v>
      </c>
      <c r="J43">
        <f t="shared" ca="1" si="4"/>
        <v>20</v>
      </c>
      <c r="K43">
        <f t="shared" ca="1" si="4"/>
        <v>17.25</v>
      </c>
      <c r="L43">
        <f t="shared" ca="1" si="4"/>
        <v>13.25</v>
      </c>
      <c r="M43">
        <f t="shared" ca="1" si="4"/>
        <v>17.5</v>
      </c>
      <c r="N43">
        <f t="shared" ca="1" si="4"/>
        <v>13.25</v>
      </c>
      <c r="O43">
        <f t="shared" ca="1" si="4"/>
        <v>13.25</v>
      </c>
    </row>
    <row r="44" spans="5:17" x14ac:dyDescent="0.25">
      <c r="E44">
        <v>4</v>
      </c>
      <c r="F44" s="1" t="s">
        <v>74</v>
      </c>
      <c r="G44">
        <f t="shared" ca="1" si="4"/>
        <v>20</v>
      </c>
      <c r="H44">
        <f t="shared" ca="1" si="4"/>
        <v>17</v>
      </c>
      <c r="I44">
        <f t="shared" ca="1" si="4"/>
        <v>12</v>
      </c>
      <c r="J44">
        <f t="shared" ca="1" si="4"/>
        <v>20</v>
      </c>
      <c r="K44">
        <f t="shared" ca="1" si="4"/>
        <v>18</v>
      </c>
      <c r="L44">
        <f t="shared" ca="1" si="4"/>
        <v>14</v>
      </c>
      <c r="M44">
        <f t="shared" ca="1" si="4"/>
        <v>19</v>
      </c>
      <c r="N44">
        <f t="shared" ca="1" si="4"/>
        <v>15</v>
      </c>
      <c r="O44">
        <f t="shared" ca="1" si="4"/>
        <v>15</v>
      </c>
    </row>
    <row r="45" spans="5:17" x14ac:dyDescent="0.25">
      <c r="F45" s="1" t="s">
        <v>77</v>
      </c>
      <c r="G45">
        <f ca="1">AVERAGE(G15:G38)</f>
        <v>17.25</v>
      </c>
      <c r="H45">
        <f t="shared" ref="H45:O45" ca="1" si="5">AVERAGE(H15:H38)</f>
        <v>12.875</v>
      </c>
      <c r="I45">
        <f t="shared" ca="1" si="5"/>
        <v>10.75</v>
      </c>
      <c r="J45">
        <f t="shared" ca="1" si="5"/>
        <v>19.25</v>
      </c>
      <c r="K45">
        <f t="shared" ca="1" si="5"/>
        <v>15.75</v>
      </c>
      <c r="L45">
        <f t="shared" ca="1" si="5"/>
        <v>11.5</v>
      </c>
      <c r="M45">
        <f t="shared" ca="1" si="5"/>
        <v>17</v>
      </c>
      <c r="N45">
        <f t="shared" ca="1" si="5"/>
        <v>12.25</v>
      </c>
      <c r="O45">
        <f t="shared" ca="1" si="5"/>
        <v>11.75</v>
      </c>
    </row>
    <row r="47" spans="5:17" x14ac:dyDescent="0.25">
      <c r="F47" s="12" t="s">
        <v>75</v>
      </c>
      <c r="G47">
        <f ca="1">G41-G40</f>
        <v>0.75</v>
      </c>
      <c r="H47">
        <f t="shared" ref="H47:I47" ca="1" si="6">H41-H40</f>
        <v>0.75</v>
      </c>
      <c r="I47">
        <f t="shared" ca="1" si="6"/>
        <v>0.75</v>
      </c>
      <c r="J47">
        <v>20</v>
      </c>
      <c r="K47">
        <f ca="1">J41-J40</f>
        <v>3.5</v>
      </c>
      <c r="L47">
        <f ca="1">K41-K40</f>
        <v>0.75</v>
      </c>
      <c r="M47">
        <f ca="1">L41-L40</f>
        <v>1.75</v>
      </c>
      <c r="N47">
        <v>20</v>
      </c>
      <c r="O47">
        <f ca="1">M41-M40</f>
        <v>1.5</v>
      </c>
      <c r="P47">
        <f ca="1">N41-N40</f>
        <v>1</v>
      </c>
      <c r="Q47">
        <f ca="1">O41-O40</f>
        <v>2</v>
      </c>
    </row>
    <row r="48" spans="5:17" x14ac:dyDescent="0.25">
      <c r="F48" s="13">
        <v>0.25</v>
      </c>
      <c r="G48">
        <f ca="1">G41</f>
        <v>15.75</v>
      </c>
      <c r="H48">
        <f t="shared" ref="H48:I48" ca="1" si="7">H41</f>
        <v>10.75</v>
      </c>
      <c r="I48">
        <f t="shared" ca="1" si="7"/>
        <v>9.75</v>
      </c>
      <c r="J48">
        <v>20</v>
      </c>
      <c r="K48">
        <f ca="1">J41</f>
        <v>19.5</v>
      </c>
      <c r="L48">
        <f ca="1">K41</f>
        <v>14.75</v>
      </c>
      <c r="M48">
        <f ca="1">L41</f>
        <v>9.75</v>
      </c>
      <c r="N48">
        <v>20</v>
      </c>
      <c r="O48">
        <f ca="1">M41</f>
        <v>16.5</v>
      </c>
      <c r="P48">
        <f ca="1">N41</f>
        <v>11</v>
      </c>
      <c r="Q48">
        <f ca="1">O41</f>
        <v>10</v>
      </c>
    </row>
    <row r="49" spans="6:17" x14ac:dyDescent="0.25">
      <c r="F49" s="12" t="s">
        <v>72</v>
      </c>
      <c r="G49">
        <f ca="1">G42-G41</f>
        <v>0.75</v>
      </c>
      <c r="H49">
        <f ca="1">H42-H41</f>
        <v>1.75</v>
      </c>
      <c r="I49">
        <f ca="1">I42-I41</f>
        <v>1.25</v>
      </c>
      <c r="K49">
        <f ca="1">MIN(19.9-J41,J42-J41)</f>
        <v>0.39999999999999858</v>
      </c>
      <c r="L49">
        <f t="shared" ref="L49:M49" ca="1" si="8">MIN(19.9-K41,K42-K41)</f>
        <v>0.25</v>
      </c>
      <c r="M49">
        <f t="shared" ca="1" si="8"/>
        <v>2.25</v>
      </c>
      <c r="O49">
        <f t="shared" ref="O49:Q51" ca="1" si="9">M42-M41</f>
        <v>0.5</v>
      </c>
      <c r="P49">
        <f t="shared" ca="1" si="9"/>
        <v>1</v>
      </c>
      <c r="Q49">
        <f t="shared" ca="1" si="9"/>
        <v>2</v>
      </c>
    </row>
    <row r="50" spans="6:17" x14ac:dyDescent="0.25">
      <c r="F50" s="13">
        <v>0.75</v>
      </c>
      <c r="G50">
        <f ca="1">MAX(0.1,G43-G42)</f>
        <v>2.75</v>
      </c>
      <c r="H50">
        <f ca="1">MAX(0.1,H43-H42)</f>
        <v>2</v>
      </c>
      <c r="I50">
        <f ca="1">MAX(0.1,I43-I42)</f>
        <v>1</v>
      </c>
      <c r="K50">
        <f ca="1">MAX(0.1,J43-J42)</f>
        <v>0.1</v>
      </c>
      <c r="L50">
        <f t="shared" ref="L50:M50" ca="1" si="10">MAX(0.1,K43-K42)</f>
        <v>2.25</v>
      </c>
      <c r="M50">
        <f t="shared" ca="1" si="10"/>
        <v>1.25</v>
      </c>
      <c r="O50">
        <f t="shared" ca="1" si="9"/>
        <v>0.5</v>
      </c>
      <c r="P50">
        <f t="shared" ca="1" si="9"/>
        <v>1.25</v>
      </c>
      <c r="Q50">
        <f t="shared" ca="1" si="9"/>
        <v>1.25</v>
      </c>
    </row>
    <row r="51" spans="6:17" x14ac:dyDescent="0.25">
      <c r="F51" s="13" t="s">
        <v>76</v>
      </c>
      <c r="G51">
        <f ca="1">G44-G43</f>
        <v>0.75</v>
      </c>
      <c r="H51">
        <f ca="1">H44-H43</f>
        <v>2.5</v>
      </c>
      <c r="I51">
        <f ca="1">I44-I43</f>
        <v>0</v>
      </c>
      <c r="K51">
        <f ca="1">J44-J43</f>
        <v>0</v>
      </c>
      <c r="L51">
        <f ca="1">K44-K43</f>
        <v>0.75</v>
      </c>
      <c r="M51">
        <f ca="1">L44-L43</f>
        <v>0.75</v>
      </c>
      <c r="O51">
        <f t="shared" ca="1" si="9"/>
        <v>1.5</v>
      </c>
      <c r="P51">
        <f t="shared" ca="1" si="9"/>
        <v>1.75</v>
      </c>
      <c r="Q51">
        <f t="shared" ca="1" si="9"/>
        <v>1.75</v>
      </c>
    </row>
    <row r="52" spans="6:17" x14ac:dyDescent="0.25">
      <c r="F52" s="13" t="s">
        <v>77</v>
      </c>
      <c r="G52">
        <f ca="1">G45</f>
        <v>17.25</v>
      </c>
      <c r="H52">
        <f t="shared" ref="H52:I52" ca="1" si="11">H45</f>
        <v>12.875</v>
      </c>
      <c r="I52">
        <f t="shared" ca="1" si="11"/>
        <v>10.75</v>
      </c>
      <c r="K52">
        <f ca="1">J45</f>
        <v>19.25</v>
      </c>
      <c r="L52">
        <f ca="1">K45</f>
        <v>15.75</v>
      </c>
      <c r="M52">
        <f ca="1">L45</f>
        <v>11.5</v>
      </c>
      <c r="O52">
        <f ca="1">M45</f>
        <v>17</v>
      </c>
      <c r="P52">
        <f ca="1">N45</f>
        <v>12.25</v>
      </c>
      <c r="Q52">
        <f ca="1">O45</f>
        <v>11.75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Sheet3 (2)</vt:lpstr>
    </vt:vector>
  </TitlesOfParts>
  <Company>SAP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Treffer, Arian (external - Partner)</dc:creator>
  <cp:lastModifiedBy>Treffer, Arian (external - Partner)</cp:lastModifiedBy>
  <cp:lastPrinted>2017-07-04T09:18:02Z</cp:lastPrinted>
  <dcterms:created xsi:type="dcterms:W3CDTF">2017-02-16T12:42:28Z</dcterms:created>
  <dcterms:modified xsi:type="dcterms:W3CDTF">2018-02-27T13:04:02Z</dcterms:modified>
</cp:coreProperties>
</file>