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ifullin\Desktop\Заказы\"/>
    </mc:Choice>
  </mc:AlternateContent>
  <bookViews>
    <workbookView xWindow="0" yWindow="0" windowWidth="20400" windowHeight="6795"/>
  </bookViews>
  <sheets>
    <sheet name="Отчет (БЕЗ НДС)" sheetId="1" r:id="rId1"/>
    <sheet name="Акт ( без НДС)" sheetId="2" r:id="rId2"/>
  </sheets>
  <definedNames>
    <definedName name="_xlnm.Print_Area" localSheetId="1">'Акт ( без НДС)'!$A$1:$G$18</definedName>
    <definedName name="_xlnm.Print_Area" localSheetId="0">'Отчет (БЕЗ НДС)'!$A$1:$S$48</definedName>
  </definedNames>
  <calcPr calcId="162913"/>
</workbook>
</file>

<file path=xl/calcChain.xml><?xml version="1.0" encoding="utf-8"?>
<calcChain xmlns="http://schemas.openxmlformats.org/spreadsheetml/2006/main">
  <c r="M41" i="1" l="1"/>
  <c r="A47" i="1"/>
  <c r="F44" i="1"/>
  <c r="E7" i="2"/>
  <c r="G4" i="2"/>
  <c r="E4" i="2"/>
  <c r="S41" i="1"/>
  <c r="I44" i="1" s="1"/>
  <c r="G7" i="2" l="1"/>
  <c r="G8" i="2" s="1"/>
  <c r="A11" i="2" s="1"/>
</calcChain>
</file>

<file path=xl/sharedStrings.xml><?xml version="1.0" encoding="utf-8"?>
<sst xmlns="http://schemas.openxmlformats.org/spreadsheetml/2006/main" count="212" uniqueCount="168">
  <si>
    <t>№</t>
  </si>
  <si>
    <t>Заводской номер ФН</t>
  </si>
  <si>
    <t>ИНН
Пользователя ККТ</t>
  </si>
  <si>
    <t>Наименование Пользователя ККТ</t>
  </si>
  <si>
    <t>Наименование тарифа</t>
  </si>
  <si>
    <t>Дата активации Тарифа</t>
  </si>
  <si>
    <t>Дата окончания Тарифа</t>
  </si>
  <si>
    <t>Кол-во дней в тарифе</t>
  </si>
  <si>
    <t>Скидка, предоставленая пользователю (руб.)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</si>
  <si>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</si>
  <si>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</si>
  <si>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</si>
  <si>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Базовый % вознаграждения</t>
  </si>
  <si>
    <t>Фактический % вознаграждения</t>
  </si>
  <si>
    <t>Базовая стоимость услуг по выбранному тарифу (руб. вкл. НДС)</t>
  </si>
  <si>
    <t>Фактическая стоимость услуг за отчетный период (руб. вкл. НДС)</t>
  </si>
  <si>
    <t xml:space="preserve">Общая  стоимость услуг по выбранному тарифу (руб, вкл. НДС) </t>
  </si>
  <si>
    <t>Указать дату отчета=Дата акта
Прописать номер договора, наименование компании и подписанта
Проверить период в названии отчета - должен совпадать с периодом, указанным в акте</t>
  </si>
  <si>
    <t>РНМ</t>
  </si>
  <si>
    <t>от</t>
  </si>
  <si>
    <t>согласно следующим данным:</t>
  </si>
  <si>
    <t>Коммерческий представитель:</t>
  </si>
  <si>
    <t>Доверитель:</t>
  </si>
  <si>
    <t>ООО "Эвотор ОФД", ИНН 9715260691,КПП 770401001 119048, Москва г, Усачёва ул, дом № 33, строение 1, тел.: +7 (495) 252-50-50, р/с 40702810238000017451, в банке ПАО СБЕРБАНК, БИК 044525225, к/с 30101810400000000225</t>
  </si>
  <si>
    <t>Основание:</t>
  </si>
  <si>
    <r>
      <t xml:space="preserve">Договор коммерческого представительства № </t>
    </r>
    <r>
      <rPr>
        <sz val="10"/>
        <color indexed="10"/>
        <rFont val="Times New Roman"/>
        <family val="1"/>
        <charset val="204"/>
      </rPr>
      <t/>
    </r>
  </si>
  <si>
    <t>Наименование работ, услуг</t>
  </si>
  <si>
    <t>Кол-во</t>
  </si>
  <si>
    <t>Сумма, руб</t>
  </si>
  <si>
    <t xml:space="preserve">Услуги по договору коммерческого представительства за </t>
  </si>
  <si>
    <t>Итого</t>
  </si>
  <si>
    <t>Вышеперечисленные услуги выполнены полностью и в срок. Доверитель претензий по объему, качеству и срокам оказания услуг не имеет.</t>
  </si>
  <si>
    <t>Коммерческий представитель</t>
  </si>
  <si>
    <t>Доверитель</t>
  </si>
  <si>
    <t>Генеральный директор</t>
  </si>
  <si>
    <t>Баров А.В.</t>
  </si>
  <si>
    <t xml:space="preserve">Отчёт к Акту об оказании услуг за </t>
  </si>
  <si>
    <t>декабрь 2018г.</t>
  </si>
  <si>
    <t xml:space="preserve">Итого Вознаграждение Коммерческого Представителя за   </t>
  </si>
  <si>
    <t xml:space="preserve">составляет </t>
  </si>
  <si>
    <r>
      <t xml:space="preserve">«КОММЕРЧЕСКИЙ ПРЕДСТАВИТЕЛЬ» 
</t>
    </r>
    <r>
      <rPr>
        <sz val="11"/>
        <color indexed="10"/>
        <rFont val="Calibri"/>
        <family val="2"/>
        <charset val="204"/>
      </rPr>
      <t/>
    </r>
  </si>
  <si>
    <t>«ДОВЕРИТЕЛЬ»</t>
  </si>
  <si>
    <t>Генеральный Директор</t>
  </si>
  <si>
    <t xml:space="preserve"> ............................. /Баров А.В./</t>
  </si>
  <si>
    <t>ИТОГО</t>
  </si>
  <si>
    <t>Сумма вознаграждения партнера за отчётный период (руб., НДС не облагается)</t>
  </si>
  <si>
    <t>276731/2016</t>
  </si>
  <si>
    <t>11.01.2017</t>
  </si>
  <si>
    <t>1831112996</t>
  </si>
  <si>
    <t>ООО "АВТО-СТАНДАРТ"</t>
  </si>
  <si>
    <t>0001059276063368</t>
  </si>
  <si>
    <t>9252440300072313</t>
  </si>
  <si>
    <t>12 month</t>
  </si>
  <si>
    <t>4314004130</t>
  </si>
  <si>
    <t>ООО "ВОЖГАЛЬСКОЕ МАСЛО"</t>
  </si>
  <si>
    <t>0000773166042328</t>
  </si>
  <si>
    <t>9286000100198862</t>
  </si>
  <si>
    <t>15 month</t>
  </si>
  <si>
    <t>4345195855</t>
  </si>
  <si>
    <t>НП "НАРОДНЫЕ ХУДОЖЕСТВЕННЫЕ ПРОМЫСЛЫ И РЕМЕСЛА ВЯТКИ"</t>
  </si>
  <si>
    <t>0000858322044069</t>
  </si>
  <si>
    <t>9252440300053761</t>
  </si>
  <si>
    <t>4345218848</t>
  </si>
  <si>
    <t>ООО "САВА"</t>
  </si>
  <si>
    <t>0000096927049341</t>
  </si>
  <si>
    <t>9281000100064676</t>
  </si>
  <si>
    <t>4345312128</t>
  </si>
  <si>
    <t>ООО "МЯСНОЙ ГУРМАН"</t>
  </si>
  <si>
    <t>0001567220025747</t>
  </si>
  <si>
    <t>9283440300165586</t>
  </si>
  <si>
    <t>0001567104037963</t>
  </si>
  <si>
    <t>9283440300165767</t>
  </si>
  <si>
    <t>4345331265</t>
  </si>
  <si>
    <t>ООО "КУЗЬМА ПОСТЕЛЬКИН"</t>
  </si>
  <si>
    <t>0000873403002626</t>
  </si>
  <si>
    <t>9252440300054168</t>
  </si>
  <si>
    <t>36 month</t>
  </si>
  <si>
    <t>4345338119</t>
  </si>
  <si>
    <t>ООО "АВТОМОТОР"</t>
  </si>
  <si>
    <t>0000110636042342</t>
  </si>
  <si>
    <t>9281000100055132</t>
  </si>
  <si>
    <t>0000110392029718</t>
  </si>
  <si>
    <t>9286000100038093</t>
  </si>
  <si>
    <t>4345420123</t>
  </si>
  <si>
    <t>ООО КОМПАНИЯ "АЗБУКА"</t>
  </si>
  <si>
    <t>0001374692054471</t>
  </si>
  <si>
    <t>9252440300071302</t>
  </si>
  <si>
    <t>4345428531</t>
  </si>
  <si>
    <t>ООО "АЛЬФА"</t>
  </si>
  <si>
    <t>0001582644062880</t>
  </si>
  <si>
    <t>8712000100119913</t>
  </si>
  <si>
    <t>4345449387</t>
  </si>
  <si>
    <t>ООО "ДИЗАВТО"</t>
  </si>
  <si>
    <t>0001622781009897</t>
  </si>
  <si>
    <t>8710000101903226</t>
  </si>
  <si>
    <t>4345454059</t>
  </si>
  <si>
    <t>ООО "ДПТ"</t>
  </si>
  <si>
    <t>0001638981027253</t>
  </si>
  <si>
    <t>8710000101587507</t>
  </si>
  <si>
    <t>4346043140</t>
  </si>
  <si>
    <t>ООО ФИРМА "АСТРА-ПЛЮС"</t>
  </si>
  <si>
    <t>0000098439007713</t>
  </si>
  <si>
    <t>8710000101493903</t>
  </si>
  <si>
    <t>7726389904</t>
  </si>
  <si>
    <t>ООО "СНАБСЕРВИС"</t>
  </si>
  <si>
    <t>0001578276054038</t>
  </si>
  <si>
    <t>9289000100182416</t>
  </si>
  <si>
    <t>246525633277</t>
  </si>
  <si>
    <t>ИП Ходжиев Заробудин Назрулоевич</t>
  </si>
  <si>
    <t>0001407561004263</t>
  </si>
  <si>
    <t>9286000100222572</t>
  </si>
  <si>
    <t>430300550157</t>
  </si>
  <si>
    <t>ИП Широков Сергей Николаевич</t>
  </si>
  <si>
    <t>0000284862031632</t>
  </si>
  <si>
    <t>9281000100222285</t>
  </si>
  <si>
    <t>431200014482</t>
  </si>
  <si>
    <t>ИП Феофилактова Светлана Анатольевна</t>
  </si>
  <si>
    <t>0000830908040162</t>
  </si>
  <si>
    <t>9286000100189566</t>
  </si>
  <si>
    <t>431200021063</t>
  </si>
  <si>
    <t>ИП Благодатских Сергей Васильевич</t>
  </si>
  <si>
    <t>0000124814049473</t>
  </si>
  <si>
    <t>9281000100055662</t>
  </si>
  <si>
    <t>1 month</t>
  </si>
  <si>
    <t>432200024605</t>
  </si>
  <si>
    <t>ИП Мишин Артур Викторович</t>
  </si>
  <si>
    <t>0000805713039476</t>
  </si>
  <si>
    <t>8710000100733389</t>
  </si>
  <si>
    <t>433803463562</t>
  </si>
  <si>
    <t>ИП Обухов Илья Александрович</t>
  </si>
  <si>
    <t>0001509681000792</t>
  </si>
  <si>
    <t>8711000101532880</t>
  </si>
  <si>
    <t>0001509581047798</t>
  </si>
  <si>
    <t>8711000101533371</t>
  </si>
  <si>
    <t>0001509635016627</t>
  </si>
  <si>
    <t>8711000101533327</t>
  </si>
  <si>
    <t>434510617510</t>
  </si>
  <si>
    <t>ИП Пономарёв Алексей Михайлович</t>
  </si>
  <si>
    <t>0000645309055539</t>
  </si>
  <si>
    <t>9283440300080730</t>
  </si>
  <si>
    <t>434526326620</t>
  </si>
  <si>
    <t>ИП Глотова Людмила Викторовна</t>
  </si>
  <si>
    <t>0001447586003837</t>
  </si>
  <si>
    <t>9252440300073269</t>
  </si>
  <si>
    <t>434529583294</t>
  </si>
  <si>
    <t>ИП Черняева Ирина Анатольевна</t>
  </si>
  <si>
    <t>0000278440029572</t>
  </si>
  <si>
    <t>9281000100117385</t>
  </si>
  <si>
    <t>434539974650</t>
  </si>
  <si>
    <t>ИП Феофилактов Андрей Николаевич</t>
  </si>
  <si>
    <t>0001572261056983</t>
  </si>
  <si>
    <t>8712000100119896</t>
  </si>
  <si>
    <t>434542420972</t>
  </si>
  <si>
    <t>ИП Мамаев Константин Витальевич</t>
  </si>
  <si>
    <t>0000149768013605</t>
  </si>
  <si>
    <t>9286000100135909</t>
  </si>
  <si>
    <t>0000224690062972</t>
  </si>
  <si>
    <t>9286000100132789</t>
  </si>
  <si>
    <t>526200003020</t>
  </si>
  <si>
    <t>ИП Буданцева Жанна Павловна</t>
  </si>
  <si>
    <t>0001603511001960</t>
  </si>
  <si>
    <t>8711000101705746</t>
  </si>
  <si>
    <t>………………………… /Докунихин А.В./</t>
  </si>
  <si>
    <r>
      <t xml:space="preserve">Общество с ограниченной ответственностью «Эвотор ОФД», именуемое в дальнейшем «ДОВЕРИТЕЛЬ», в лице Генерального Директора Барова Алексея Вениаминовича, действующего на основании Устава, с одной стороны, и ООО </t>
    </r>
    <r>
      <rPr>
        <sz val="10"/>
        <color indexed="10"/>
        <rFont val="Times New Roman"/>
        <family val="1"/>
        <charset val="204"/>
      </rPr>
      <t>«Вектор ИТ»</t>
    </r>
    <r>
      <rPr>
        <sz val="10"/>
        <color indexed="8"/>
        <rFont val="Times New Roman"/>
        <family val="1"/>
        <charset val="204"/>
      </rPr>
      <t xml:space="preserve">, именуемое в дальнейшем «КОММЕРЧЕСКИЙ ПРЕДСТАВИТЕЛЬ», в лице директора Докунихина Андрея Васильевича, действующего на основании устава,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</t>
    </r>
    <r>
      <rPr>
        <sz val="10"/>
        <color indexed="10"/>
        <rFont val="Times New Roman"/>
        <family val="1"/>
        <charset val="204"/>
      </rPr>
      <t xml:space="preserve"> </t>
    </r>
  </si>
  <si>
    <r>
      <t xml:space="preserve">Акт №  </t>
    </r>
    <r>
      <rPr>
        <b/>
        <sz val="14"/>
        <color indexed="10"/>
        <rFont val="Times New Roman"/>
        <family val="1"/>
        <charset val="204"/>
      </rPr>
      <t>9</t>
    </r>
    <r>
      <rPr>
        <b/>
        <sz val="14"/>
        <color indexed="8"/>
        <rFont val="Times New Roman"/>
        <family val="1"/>
        <charset val="204"/>
      </rPr>
      <t xml:space="preserve">   от</t>
    </r>
  </si>
  <si>
    <t>Директор</t>
  </si>
  <si>
    <t>Докунихин А.В.</t>
  </si>
  <si>
    <t>Наименование ООО "ВЕКТОР ИТ"
ИНН/КПП  4345401466   / 434501001
Юр Адрес 610014, Кировская обл, Киров г, Пугачева ул, дом 31Б, 146
в банке ПАО "НОРВИК БАНК"                  БИК 043304728
р/с 40702810600200159976
к/с 30101810300000000728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</si>
</sst>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/>
    <xf numFmtId="2" fontId="8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9" fontId="0" fillId="0" borderId="0" xfId="0" applyNumberFormat="1" applyFill="1"/>
    <xf numFmtId="2" fontId="0" fillId="0" borderId="0" xfId="0" applyNumberFormat="1" applyFill="1"/>
    <xf numFmtId="2" fontId="7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4" fontId="9" fillId="0" borderId="3" xfId="0" applyNumberFormat="1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2" fontId="8" fillId="3" borderId="9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1" fillId="4" borderId="6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/>
    <xf numFmtId="0" fontId="0" fillId="0" borderId="0" xfId="0" applyAlignment="1"/>
    <xf numFmtId="14" fontId="0" fillId="0" borderId="0" xfId="0" applyNumberFormat="1" applyBorder="1"/>
    <xf numFmtId="10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right" vertical="center"/>
    </xf>
    <xf numFmtId="10" fontId="0" fillId="0" borderId="0" xfId="0" applyNumberFormat="1" applyAlignment="1">
      <alignment horizontal="center"/>
    </xf>
    <xf numFmtId="0" fontId="12" fillId="0" borderId="0" xfId="0" applyFont="1" applyBorder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0" xfId="0" applyFont="1"/>
    <xf numFmtId="0" fontId="8" fillId="3" borderId="0" xfId="0" applyFont="1" applyFill="1" applyAlignment="1">
      <alignment vertical="center" wrapText="1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zoomScale="70" zoomScaleNormal="70" workbookViewId="0">
      <pane ySplit="9" topLeftCell="A43" activePane="bottomLeft" state="frozen"/>
      <selection pane="bottomLeft" activeCell="A5" sqref="A5:S5"/>
    </sheetView>
  </sheetViews>
  <sheetFormatPr defaultRowHeight="15" x14ac:dyDescent="0.25"/>
  <cols>
    <col min="1" max="1" width="5.28515625" customWidth="1"/>
    <col min="2" max="2" width="13.28515625" customWidth="1"/>
    <col min="3" max="4" width="14.5703125" style="27" customWidth="1"/>
    <col min="5" max="5" width="18" style="13" customWidth="1"/>
    <col min="6" max="6" width="11.85546875" customWidth="1"/>
    <col min="7" max="7" width="12.5703125" customWidth="1"/>
    <col min="8" max="8" width="16.28515625" style="21" customWidth="1"/>
    <col min="9" max="9" width="8.28515625" style="19" customWidth="1"/>
    <col min="10" max="10" width="11.140625" style="19" customWidth="1"/>
    <col min="11" max="11" width="9.85546875" style="18" customWidth="1"/>
    <col min="12" max="12" width="11.140625" style="18" customWidth="1"/>
    <col min="13" max="13" width="11.140625" style="19" customWidth="1"/>
    <col min="14" max="14" width="6.7109375" style="19" customWidth="1"/>
    <col min="15" max="15" width="12.42578125" customWidth="1"/>
    <col min="16" max="16" width="12.5703125" customWidth="1"/>
    <col min="17" max="18" width="10.7109375" style="28" customWidth="1"/>
    <col min="19" max="19" width="10.42578125" customWidth="1"/>
  </cols>
  <sheetData>
    <row r="1" spans="1:24" x14ac:dyDescent="0.25">
      <c r="C1" s="36"/>
      <c r="D1" s="36"/>
    </row>
    <row r="2" spans="1:24" x14ac:dyDescent="0.25">
      <c r="A2" s="230" t="s">
        <v>36</v>
      </c>
      <c r="B2" s="230"/>
      <c r="C2" s="230"/>
      <c r="D2" s="230"/>
      <c r="E2" s="230"/>
      <c r="F2" s="230"/>
      <c r="G2" s="230"/>
      <c r="H2" s="230"/>
      <c r="I2" s="230"/>
      <c r="J2" s="230"/>
      <c r="K2" s="53" t="s">
        <v>37</v>
      </c>
      <c r="L2" s="54"/>
      <c r="M2" s="54"/>
      <c r="N2" s="54"/>
      <c r="O2" s="54"/>
      <c r="P2" s="54"/>
      <c r="Q2" s="54"/>
      <c r="R2" s="54"/>
      <c r="S2" s="54"/>
    </row>
    <row r="3" spans="1:24" x14ac:dyDescent="0.25">
      <c r="C3" s="36"/>
      <c r="D3" s="36"/>
    </row>
    <row r="4" spans="1:24" x14ac:dyDescent="0.25">
      <c r="C4" s="36"/>
      <c r="D4" s="36"/>
      <c r="Q4" s="227">
        <v>43792</v>
      </c>
      <c r="R4" s="228"/>
      <c r="S4" s="228"/>
    </row>
    <row r="5" spans="1:24" ht="53.25" customHeight="1" x14ac:dyDescent="0.25">
      <c r="A5" s="229" t="s">
        <v>163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0" t="s">
        <v>17</v>
      </c>
      <c r="U5" s="221"/>
      <c r="V5" s="221"/>
      <c r="W5" s="221"/>
      <c r="X5" s="221"/>
    </row>
    <row r="6" spans="1:24" ht="15.75" customHeight="1" x14ac:dyDescent="0.25">
      <c r="A6" s="51"/>
      <c r="B6" s="51"/>
      <c r="C6" s="51"/>
      <c r="D6" s="51"/>
      <c r="E6" s="51"/>
      <c r="F6" s="63"/>
      <c r="G6" s="63"/>
      <c r="H6" s="51" t="s">
        <v>0</v>
      </c>
      <c r="I6" t="s">
        <v>46</v>
      </c>
      <c r="J6" s="64"/>
      <c r="K6" s="51" t="s">
        <v>19</v>
      </c>
      <c r="L6" t="s">
        <v>47</v>
      </c>
      <c r="M6" s="51"/>
      <c r="N6" s="51"/>
      <c r="O6" s="51"/>
      <c r="P6" s="51"/>
      <c r="Q6" s="51"/>
      <c r="R6" s="51"/>
      <c r="S6" s="51"/>
      <c r="T6" s="34"/>
      <c r="U6" s="35"/>
      <c r="V6" s="35"/>
      <c r="W6" s="35"/>
      <c r="X6" s="35"/>
    </row>
    <row r="7" spans="1:24" x14ac:dyDescent="0.25">
      <c r="A7" s="226" t="s">
        <v>20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</row>
    <row r="9" spans="1:24" ht="126" customHeight="1" x14ac:dyDescent="0.25">
      <c r="A9" s="1" t="s">
        <v>0</v>
      </c>
      <c r="B9" s="1" t="s">
        <v>2</v>
      </c>
      <c r="C9" s="1" t="s">
        <v>3</v>
      </c>
      <c r="D9" s="1" t="s">
        <v>18</v>
      </c>
      <c r="E9" s="22" t="s">
        <v>1</v>
      </c>
      <c r="F9" s="23" t="s">
        <v>5</v>
      </c>
      <c r="G9" s="23" t="s">
        <v>6</v>
      </c>
      <c r="H9" s="14" t="s">
        <v>4</v>
      </c>
      <c r="I9" s="14" t="s">
        <v>7</v>
      </c>
      <c r="J9" s="14" t="s">
        <v>14</v>
      </c>
      <c r="K9" s="16" t="s">
        <v>8</v>
      </c>
      <c r="L9" s="16" t="s">
        <v>16</v>
      </c>
      <c r="M9" s="14" t="s">
        <v>15</v>
      </c>
      <c r="N9" s="14" t="s">
        <v>12</v>
      </c>
      <c r="O9" s="24" t="s">
        <v>9</v>
      </c>
      <c r="P9" s="24" t="s">
        <v>10</v>
      </c>
      <c r="Q9" s="25" t="s">
        <v>11</v>
      </c>
      <c r="R9" s="30" t="s">
        <v>13</v>
      </c>
      <c r="S9" s="14" t="s">
        <v>45</v>
      </c>
    </row>
    <row r="10" spans="1:24" x14ac:dyDescent="0.25">
      <c r="A10" s="31">
        <v>1</v>
      </c>
      <c r="B10" s="65" t="s">
        <v>48</v>
      </c>
      <c r="C10" s="65" t="s">
        <v>49</v>
      </c>
      <c r="D10" s="65" t="s">
        <v>50</v>
      </c>
      <c r="E10" s="65" t="s">
        <v>51</v>
      </c>
      <c r="F10" s="66">
        <v>43410</v>
      </c>
      <c r="G10" s="66">
        <v>43775</v>
      </c>
      <c r="H10" s="65" t="s">
        <v>52</v>
      </c>
      <c r="I10" s="67">
        <v>365</v>
      </c>
      <c r="J10" s="68">
        <v>3000</v>
      </c>
      <c r="K10" s="68">
        <v>0</v>
      </c>
      <c r="L10" s="68">
        <v>3000</v>
      </c>
      <c r="M10" s="68">
        <v>460.274</v>
      </c>
      <c r="N10" s="69">
        <v>0.65</v>
      </c>
      <c r="O10" s="66">
        <v>43410</v>
      </c>
      <c r="P10" s="66">
        <v>43466</v>
      </c>
      <c r="Q10" s="67">
        <v>56</v>
      </c>
      <c r="R10" s="69">
        <v>0.6499999613095262</v>
      </c>
      <c r="S10" s="68">
        <v>299.17808219178085</v>
      </c>
    </row>
    <row r="11" spans="1:24" x14ac:dyDescent="0.25">
      <c r="A11" s="32">
        <v>2</v>
      </c>
      <c r="B11" s="70" t="s">
        <v>53</v>
      </c>
      <c r="C11" s="70" t="s">
        <v>54</v>
      </c>
      <c r="D11" s="70" t="s">
        <v>55</v>
      </c>
      <c r="E11" s="70" t="s">
        <v>56</v>
      </c>
      <c r="F11" s="71">
        <v>43340</v>
      </c>
      <c r="G11" s="71">
        <v>43797</v>
      </c>
      <c r="H11" s="70" t="s">
        <v>57</v>
      </c>
      <c r="I11" s="72">
        <v>457</v>
      </c>
      <c r="J11" s="73">
        <v>3750</v>
      </c>
      <c r="K11" s="73">
        <v>0</v>
      </c>
      <c r="L11" s="73">
        <v>3750</v>
      </c>
      <c r="M11" s="73">
        <v>1033.9169999999999</v>
      </c>
      <c r="N11" s="74">
        <v>0.65</v>
      </c>
      <c r="O11" s="71">
        <v>43340</v>
      </c>
      <c r="P11" s="71">
        <v>43466</v>
      </c>
      <c r="Q11" s="72">
        <v>126</v>
      </c>
      <c r="R11" s="74">
        <v>0.64999990507937888</v>
      </c>
      <c r="S11" s="73">
        <v>672.04595185995618</v>
      </c>
    </row>
    <row r="12" spans="1:24" x14ac:dyDescent="0.25">
      <c r="A12" s="31">
        <v>3</v>
      </c>
      <c r="B12" s="75" t="s">
        <v>58</v>
      </c>
      <c r="C12" s="75" t="s">
        <v>59</v>
      </c>
      <c r="D12" s="75" t="s">
        <v>60</v>
      </c>
      <c r="E12" s="75" t="s">
        <v>61</v>
      </c>
      <c r="F12" s="76">
        <v>43299</v>
      </c>
      <c r="G12" s="76">
        <v>43664</v>
      </c>
      <c r="H12" s="75" t="s">
        <v>52</v>
      </c>
      <c r="I12" s="77">
        <v>365</v>
      </c>
      <c r="J12" s="78">
        <v>3000</v>
      </c>
      <c r="K12" s="78">
        <v>750</v>
      </c>
      <c r="L12" s="78">
        <v>2250</v>
      </c>
      <c r="M12" s="78">
        <v>943.15099999999995</v>
      </c>
      <c r="N12" s="79">
        <v>0.65</v>
      </c>
      <c r="O12" s="76">
        <v>43313</v>
      </c>
      <c r="P12" s="76">
        <v>43466</v>
      </c>
      <c r="Q12" s="77">
        <v>153</v>
      </c>
      <c r="R12" s="79">
        <v>0.5333331551682996</v>
      </c>
      <c r="S12" s="78">
        <v>503.01369863013696</v>
      </c>
    </row>
    <row r="13" spans="1:24" x14ac:dyDescent="0.25">
      <c r="A13" s="32">
        <v>4</v>
      </c>
      <c r="B13" s="80" t="s">
        <v>62</v>
      </c>
      <c r="C13" s="80" t="s">
        <v>63</v>
      </c>
      <c r="D13" s="80" t="s">
        <v>64</v>
      </c>
      <c r="E13" s="80" t="s">
        <v>65</v>
      </c>
      <c r="F13" s="81">
        <v>43169</v>
      </c>
      <c r="G13" s="81">
        <v>43535</v>
      </c>
      <c r="H13" s="80" t="s">
        <v>52</v>
      </c>
      <c r="I13" s="82">
        <v>366</v>
      </c>
      <c r="J13" s="83">
        <v>3000</v>
      </c>
      <c r="K13" s="83">
        <v>0</v>
      </c>
      <c r="L13" s="83">
        <v>3000</v>
      </c>
      <c r="M13" s="83">
        <v>1254.098</v>
      </c>
      <c r="N13" s="84">
        <v>0.65</v>
      </c>
      <c r="O13" s="81">
        <v>43313</v>
      </c>
      <c r="P13" s="81">
        <v>43466</v>
      </c>
      <c r="Q13" s="82">
        <v>153</v>
      </c>
      <c r="R13" s="84">
        <v>0.65000018692815842</v>
      </c>
      <c r="S13" s="83">
        <v>815.16393442622962</v>
      </c>
    </row>
    <row r="14" spans="1:24" x14ac:dyDescent="0.25">
      <c r="A14" s="31">
        <v>5</v>
      </c>
      <c r="B14" s="85" t="s">
        <v>66</v>
      </c>
      <c r="C14" s="85" t="s">
        <v>67</v>
      </c>
      <c r="D14" s="85" t="s">
        <v>68</v>
      </c>
      <c r="E14" s="85" t="s">
        <v>69</v>
      </c>
      <c r="F14" s="86">
        <v>43455</v>
      </c>
      <c r="G14" s="86">
        <v>43820</v>
      </c>
      <c r="H14" s="85" t="s">
        <v>52</v>
      </c>
      <c r="I14" s="87">
        <v>365</v>
      </c>
      <c r="J14" s="88">
        <v>3000</v>
      </c>
      <c r="K14" s="88">
        <v>0</v>
      </c>
      <c r="L14" s="88">
        <v>3000</v>
      </c>
      <c r="M14" s="88">
        <v>90.411000000000001</v>
      </c>
      <c r="N14" s="89">
        <v>0.65</v>
      </c>
      <c r="O14" s="86">
        <v>43455</v>
      </c>
      <c r="P14" s="86">
        <v>43466</v>
      </c>
      <c r="Q14" s="87">
        <v>11</v>
      </c>
      <c r="R14" s="89">
        <v>0.64999970454558886</v>
      </c>
      <c r="S14" s="88">
        <v>58.767123287671232</v>
      </c>
    </row>
    <row r="15" spans="1:24" x14ac:dyDescent="0.25">
      <c r="A15" s="32">
        <v>6</v>
      </c>
      <c r="B15" s="90" t="s">
        <v>66</v>
      </c>
      <c r="C15" s="90" t="s">
        <v>67</v>
      </c>
      <c r="D15" s="90" t="s">
        <v>70</v>
      </c>
      <c r="E15" s="90" t="s">
        <v>71</v>
      </c>
      <c r="F15" s="91">
        <v>43455</v>
      </c>
      <c r="G15" s="91">
        <v>43820</v>
      </c>
      <c r="H15" s="90" t="s">
        <v>52</v>
      </c>
      <c r="I15" s="92">
        <v>365</v>
      </c>
      <c r="J15" s="93">
        <v>3000</v>
      </c>
      <c r="K15" s="93">
        <v>0</v>
      </c>
      <c r="L15" s="93">
        <v>3000</v>
      </c>
      <c r="M15" s="93">
        <v>90.411000000000001</v>
      </c>
      <c r="N15" s="94">
        <v>0.65</v>
      </c>
      <c r="O15" s="91">
        <v>43455</v>
      </c>
      <c r="P15" s="91">
        <v>43466</v>
      </c>
      <c r="Q15" s="92">
        <v>11</v>
      </c>
      <c r="R15" s="94">
        <v>0.64999970454558886</v>
      </c>
      <c r="S15" s="93">
        <v>58.767123287671232</v>
      </c>
    </row>
    <row r="16" spans="1:24" x14ac:dyDescent="0.25">
      <c r="A16" s="31">
        <v>7</v>
      </c>
      <c r="B16" s="95" t="s">
        <v>72</v>
      </c>
      <c r="C16" s="95" t="s">
        <v>73</v>
      </c>
      <c r="D16" s="95" t="s">
        <v>74</v>
      </c>
      <c r="E16" s="95" t="s">
        <v>75</v>
      </c>
      <c r="F16" s="96">
        <v>43287</v>
      </c>
      <c r="G16" s="96">
        <v>44383</v>
      </c>
      <c r="H16" s="95" t="s">
        <v>76</v>
      </c>
      <c r="I16" s="97">
        <v>1096</v>
      </c>
      <c r="J16" s="98">
        <v>6700</v>
      </c>
      <c r="K16" s="98">
        <v>1675</v>
      </c>
      <c r="L16" s="98">
        <v>5025</v>
      </c>
      <c r="M16" s="98">
        <v>701.48299999999995</v>
      </c>
      <c r="N16" s="99">
        <v>0.65</v>
      </c>
      <c r="O16" s="96">
        <v>43313</v>
      </c>
      <c r="P16" s="96">
        <v>43466</v>
      </c>
      <c r="Q16" s="97">
        <v>153</v>
      </c>
      <c r="R16" s="99">
        <v>0.53333307805212793</v>
      </c>
      <c r="S16" s="98">
        <v>374.12408759124082</v>
      </c>
    </row>
    <row r="17" spans="1:19" x14ac:dyDescent="0.25">
      <c r="A17" s="32">
        <v>8</v>
      </c>
      <c r="B17" s="100" t="s">
        <v>77</v>
      </c>
      <c r="C17" s="100" t="s">
        <v>78</v>
      </c>
      <c r="D17" s="100" t="s">
        <v>79</v>
      </c>
      <c r="E17" s="100" t="s">
        <v>80</v>
      </c>
      <c r="F17" s="101">
        <v>43197</v>
      </c>
      <c r="G17" s="101">
        <v>43563</v>
      </c>
      <c r="H17" s="100" t="s">
        <v>52</v>
      </c>
      <c r="I17" s="102">
        <v>366</v>
      </c>
      <c r="J17" s="103">
        <v>3000</v>
      </c>
      <c r="K17" s="103">
        <v>0</v>
      </c>
      <c r="L17" s="103">
        <v>3000</v>
      </c>
      <c r="M17" s="103">
        <v>1254.098</v>
      </c>
      <c r="N17" s="104">
        <v>0.65</v>
      </c>
      <c r="O17" s="101">
        <v>43313</v>
      </c>
      <c r="P17" s="101">
        <v>43466</v>
      </c>
      <c r="Q17" s="102">
        <v>153</v>
      </c>
      <c r="R17" s="104">
        <v>0.65000018692815842</v>
      </c>
      <c r="S17" s="103">
        <v>815.16393442622962</v>
      </c>
    </row>
    <row r="18" spans="1:19" x14ac:dyDescent="0.25">
      <c r="A18" s="31">
        <v>9</v>
      </c>
      <c r="B18" s="105" t="s">
        <v>77</v>
      </c>
      <c r="C18" s="105" t="s">
        <v>78</v>
      </c>
      <c r="D18" s="105" t="s">
        <v>81</v>
      </c>
      <c r="E18" s="105" t="s">
        <v>82</v>
      </c>
      <c r="F18" s="106">
        <v>43197</v>
      </c>
      <c r="G18" s="106">
        <v>43563</v>
      </c>
      <c r="H18" s="105" t="s">
        <v>52</v>
      </c>
      <c r="I18" s="107">
        <v>366</v>
      </c>
      <c r="J18" s="108">
        <v>3000</v>
      </c>
      <c r="K18" s="108">
        <v>0</v>
      </c>
      <c r="L18" s="108">
        <v>3000</v>
      </c>
      <c r="M18" s="108">
        <v>1254.098</v>
      </c>
      <c r="N18" s="109">
        <v>0.65</v>
      </c>
      <c r="O18" s="106">
        <v>43313</v>
      </c>
      <c r="P18" s="106">
        <v>43466</v>
      </c>
      <c r="Q18" s="107">
        <v>153</v>
      </c>
      <c r="R18" s="109">
        <v>0.65000018692815842</v>
      </c>
      <c r="S18" s="108">
        <v>815.16393442622962</v>
      </c>
    </row>
    <row r="19" spans="1:19" x14ac:dyDescent="0.25">
      <c r="A19" s="32">
        <v>10</v>
      </c>
      <c r="B19" s="110" t="s">
        <v>83</v>
      </c>
      <c r="C19" s="110" t="s">
        <v>84</v>
      </c>
      <c r="D19" s="110" t="s">
        <v>85</v>
      </c>
      <c r="E19" s="110" t="s">
        <v>86</v>
      </c>
      <c r="F19" s="111">
        <v>43365</v>
      </c>
      <c r="G19" s="111">
        <v>43730</v>
      </c>
      <c r="H19" s="110" t="s">
        <v>52</v>
      </c>
      <c r="I19" s="112">
        <v>365</v>
      </c>
      <c r="J19" s="113">
        <v>3000</v>
      </c>
      <c r="K19" s="113">
        <v>0</v>
      </c>
      <c r="L19" s="113">
        <v>3000</v>
      </c>
      <c r="M19" s="113">
        <v>830.13699999999994</v>
      </c>
      <c r="N19" s="114">
        <v>0.65</v>
      </c>
      <c r="O19" s="111">
        <v>43365</v>
      </c>
      <c r="P19" s="111">
        <v>43466</v>
      </c>
      <c r="Q19" s="112">
        <v>101</v>
      </c>
      <c r="R19" s="114">
        <v>0.64999998927392755</v>
      </c>
      <c r="S19" s="113">
        <v>539.58904109589037</v>
      </c>
    </row>
    <row r="20" spans="1:19" x14ac:dyDescent="0.25">
      <c r="A20" s="31">
        <v>11</v>
      </c>
      <c r="B20" s="115" t="s">
        <v>87</v>
      </c>
      <c r="C20" s="115" t="s">
        <v>88</v>
      </c>
      <c r="D20" s="115" t="s">
        <v>89</v>
      </c>
      <c r="E20" s="115" t="s">
        <v>90</v>
      </c>
      <c r="F20" s="116">
        <v>43174</v>
      </c>
      <c r="G20" s="116">
        <v>43540</v>
      </c>
      <c r="H20" s="115" t="s">
        <v>52</v>
      </c>
      <c r="I20" s="117">
        <v>366</v>
      </c>
      <c r="J20" s="118">
        <v>3000</v>
      </c>
      <c r="K20" s="118">
        <v>0</v>
      </c>
      <c r="L20" s="118">
        <v>3000</v>
      </c>
      <c r="M20" s="118">
        <v>1254.098</v>
      </c>
      <c r="N20" s="119">
        <v>0.65</v>
      </c>
      <c r="O20" s="116">
        <v>43313</v>
      </c>
      <c r="P20" s="116">
        <v>43466</v>
      </c>
      <c r="Q20" s="117">
        <v>153</v>
      </c>
      <c r="R20" s="119">
        <v>0.65000018692815842</v>
      </c>
      <c r="S20" s="118">
        <v>815.16393442622962</v>
      </c>
    </row>
    <row r="21" spans="1:19" x14ac:dyDescent="0.25">
      <c r="A21" s="32">
        <v>12</v>
      </c>
      <c r="B21" s="120" t="s">
        <v>91</v>
      </c>
      <c r="C21" s="120" t="s">
        <v>92</v>
      </c>
      <c r="D21" s="120" t="s">
        <v>93</v>
      </c>
      <c r="E21" s="120" t="s">
        <v>94</v>
      </c>
      <c r="F21" s="121">
        <v>43327</v>
      </c>
      <c r="G21" s="121">
        <v>43692</v>
      </c>
      <c r="H21" s="120" t="s">
        <v>52</v>
      </c>
      <c r="I21" s="122">
        <v>365</v>
      </c>
      <c r="J21" s="123">
        <v>3000</v>
      </c>
      <c r="K21" s="123">
        <v>0</v>
      </c>
      <c r="L21" s="123">
        <v>3000</v>
      </c>
      <c r="M21" s="123">
        <v>1142.4659999999999</v>
      </c>
      <c r="N21" s="124">
        <v>0.65</v>
      </c>
      <c r="O21" s="121">
        <v>43327</v>
      </c>
      <c r="P21" s="121">
        <v>43466</v>
      </c>
      <c r="Q21" s="122">
        <v>139</v>
      </c>
      <c r="R21" s="124">
        <v>0.64999985971226049</v>
      </c>
      <c r="S21" s="123">
        <v>742.60273972602738</v>
      </c>
    </row>
    <row r="22" spans="1:19" x14ac:dyDescent="0.25">
      <c r="A22" s="31">
        <v>13</v>
      </c>
      <c r="B22" s="125" t="s">
        <v>95</v>
      </c>
      <c r="C22" s="125" t="s">
        <v>96</v>
      </c>
      <c r="D22" s="125" t="s">
        <v>97</v>
      </c>
      <c r="E22" s="125" t="s">
        <v>98</v>
      </c>
      <c r="F22" s="126">
        <v>43132</v>
      </c>
      <c r="G22" s="126">
        <v>43498</v>
      </c>
      <c r="H22" s="125" t="s">
        <v>52</v>
      </c>
      <c r="I22" s="127">
        <v>366</v>
      </c>
      <c r="J22" s="128">
        <v>3000</v>
      </c>
      <c r="K22" s="128">
        <v>0</v>
      </c>
      <c r="L22" s="128">
        <v>3000</v>
      </c>
      <c r="M22" s="128">
        <v>1254.098</v>
      </c>
      <c r="N22" s="129">
        <v>0.65</v>
      </c>
      <c r="O22" s="126">
        <v>43313</v>
      </c>
      <c r="P22" s="126">
        <v>43466</v>
      </c>
      <c r="Q22" s="127">
        <v>153</v>
      </c>
      <c r="R22" s="129">
        <v>0.65000018692815842</v>
      </c>
      <c r="S22" s="128">
        <v>815.16393442622962</v>
      </c>
    </row>
    <row r="23" spans="1:19" x14ac:dyDescent="0.25">
      <c r="A23" s="32">
        <v>14</v>
      </c>
      <c r="B23" s="130" t="s">
        <v>99</v>
      </c>
      <c r="C23" s="130" t="s">
        <v>100</v>
      </c>
      <c r="D23" s="130" t="s">
        <v>101</v>
      </c>
      <c r="E23" s="130" t="s">
        <v>102</v>
      </c>
      <c r="F23" s="131">
        <v>43162</v>
      </c>
      <c r="G23" s="131">
        <v>43528</v>
      </c>
      <c r="H23" s="130" t="s">
        <v>52</v>
      </c>
      <c r="I23" s="132">
        <v>366</v>
      </c>
      <c r="J23" s="133">
        <v>3000</v>
      </c>
      <c r="K23" s="133">
        <v>0</v>
      </c>
      <c r="L23" s="133">
        <v>3000</v>
      </c>
      <c r="M23" s="133">
        <v>1254.098</v>
      </c>
      <c r="N23" s="134">
        <v>0.65</v>
      </c>
      <c r="O23" s="131">
        <v>43313</v>
      </c>
      <c r="P23" s="131">
        <v>43466</v>
      </c>
      <c r="Q23" s="132">
        <v>153</v>
      </c>
      <c r="R23" s="134">
        <v>0.65000018692815842</v>
      </c>
      <c r="S23" s="133">
        <v>815.16393442622962</v>
      </c>
    </row>
    <row r="24" spans="1:19" x14ac:dyDescent="0.25">
      <c r="A24" s="31">
        <v>15</v>
      </c>
      <c r="B24" s="135" t="s">
        <v>103</v>
      </c>
      <c r="C24" s="135" t="s">
        <v>104</v>
      </c>
      <c r="D24" s="135" t="s">
        <v>105</v>
      </c>
      <c r="E24" s="135" t="s">
        <v>106</v>
      </c>
      <c r="F24" s="136">
        <v>43461</v>
      </c>
      <c r="G24" s="136">
        <v>43826</v>
      </c>
      <c r="H24" s="135" t="s">
        <v>52</v>
      </c>
      <c r="I24" s="137">
        <v>365</v>
      </c>
      <c r="J24" s="138">
        <v>3000</v>
      </c>
      <c r="K24" s="138">
        <v>0</v>
      </c>
      <c r="L24" s="138">
        <v>3000</v>
      </c>
      <c r="M24" s="138">
        <v>41.095999999999997</v>
      </c>
      <c r="N24" s="139">
        <v>0.65</v>
      </c>
      <c r="O24" s="136">
        <v>43461</v>
      </c>
      <c r="P24" s="136">
        <v>43466</v>
      </c>
      <c r="Q24" s="137">
        <v>5</v>
      </c>
      <c r="R24" s="139">
        <v>0.6499982666712889</v>
      </c>
      <c r="S24" s="138">
        <v>26.712328767123289</v>
      </c>
    </row>
    <row r="25" spans="1:19" x14ac:dyDescent="0.25">
      <c r="A25" s="32">
        <v>16</v>
      </c>
      <c r="B25" s="140" t="s">
        <v>107</v>
      </c>
      <c r="C25" s="140" t="s">
        <v>108</v>
      </c>
      <c r="D25" s="140" t="s">
        <v>109</v>
      </c>
      <c r="E25" s="140" t="s">
        <v>110</v>
      </c>
      <c r="F25" s="141">
        <v>43370</v>
      </c>
      <c r="G25" s="141">
        <v>43735</v>
      </c>
      <c r="H25" s="140" t="s">
        <v>52</v>
      </c>
      <c r="I25" s="142">
        <v>365</v>
      </c>
      <c r="J25" s="143">
        <v>3000</v>
      </c>
      <c r="K25" s="143">
        <v>0</v>
      </c>
      <c r="L25" s="143">
        <v>3000</v>
      </c>
      <c r="M25" s="143">
        <v>789.04100000000005</v>
      </c>
      <c r="N25" s="144">
        <v>0.65</v>
      </c>
      <c r="O25" s="141">
        <v>43370</v>
      </c>
      <c r="P25" s="141">
        <v>43466</v>
      </c>
      <c r="Q25" s="142">
        <v>96</v>
      </c>
      <c r="R25" s="144">
        <v>0.65000007899306511</v>
      </c>
      <c r="S25" s="143">
        <v>512.8767123287671</v>
      </c>
    </row>
    <row r="26" spans="1:19" x14ac:dyDescent="0.25">
      <c r="A26" s="31">
        <v>17</v>
      </c>
      <c r="B26" s="145" t="s">
        <v>111</v>
      </c>
      <c r="C26" s="145" t="s">
        <v>112</v>
      </c>
      <c r="D26" s="145" t="s">
        <v>113</v>
      </c>
      <c r="E26" s="145" t="s">
        <v>114</v>
      </c>
      <c r="F26" s="146">
        <v>43272</v>
      </c>
      <c r="G26" s="146">
        <v>43637</v>
      </c>
      <c r="H26" s="145" t="s">
        <v>52</v>
      </c>
      <c r="I26" s="147">
        <v>365</v>
      </c>
      <c r="J26" s="148">
        <v>3000</v>
      </c>
      <c r="K26" s="148">
        <v>0</v>
      </c>
      <c r="L26" s="148">
        <v>3000</v>
      </c>
      <c r="M26" s="148">
        <v>1257.5340000000001</v>
      </c>
      <c r="N26" s="149">
        <v>0.65</v>
      </c>
      <c r="O26" s="146">
        <v>43313</v>
      </c>
      <c r="P26" s="146">
        <v>43466</v>
      </c>
      <c r="Q26" s="147">
        <v>153</v>
      </c>
      <c r="R26" s="149">
        <v>0.65000012745100533</v>
      </c>
      <c r="S26" s="148">
        <v>817.39726027397262</v>
      </c>
    </row>
    <row r="27" spans="1:19" x14ac:dyDescent="0.25">
      <c r="A27" s="32">
        <v>18</v>
      </c>
      <c r="B27" s="150" t="s">
        <v>115</v>
      </c>
      <c r="C27" s="150" t="s">
        <v>116</v>
      </c>
      <c r="D27" s="150" t="s">
        <v>117</v>
      </c>
      <c r="E27" s="150" t="s">
        <v>118</v>
      </c>
      <c r="F27" s="151">
        <v>43281</v>
      </c>
      <c r="G27" s="151">
        <v>43646</v>
      </c>
      <c r="H27" s="150" t="s">
        <v>52</v>
      </c>
      <c r="I27" s="152">
        <v>365</v>
      </c>
      <c r="J27" s="153">
        <v>3000</v>
      </c>
      <c r="K27" s="153">
        <v>750</v>
      </c>
      <c r="L27" s="153">
        <v>2250</v>
      </c>
      <c r="M27" s="153">
        <v>943.15099999999995</v>
      </c>
      <c r="N27" s="154">
        <v>0.65</v>
      </c>
      <c r="O27" s="151">
        <v>43313</v>
      </c>
      <c r="P27" s="151">
        <v>43466</v>
      </c>
      <c r="Q27" s="152">
        <v>153</v>
      </c>
      <c r="R27" s="154">
        <v>0.5333331551682996</v>
      </c>
      <c r="S27" s="153">
        <v>503.01369863013696</v>
      </c>
    </row>
    <row r="28" spans="1:19" x14ac:dyDescent="0.25">
      <c r="A28" s="31">
        <v>19</v>
      </c>
      <c r="B28" s="155" t="s">
        <v>119</v>
      </c>
      <c r="C28" s="155" t="s">
        <v>120</v>
      </c>
      <c r="D28" s="155" t="s">
        <v>121</v>
      </c>
      <c r="E28" s="155" t="s">
        <v>122</v>
      </c>
      <c r="F28" s="156">
        <v>43294</v>
      </c>
      <c r="G28" s="156">
        <v>43325</v>
      </c>
      <c r="H28" s="155" t="s">
        <v>123</v>
      </c>
      <c r="I28" s="157">
        <v>31</v>
      </c>
      <c r="J28" s="158">
        <v>300</v>
      </c>
      <c r="K28" s="158">
        <v>0</v>
      </c>
      <c r="L28" s="158">
        <v>300</v>
      </c>
      <c r="M28" s="158">
        <v>116.129</v>
      </c>
      <c r="N28" s="159">
        <v>0.65</v>
      </c>
      <c r="O28" s="156">
        <v>43313</v>
      </c>
      <c r="P28" s="156">
        <v>43324.999988425901</v>
      </c>
      <c r="Q28" s="157">
        <v>11.999988425901392</v>
      </c>
      <c r="R28" s="159">
        <v>0.64999955362509021</v>
      </c>
      <c r="S28" s="158">
        <v>75.48379816292811</v>
      </c>
    </row>
    <row r="29" spans="1:19" x14ac:dyDescent="0.25">
      <c r="A29" s="32">
        <v>20</v>
      </c>
      <c r="B29" s="160" t="s">
        <v>119</v>
      </c>
      <c r="C29" s="160" t="s">
        <v>120</v>
      </c>
      <c r="D29" s="160" t="s">
        <v>121</v>
      </c>
      <c r="E29" s="160" t="s">
        <v>122</v>
      </c>
      <c r="F29" s="161">
        <v>43325</v>
      </c>
      <c r="G29" s="161">
        <v>43356</v>
      </c>
      <c r="H29" s="160" t="s">
        <v>123</v>
      </c>
      <c r="I29" s="162">
        <v>31</v>
      </c>
      <c r="J29" s="163">
        <v>300</v>
      </c>
      <c r="K29" s="163">
        <v>0</v>
      </c>
      <c r="L29" s="163">
        <v>300</v>
      </c>
      <c r="M29" s="163">
        <v>300</v>
      </c>
      <c r="N29" s="164">
        <v>0.65</v>
      </c>
      <c r="O29" s="161">
        <v>43325</v>
      </c>
      <c r="P29" s="161">
        <v>43355.999988425901</v>
      </c>
      <c r="Q29" s="162">
        <v>30.999988425901392</v>
      </c>
      <c r="R29" s="164">
        <v>0.64999975731728721</v>
      </c>
      <c r="S29" s="163">
        <v>194.99992719518616</v>
      </c>
    </row>
    <row r="30" spans="1:19" x14ac:dyDescent="0.25">
      <c r="A30" s="32">
        <v>21</v>
      </c>
      <c r="B30" s="165" t="s">
        <v>124</v>
      </c>
      <c r="C30" s="165" t="s">
        <v>125</v>
      </c>
      <c r="D30" s="165" t="s">
        <v>126</v>
      </c>
      <c r="E30" s="165" t="s">
        <v>127</v>
      </c>
      <c r="F30" s="166">
        <v>43296</v>
      </c>
      <c r="G30" s="166">
        <v>43327</v>
      </c>
      <c r="H30" s="165" t="s">
        <v>123</v>
      </c>
      <c r="I30" s="167">
        <v>31</v>
      </c>
      <c r="J30" s="168">
        <v>300</v>
      </c>
      <c r="K30" s="168">
        <v>0</v>
      </c>
      <c r="L30" s="168">
        <v>300</v>
      </c>
      <c r="M30" s="168">
        <v>135.48400000000001</v>
      </c>
      <c r="N30" s="169">
        <v>0.65</v>
      </c>
      <c r="O30" s="166">
        <v>43313</v>
      </c>
      <c r="P30" s="166">
        <v>43326.999988425901</v>
      </c>
      <c r="Q30" s="167">
        <v>13.999988425901392</v>
      </c>
      <c r="R30" s="169">
        <v>0.64999884358461835</v>
      </c>
      <c r="S30" s="168">
        <v>88.064443324218431</v>
      </c>
    </row>
    <row r="31" spans="1:19" x14ac:dyDescent="0.25">
      <c r="A31" s="31">
        <v>22</v>
      </c>
      <c r="B31" s="170" t="s">
        <v>128</v>
      </c>
      <c r="C31" s="170" t="s">
        <v>129</v>
      </c>
      <c r="D31" s="170" t="s">
        <v>130</v>
      </c>
      <c r="E31" s="170" t="s">
        <v>131</v>
      </c>
      <c r="F31" s="171">
        <v>43427</v>
      </c>
      <c r="G31" s="171">
        <v>43792</v>
      </c>
      <c r="H31" s="170" t="s">
        <v>52</v>
      </c>
      <c r="I31" s="172">
        <v>365</v>
      </c>
      <c r="J31" s="173">
        <v>3000</v>
      </c>
      <c r="K31" s="173">
        <v>0</v>
      </c>
      <c r="L31" s="173">
        <v>3000</v>
      </c>
      <c r="M31" s="173">
        <v>320.548</v>
      </c>
      <c r="N31" s="174">
        <v>0.65</v>
      </c>
      <c r="O31" s="171">
        <v>43427</v>
      </c>
      <c r="P31" s="171">
        <v>43466</v>
      </c>
      <c r="Q31" s="172">
        <v>39</v>
      </c>
      <c r="R31" s="174">
        <v>0.64999988888890781</v>
      </c>
      <c r="S31" s="173">
        <v>208.35616438356163</v>
      </c>
    </row>
    <row r="32" spans="1:19" x14ac:dyDescent="0.25">
      <c r="A32" s="32">
        <v>23</v>
      </c>
      <c r="B32" s="175" t="s">
        <v>128</v>
      </c>
      <c r="C32" s="175" t="s">
        <v>129</v>
      </c>
      <c r="D32" s="175" t="s">
        <v>132</v>
      </c>
      <c r="E32" s="175" t="s">
        <v>133</v>
      </c>
      <c r="F32" s="176">
        <v>43427</v>
      </c>
      <c r="G32" s="176">
        <v>43792</v>
      </c>
      <c r="H32" s="175" t="s">
        <v>52</v>
      </c>
      <c r="I32" s="177">
        <v>365</v>
      </c>
      <c r="J32" s="178">
        <v>3000</v>
      </c>
      <c r="K32" s="178">
        <v>0</v>
      </c>
      <c r="L32" s="178">
        <v>3000</v>
      </c>
      <c r="M32" s="178">
        <v>320.548</v>
      </c>
      <c r="N32" s="179">
        <v>0.65</v>
      </c>
      <c r="O32" s="176">
        <v>43427</v>
      </c>
      <c r="P32" s="176">
        <v>43466</v>
      </c>
      <c r="Q32" s="177">
        <v>39</v>
      </c>
      <c r="R32" s="179">
        <v>0.64999988888890781</v>
      </c>
      <c r="S32" s="178">
        <v>208.35616438356163</v>
      </c>
    </row>
    <row r="33" spans="1:19" x14ac:dyDescent="0.25">
      <c r="A33" s="32">
        <v>24</v>
      </c>
      <c r="B33" s="180" t="s">
        <v>128</v>
      </c>
      <c r="C33" s="180" t="s">
        <v>129</v>
      </c>
      <c r="D33" s="180" t="s">
        <v>134</v>
      </c>
      <c r="E33" s="180" t="s">
        <v>135</v>
      </c>
      <c r="F33" s="181">
        <v>43427</v>
      </c>
      <c r="G33" s="181">
        <v>43792</v>
      </c>
      <c r="H33" s="180" t="s">
        <v>52</v>
      </c>
      <c r="I33" s="182">
        <v>365</v>
      </c>
      <c r="J33" s="183">
        <v>3000</v>
      </c>
      <c r="K33" s="183">
        <v>0</v>
      </c>
      <c r="L33" s="183">
        <v>3000</v>
      </c>
      <c r="M33" s="183">
        <v>320.548</v>
      </c>
      <c r="N33" s="184">
        <v>0.65</v>
      </c>
      <c r="O33" s="181">
        <v>43427</v>
      </c>
      <c r="P33" s="181">
        <v>43466</v>
      </c>
      <c r="Q33" s="182">
        <v>39</v>
      </c>
      <c r="R33" s="184">
        <v>0.64999988888890781</v>
      </c>
      <c r="S33" s="183">
        <v>208.35616438356163</v>
      </c>
    </row>
    <row r="34" spans="1:19" x14ac:dyDescent="0.25">
      <c r="A34" s="31">
        <v>25</v>
      </c>
      <c r="B34" s="185" t="s">
        <v>136</v>
      </c>
      <c r="C34" s="185" t="s">
        <v>137</v>
      </c>
      <c r="D34" s="185" t="s">
        <v>138</v>
      </c>
      <c r="E34" s="185" t="s">
        <v>139</v>
      </c>
      <c r="F34" s="186">
        <v>43265</v>
      </c>
      <c r="G34" s="186">
        <v>43630</v>
      </c>
      <c r="H34" s="185" t="s">
        <v>52</v>
      </c>
      <c r="I34" s="187">
        <v>365</v>
      </c>
      <c r="J34" s="188">
        <v>3000</v>
      </c>
      <c r="K34" s="188">
        <v>0</v>
      </c>
      <c r="L34" s="188">
        <v>3000</v>
      </c>
      <c r="M34" s="188">
        <v>1257.5340000000001</v>
      </c>
      <c r="N34" s="189">
        <v>0.65</v>
      </c>
      <c r="O34" s="186">
        <v>43313</v>
      </c>
      <c r="P34" s="186">
        <v>43466</v>
      </c>
      <c r="Q34" s="187">
        <v>153</v>
      </c>
      <c r="R34" s="189">
        <v>0.65000012745100533</v>
      </c>
      <c r="S34" s="188">
        <v>817.39726027397262</v>
      </c>
    </row>
    <row r="35" spans="1:19" x14ac:dyDescent="0.25">
      <c r="A35" s="32">
        <v>26</v>
      </c>
      <c r="B35" s="190" t="s">
        <v>140</v>
      </c>
      <c r="C35" s="190" t="s">
        <v>141</v>
      </c>
      <c r="D35" s="190" t="s">
        <v>142</v>
      </c>
      <c r="E35" s="190" t="s">
        <v>143</v>
      </c>
      <c r="F35" s="191">
        <v>43399</v>
      </c>
      <c r="G35" s="191">
        <v>43764</v>
      </c>
      <c r="H35" s="190" t="s">
        <v>52</v>
      </c>
      <c r="I35" s="192">
        <v>365</v>
      </c>
      <c r="J35" s="193">
        <v>3000</v>
      </c>
      <c r="K35" s="193">
        <v>0</v>
      </c>
      <c r="L35" s="193">
        <v>3000</v>
      </c>
      <c r="M35" s="193">
        <v>550.68499999999995</v>
      </c>
      <c r="N35" s="194">
        <v>0.65</v>
      </c>
      <c r="O35" s="191">
        <v>43399</v>
      </c>
      <c r="P35" s="191">
        <v>43466</v>
      </c>
      <c r="Q35" s="192">
        <v>67</v>
      </c>
      <c r="R35" s="194">
        <v>0.64999991915423894</v>
      </c>
      <c r="S35" s="193">
        <v>357.94520547945206</v>
      </c>
    </row>
    <row r="36" spans="1:19" x14ac:dyDescent="0.25">
      <c r="A36" s="32">
        <v>27</v>
      </c>
      <c r="B36" s="195" t="s">
        <v>144</v>
      </c>
      <c r="C36" s="195" t="s">
        <v>145</v>
      </c>
      <c r="D36" s="195" t="s">
        <v>146</v>
      </c>
      <c r="E36" s="195" t="s">
        <v>147</v>
      </c>
      <c r="F36" s="196">
        <v>43202</v>
      </c>
      <c r="G36" s="196">
        <v>44299</v>
      </c>
      <c r="H36" s="195" t="s">
        <v>76</v>
      </c>
      <c r="I36" s="197">
        <v>1097</v>
      </c>
      <c r="J36" s="198">
        <v>6700</v>
      </c>
      <c r="K36" s="198">
        <v>0</v>
      </c>
      <c r="L36" s="198">
        <v>6700</v>
      </c>
      <c r="M36" s="198">
        <v>934.45799999999997</v>
      </c>
      <c r="N36" s="199">
        <v>0.65</v>
      </c>
      <c r="O36" s="196">
        <v>43313</v>
      </c>
      <c r="P36" s="196">
        <v>43466</v>
      </c>
      <c r="Q36" s="197">
        <v>153</v>
      </c>
      <c r="R36" s="199">
        <v>0.649999729880124</v>
      </c>
      <c r="S36" s="198">
        <v>607.39744758432084</v>
      </c>
    </row>
    <row r="37" spans="1:19" x14ac:dyDescent="0.25">
      <c r="A37" s="31">
        <v>28</v>
      </c>
      <c r="B37" s="200" t="s">
        <v>148</v>
      </c>
      <c r="C37" s="200" t="s">
        <v>149</v>
      </c>
      <c r="D37" s="200" t="s">
        <v>150</v>
      </c>
      <c r="E37" s="200" t="s">
        <v>151</v>
      </c>
      <c r="F37" s="201">
        <v>43450</v>
      </c>
      <c r="G37" s="201">
        <v>43815</v>
      </c>
      <c r="H37" s="200" t="s">
        <v>52</v>
      </c>
      <c r="I37" s="202">
        <v>365</v>
      </c>
      <c r="J37" s="203">
        <v>3000</v>
      </c>
      <c r="K37" s="203">
        <v>0</v>
      </c>
      <c r="L37" s="203">
        <v>3000</v>
      </c>
      <c r="M37" s="203">
        <v>131.50700000000001</v>
      </c>
      <c r="N37" s="204">
        <v>0.65</v>
      </c>
      <c r="O37" s="201">
        <v>43450</v>
      </c>
      <c r="P37" s="201">
        <v>43466</v>
      </c>
      <c r="Q37" s="202">
        <v>16</v>
      </c>
      <c r="R37" s="204">
        <v>0.64999925520918667</v>
      </c>
      <c r="S37" s="203">
        <v>85.479452054794521</v>
      </c>
    </row>
    <row r="38" spans="1:19" x14ac:dyDescent="0.25">
      <c r="A38" s="32">
        <v>29</v>
      </c>
      <c r="B38" s="205" t="s">
        <v>152</v>
      </c>
      <c r="C38" s="205" t="s">
        <v>153</v>
      </c>
      <c r="D38" s="205" t="s">
        <v>154</v>
      </c>
      <c r="E38" s="205" t="s">
        <v>155</v>
      </c>
      <c r="F38" s="206">
        <v>43188</v>
      </c>
      <c r="G38" s="206">
        <v>43554</v>
      </c>
      <c r="H38" s="205" t="s">
        <v>52</v>
      </c>
      <c r="I38" s="207">
        <v>366</v>
      </c>
      <c r="J38" s="208">
        <v>3000</v>
      </c>
      <c r="K38" s="208">
        <v>0</v>
      </c>
      <c r="L38" s="208">
        <v>3000</v>
      </c>
      <c r="M38" s="208">
        <v>1254.098</v>
      </c>
      <c r="N38" s="209">
        <v>0.65</v>
      </c>
      <c r="O38" s="206">
        <v>43313</v>
      </c>
      <c r="P38" s="206">
        <v>43466</v>
      </c>
      <c r="Q38" s="207">
        <v>153</v>
      </c>
      <c r="R38" s="209">
        <v>0.65000018692815842</v>
      </c>
      <c r="S38" s="208">
        <v>815.16393442622962</v>
      </c>
    </row>
    <row r="39" spans="1:19" x14ac:dyDescent="0.25">
      <c r="A39" s="32">
        <v>30</v>
      </c>
      <c r="B39" s="210" t="s">
        <v>152</v>
      </c>
      <c r="C39" s="210" t="s">
        <v>153</v>
      </c>
      <c r="D39" s="210" t="s">
        <v>156</v>
      </c>
      <c r="E39" s="210" t="s">
        <v>157</v>
      </c>
      <c r="F39" s="211">
        <v>43195</v>
      </c>
      <c r="G39" s="211">
        <v>43561</v>
      </c>
      <c r="H39" s="210" t="s">
        <v>52</v>
      </c>
      <c r="I39" s="212">
        <v>366</v>
      </c>
      <c r="J39" s="213">
        <v>3000</v>
      </c>
      <c r="K39" s="213">
        <v>0</v>
      </c>
      <c r="L39" s="213">
        <v>3000</v>
      </c>
      <c r="M39" s="213">
        <v>1254.098</v>
      </c>
      <c r="N39" s="214">
        <v>0.65</v>
      </c>
      <c r="O39" s="211">
        <v>43313</v>
      </c>
      <c r="P39" s="211">
        <v>43466</v>
      </c>
      <c r="Q39" s="212">
        <v>153</v>
      </c>
      <c r="R39" s="214">
        <v>0.65000018692815842</v>
      </c>
      <c r="S39" s="213">
        <v>815.16393442622962</v>
      </c>
    </row>
    <row r="40" spans="1:19" x14ac:dyDescent="0.25">
      <c r="A40" s="31">
        <v>31</v>
      </c>
      <c r="B40" s="215" t="s">
        <v>158</v>
      </c>
      <c r="C40" s="215" t="s">
        <v>159</v>
      </c>
      <c r="D40" s="215" t="s">
        <v>160</v>
      </c>
      <c r="E40" s="215" t="s">
        <v>161</v>
      </c>
      <c r="F40" s="216">
        <v>43125</v>
      </c>
      <c r="G40" s="216">
        <v>43491</v>
      </c>
      <c r="H40" s="215" t="s">
        <v>52</v>
      </c>
      <c r="I40" s="217">
        <v>366</v>
      </c>
      <c r="J40" s="218">
        <v>3000</v>
      </c>
      <c r="K40" s="218">
        <v>0</v>
      </c>
      <c r="L40" s="218">
        <v>3000</v>
      </c>
      <c r="M40" s="218">
        <v>1254.098</v>
      </c>
      <c r="N40" s="219">
        <v>0.65</v>
      </c>
      <c r="O40" s="216">
        <v>43313</v>
      </c>
      <c r="P40" s="216">
        <v>43466</v>
      </c>
      <c r="Q40" s="217">
        <v>153</v>
      </c>
      <c r="R40" s="219">
        <v>0.65000018692815842</v>
      </c>
      <c r="S40" s="218">
        <v>815.16393442622962</v>
      </c>
    </row>
    <row r="41" spans="1:19" x14ac:dyDescent="0.25">
      <c r="A41" s="3"/>
      <c r="B41" s="3"/>
      <c r="C41" s="26"/>
      <c r="D41" s="26"/>
      <c r="E41" s="4"/>
      <c r="F41" s="5"/>
      <c r="G41" s="5"/>
      <c r="I41" s="8"/>
      <c r="J41" s="8"/>
      <c r="K41" s="17"/>
      <c r="L41" s="17"/>
      <c r="M41" s="8">
        <f>SUM(M10:M40)</f>
        <v>23997.39499999999</v>
      </c>
      <c r="N41" s="234" t="s">
        <v>44</v>
      </c>
      <c r="O41" s="234"/>
      <c r="P41" s="234"/>
      <c r="Q41" s="6"/>
      <c r="R41" s="6"/>
      <c r="S41" s="8">
        <f>SUM(S10:S40)</f>
        <v>15296.399284731997</v>
      </c>
    </row>
    <row r="42" spans="1:19" x14ac:dyDescent="0.25">
      <c r="F42" s="2"/>
      <c r="G42" s="2"/>
      <c r="I42" s="15"/>
      <c r="J42" s="8"/>
      <c r="M42" s="8"/>
      <c r="N42" s="8"/>
      <c r="P42" s="20"/>
      <c r="Q42" s="6"/>
      <c r="R42" s="6"/>
      <c r="S42" s="8"/>
    </row>
    <row r="43" spans="1:19" x14ac:dyDescent="0.25">
      <c r="F43" s="2"/>
      <c r="G43" s="2"/>
      <c r="N43" s="15"/>
      <c r="O43" s="7"/>
      <c r="P43" s="6"/>
      <c r="Q43" s="6"/>
      <c r="R43" s="6"/>
      <c r="S43" s="9"/>
    </row>
    <row r="44" spans="1:19" x14ac:dyDescent="0.25">
      <c r="A44" s="231" t="s">
        <v>38</v>
      </c>
      <c r="B44" s="231"/>
      <c r="C44" s="231"/>
      <c r="D44" s="231"/>
      <c r="E44" s="231"/>
      <c r="F44" s="12" t="str">
        <f>K2</f>
        <v>декабрь 2018г.</v>
      </c>
      <c r="G44" s="12"/>
      <c r="H44" s="12" t="s">
        <v>39</v>
      </c>
      <c r="I44" s="12" t="str">
        <f>ROUND(S41,2)&amp;" руб. (НДС не облагается)"</f>
        <v>15296,4 руб. (НДС не облагается)</v>
      </c>
      <c r="J44" s="12"/>
      <c r="K44" s="12"/>
      <c r="L44" s="12"/>
      <c r="M44" s="12"/>
      <c r="N44" s="12"/>
      <c r="O44" s="12"/>
      <c r="P44" s="55"/>
      <c r="Q44" s="29"/>
      <c r="R44" s="56"/>
      <c r="S44" s="12"/>
    </row>
    <row r="45" spans="1:19" x14ac:dyDescent="0.25">
      <c r="C45" s="36"/>
      <c r="D45" s="36"/>
      <c r="P45" s="57"/>
      <c r="R45" s="58"/>
    </row>
    <row r="46" spans="1:19" ht="15" customHeight="1" x14ac:dyDescent="0.25">
      <c r="A46" s="232" t="s">
        <v>40</v>
      </c>
      <c r="B46" s="232"/>
      <c r="C46" s="232"/>
      <c r="D46" s="232"/>
      <c r="E46" s="232"/>
      <c r="F46" s="232"/>
      <c r="G46" s="10"/>
      <c r="H46" s="233" t="s">
        <v>41</v>
      </c>
      <c r="I46" s="233"/>
      <c r="J46" s="233"/>
      <c r="K46" s="233"/>
      <c r="L46" s="233"/>
      <c r="M46" s="59"/>
      <c r="N46" s="59"/>
      <c r="O46" s="11"/>
      <c r="Q46" s="33"/>
      <c r="R46" s="60"/>
      <c r="S46" s="11"/>
    </row>
    <row r="47" spans="1:19" ht="30" customHeight="1" x14ac:dyDescent="0.25">
      <c r="A47" s="222" t="str">
        <f>'Акт ( без НДС)'!B16</f>
        <v>Директор</v>
      </c>
      <c r="B47" s="222"/>
      <c r="C47" s="222"/>
      <c r="D47" s="222"/>
      <c r="E47" s="222"/>
      <c r="F47" s="222"/>
      <c r="G47" s="10"/>
      <c r="H47" s="223" t="s">
        <v>42</v>
      </c>
      <c r="I47" s="223"/>
      <c r="J47" s="223"/>
      <c r="K47" s="223"/>
      <c r="L47" s="223"/>
      <c r="M47" s="61"/>
      <c r="N47" s="61"/>
      <c r="O47" s="11"/>
      <c r="P47" s="7"/>
      <c r="Q47" s="33"/>
      <c r="R47" s="60"/>
      <c r="S47" s="11"/>
    </row>
    <row r="48" spans="1:19" ht="24.75" customHeight="1" x14ac:dyDescent="0.25">
      <c r="A48" s="224" t="s">
        <v>162</v>
      </c>
      <c r="B48" s="224"/>
      <c r="C48" s="224"/>
      <c r="D48" s="224"/>
      <c r="E48" s="224"/>
      <c r="F48" s="224"/>
      <c r="G48" s="10"/>
      <c r="H48" s="225" t="s">
        <v>43</v>
      </c>
      <c r="I48" s="225"/>
      <c r="J48" s="225"/>
      <c r="K48" s="225"/>
      <c r="L48" s="225"/>
      <c r="M48" s="61"/>
      <c r="N48" s="61"/>
      <c r="O48" s="11"/>
      <c r="P48" s="12"/>
      <c r="Q48" s="33"/>
      <c r="R48" s="60"/>
      <c r="S48" s="11"/>
    </row>
  </sheetData>
  <mergeCells count="13">
    <mergeCell ref="Q4:S4"/>
    <mergeCell ref="A5:S5"/>
    <mergeCell ref="A2:J2"/>
    <mergeCell ref="A44:E44"/>
    <mergeCell ref="A46:F46"/>
    <mergeCell ref="H46:L46"/>
    <mergeCell ref="N41:P41"/>
    <mergeCell ref="T5:X5"/>
    <mergeCell ref="A47:F47"/>
    <mergeCell ref="H47:L47"/>
    <mergeCell ref="A48:F48"/>
    <mergeCell ref="H48:L48"/>
    <mergeCell ref="A7:S7"/>
  </mergeCells>
  <conditionalFormatting sqref="S10:S40 K10:K40">
    <cfRule type="cellIs" dxfId="0" priority="8" operator="lessThan">
      <formula>0</formula>
    </cfRule>
  </conditionalFormatting>
  <pageMargins left="0.23622047244094491" right="0.23622047244094491" top="0.39370078740157483" bottom="0.39370078740157483" header="0.31496062992125984" footer="0.31496062992125984"/>
  <pageSetup paperSize="9" scale="6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workbookViewId="0">
      <selection activeCell="C2" sqref="C2:G2"/>
    </sheetView>
  </sheetViews>
  <sheetFormatPr defaultRowHeight="15" x14ac:dyDescent="0.25"/>
  <cols>
    <col min="1" max="1" width="3.42578125" customWidth="1"/>
    <col min="2" max="2" width="10.28515625" customWidth="1"/>
    <col min="3" max="3" width="19.28515625" customWidth="1"/>
    <col min="4" max="4" width="24.7109375" customWidth="1"/>
    <col min="5" max="5" width="20.42578125" customWidth="1"/>
    <col min="6" max="6" width="10.85546875" customWidth="1"/>
    <col min="7" max="7" width="12.140625" customWidth="1"/>
  </cols>
  <sheetData>
    <row r="1" spans="1:7" ht="19.5" thickBot="1" x14ac:dyDescent="0.3">
      <c r="A1" s="237" t="s">
        <v>164</v>
      </c>
      <c r="B1" s="237"/>
      <c r="C1" s="237"/>
      <c r="D1" s="237"/>
      <c r="E1" s="37">
        <v>43792</v>
      </c>
      <c r="F1" s="38"/>
      <c r="G1" s="38"/>
    </row>
    <row r="2" spans="1:7" ht="86.25" customHeight="1" thickTop="1" x14ac:dyDescent="0.25">
      <c r="A2" s="238" t="s">
        <v>21</v>
      </c>
      <c r="B2" s="238"/>
      <c r="C2" s="239" t="s">
        <v>167</v>
      </c>
      <c r="D2" s="239"/>
      <c r="E2" s="239"/>
      <c r="F2" s="239"/>
      <c r="G2" s="239"/>
    </row>
    <row r="3" spans="1:7" ht="52.5" customHeight="1" x14ac:dyDescent="0.25">
      <c r="A3" s="235" t="s">
        <v>22</v>
      </c>
      <c r="B3" s="235"/>
      <c r="C3" s="235" t="s">
        <v>23</v>
      </c>
      <c r="D3" s="235"/>
      <c r="E3" s="235"/>
      <c r="F3" s="235"/>
      <c r="G3" s="235"/>
    </row>
    <row r="4" spans="1:7" x14ac:dyDescent="0.25">
      <c r="A4" s="235" t="s">
        <v>24</v>
      </c>
      <c r="B4" s="235"/>
      <c r="C4" s="236" t="s">
        <v>25</v>
      </c>
      <c r="D4" s="236"/>
      <c r="E4" s="39" t="str">
        <f>'Отчет (БЕЗ НДС)'!I6</f>
        <v>276731/2016</v>
      </c>
      <c r="F4" s="39" t="s">
        <v>19</v>
      </c>
      <c r="G4" s="40" t="str">
        <f>'Отчет (БЕЗ НДС)'!L6</f>
        <v>11.01.2017</v>
      </c>
    </row>
    <row r="5" spans="1:7" ht="15.75" thickBot="1" x14ac:dyDescent="0.3">
      <c r="A5" s="41"/>
      <c r="B5" s="41"/>
      <c r="C5" s="41"/>
      <c r="D5" s="41"/>
      <c r="E5" s="41"/>
      <c r="F5" s="41"/>
      <c r="G5" s="41"/>
    </row>
    <row r="6" spans="1:7" ht="15.75" thickBot="1" x14ac:dyDescent="0.3">
      <c r="A6" s="42" t="s">
        <v>0</v>
      </c>
      <c r="B6" s="242" t="s">
        <v>26</v>
      </c>
      <c r="C6" s="243"/>
      <c r="D6" s="243"/>
      <c r="E6" s="244"/>
      <c r="F6" s="43" t="s">
        <v>27</v>
      </c>
      <c r="G6" s="44" t="s">
        <v>28</v>
      </c>
    </row>
    <row r="7" spans="1:7" ht="15.75" thickBot="1" x14ac:dyDescent="0.3">
      <c r="A7" s="45">
        <v>1</v>
      </c>
      <c r="B7" s="245" t="s">
        <v>29</v>
      </c>
      <c r="C7" s="246"/>
      <c r="D7" s="246"/>
      <c r="E7" s="62" t="str">
        <f>'Отчет (БЕЗ НДС)'!K2</f>
        <v>декабрь 2018г.</v>
      </c>
      <c r="F7" s="46">
        <v>1</v>
      </c>
      <c r="G7" s="47">
        <f>'Отчет (БЕЗ НДС)'!S41</f>
        <v>15296.399284731997</v>
      </c>
    </row>
    <row r="8" spans="1:7" ht="15.75" thickBot="1" x14ac:dyDescent="0.3">
      <c r="A8" s="48"/>
      <c r="B8" s="48"/>
      <c r="C8" s="48"/>
      <c r="D8" s="48"/>
      <c r="E8" s="48"/>
      <c r="F8" s="48" t="s">
        <v>30</v>
      </c>
      <c r="G8" s="49">
        <f>G7</f>
        <v>15296.399284731997</v>
      </c>
    </row>
    <row r="9" spans="1:7" x14ac:dyDescent="0.25">
      <c r="A9" s="48"/>
      <c r="B9" s="48"/>
      <c r="C9" s="48"/>
      <c r="D9" s="48"/>
      <c r="E9" s="48"/>
    </row>
    <row r="10" spans="1:7" x14ac:dyDescent="0.25">
      <c r="A10" s="48"/>
      <c r="B10" s="48"/>
      <c r="C10" s="48"/>
      <c r="D10" s="48"/>
      <c r="E10" s="48"/>
      <c r="F10" s="48"/>
      <c r="G10" s="50"/>
    </row>
    <row r="11" spans="1:7" x14ac:dyDescent="0.25">
      <c r="A11" s="235" t="str">
        <f>"Всего оказано услуг 1 на сумму "&amp;ROUND(G8,2)&amp;" руб. (НДС не облагается)"</f>
        <v>Всего оказано услуг 1 на сумму 15296,4 руб. (НДС не облагается)</v>
      </c>
      <c r="B11" s="235"/>
      <c r="C11" s="235"/>
      <c r="D11" s="235"/>
      <c r="E11" s="235"/>
      <c r="F11" s="235"/>
      <c r="G11" s="235"/>
    </row>
    <row r="12" spans="1:7" x14ac:dyDescent="0.25">
      <c r="A12" s="41"/>
      <c r="B12" s="41"/>
      <c r="C12" s="41"/>
      <c r="D12" s="41"/>
      <c r="E12" s="41"/>
      <c r="F12" s="41"/>
      <c r="G12" s="41"/>
    </row>
    <row r="13" spans="1:7" ht="24.75" customHeight="1" x14ac:dyDescent="0.25">
      <c r="A13" s="235" t="s">
        <v>31</v>
      </c>
      <c r="B13" s="235"/>
      <c r="C13" s="235"/>
      <c r="D13" s="235"/>
      <c r="E13" s="235"/>
      <c r="F13" s="235"/>
      <c r="G13" s="235"/>
    </row>
    <row r="14" spans="1:7" x14ac:dyDescent="0.25">
      <c r="A14" s="247"/>
      <c r="B14" s="247"/>
      <c r="C14" s="247"/>
      <c r="D14" s="247"/>
      <c r="E14" s="247"/>
      <c r="F14" s="247"/>
      <c r="G14" s="247"/>
    </row>
    <row r="15" spans="1:7" x14ac:dyDescent="0.25">
      <c r="A15" s="41"/>
      <c r="B15" s="235" t="s">
        <v>32</v>
      </c>
      <c r="C15" s="235"/>
      <c r="D15" s="51"/>
      <c r="E15" s="235" t="s">
        <v>33</v>
      </c>
      <c r="F15" s="235"/>
      <c r="G15" s="41"/>
    </row>
    <row r="16" spans="1:7" x14ac:dyDescent="0.25">
      <c r="A16" s="41"/>
      <c r="B16" s="240" t="s">
        <v>165</v>
      </c>
      <c r="C16" s="240"/>
      <c r="D16" s="52"/>
      <c r="E16" s="241" t="s">
        <v>34</v>
      </c>
      <c r="F16" s="241"/>
      <c r="G16" s="41"/>
    </row>
    <row r="17" spans="1:7" x14ac:dyDescent="0.25">
      <c r="A17" s="41"/>
      <c r="B17" s="240" t="s">
        <v>166</v>
      </c>
      <c r="C17" s="240"/>
      <c r="D17" s="52"/>
      <c r="E17" s="241" t="s">
        <v>35</v>
      </c>
      <c r="F17" s="241"/>
      <c r="G17" s="41"/>
    </row>
  </sheetData>
  <mergeCells count="18">
    <mergeCell ref="B16:C16"/>
    <mergeCell ref="E16:F16"/>
    <mergeCell ref="B17:C17"/>
    <mergeCell ref="E17:F17"/>
    <mergeCell ref="B6:E6"/>
    <mergeCell ref="B7:D7"/>
    <mergeCell ref="A11:G11"/>
    <mergeCell ref="A13:G13"/>
    <mergeCell ref="A14:G14"/>
    <mergeCell ref="B15:C15"/>
    <mergeCell ref="E15:F15"/>
    <mergeCell ref="A4:B4"/>
    <mergeCell ref="C4:D4"/>
    <mergeCell ref="A1:D1"/>
    <mergeCell ref="A2:B2"/>
    <mergeCell ref="C2:G2"/>
    <mergeCell ref="A3:B3"/>
    <mergeCell ref="C3:G3"/>
  </mergeCells>
  <pageMargins left="0.7" right="0.7" top="0.75" bottom="0.75" header="0.3" footer="0.3"/>
  <pageSetup paperSize="9" scale="8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Отчет (БЕЗ НДС)</vt:lpstr>
      <vt:lpstr>Акт ( без НДС)</vt:lpstr>
      <vt:lpstr>'Акт ( без НДС)'!Область_печати</vt:lpstr>
      <vt:lpstr>'Отчет (БЕЗ НДС)'!Область_печати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garifullin</cp:lastModifiedBy>
  <cp:lastPrinted>2019-11-23T11:06:36Z</cp:lastPrinted>
  <dcterms:created xsi:type="dcterms:W3CDTF">2017-01-26T16:55:26Z</dcterms:created>
  <dcterms:modified xsi:type="dcterms:W3CDTF">2019-11-25T07:11:35Z</dcterms:modified>
</cp:coreProperties>
</file>