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\20973_STAR Gateway &amp; Core\04 Deliverable Products\QCsampleApp\Data Model\Data Mapping\"/>
    </mc:Choice>
  </mc:AlternateContent>
  <bookViews>
    <workbookView xWindow="0" yWindow="0" windowWidth="23736" windowHeight="9636" tabRatio="838" firstSheet="3" activeTab="8"/>
  </bookViews>
  <sheets>
    <sheet name="QC Inventory 6_1_16" sheetId="1" r:id="rId1"/>
    <sheet name="Blood Inventory_241" sheetId="2" r:id="rId2"/>
    <sheet name="BLCL Inventory_342" sheetId="6" r:id="rId3"/>
    <sheet name="DNA Inventory_294" sheetId="3" r:id="rId4"/>
    <sheet name="Blood migrate" sheetId="8" r:id="rId5"/>
    <sheet name="BLCL migrate" sheetId="17" r:id="rId6"/>
    <sheet name="DNA_migrate" sheetId="30" r:id="rId7"/>
    <sheet name="WB_migrate" sheetId="32" r:id="rId8"/>
    <sheet name="CB_migrate" sheetId="35" r:id="rId9"/>
    <sheet name="Sheet2" sheetId="34" r:id="rId10"/>
    <sheet name="Sheet1" sheetId="33" r:id="rId11"/>
  </sheets>
  <externalReferences>
    <externalReference r:id="rId12"/>
    <externalReference r:id="rId13"/>
    <externalReference r:id="rId14"/>
  </externalReferences>
  <definedNames>
    <definedName name="_xlnm._FilterDatabase" localSheetId="2" hidden="1">'BLCL Inventory_342'!$A$1:$AE$344</definedName>
    <definedName name="_xlnm._FilterDatabase" localSheetId="5" hidden="1">'BLCL migrate'!$A$1:$Z$462</definedName>
    <definedName name="_xlnm._FilterDatabase" localSheetId="1" hidden="1">'Blood Inventory_241'!$A$1:$E$242</definedName>
    <definedName name="_xlnm._FilterDatabase" localSheetId="4" hidden="1">'Blood migrate'!$A$1:$Z$297</definedName>
    <definedName name="_xlnm._FilterDatabase" localSheetId="3" hidden="1">'DNA Inventory_294'!$A$1:$T$1</definedName>
    <definedName name="_xlnm._FilterDatabase" localSheetId="6" hidden="1">DNA_migrate!$B$1:$J$303</definedName>
    <definedName name="_xlnm._FilterDatabase" localSheetId="0" hidden="1">'QC Inventory 6_1_16'!$A$1:$Z$1</definedName>
    <definedName name="_xlnm.Print_Titles" localSheetId="8">CB_migrate!$2:$2</definedName>
    <definedName name="_xlnm.Print_Titles" localSheetId="6">DNA_migrate!$1:$1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8" i="35" l="1"/>
  <c r="I107" i="35"/>
  <c r="I106" i="35"/>
  <c r="I105" i="35"/>
  <c r="I104" i="35"/>
  <c r="I103" i="35"/>
  <c r="I102" i="35"/>
  <c r="I101" i="35"/>
  <c r="I100" i="35"/>
  <c r="I99" i="35"/>
  <c r="I98" i="35"/>
  <c r="I97" i="35"/>
  <c r="I96" i="35"/>
  <c r="I95" i="35"/>
  <c r="I94" i="35"/>
  <c r="I93" i="35"/>
  <c r="I92" i="35"/>
  <c r="I91" i="35"/>
  <c r="I90" i="35"/>
  <c r="I89" i="35"/>
  <c r="I88" i="35"/>
  <c r="I87" i="35"/>
  <c r="I86" i="35"/>
  <c r="I85" i="35"/>
  <c r="I84" i="35"/>
  <c r="I83" i="35"/>
  <c r="I82" i="35"/>
  <c r="I81" i="35"/>
  <c r="I80" i="35"/>
  <c r="I79" i="35"/>
  <c r="I78" i="35"/>
  <c r="I77" i="35"/>
  <c r="I76" i="35"/>
  <c r="I75" i="35"/>
  <c r="I74" i="35"/>
  <c r="I73" i="35"/>
  <c r="I72" i="35"/>
  <c r="I71" i="35"/>
  <c r="I70" i="35"/>
  <c r="I69" i="35"/>
  <c r="I68" i="35"/>
  <c r="I67" i="35"/>
  <c r="I66" i="35"/>
  <c r="I65" i="35"/>
  <c r="I64" i="35"/>
  <c r="I63" i="35"/>
  <c r="I62" i="35"/>
  <c r="I61" i="35"/>
  <c r="I60" i="35"/>
  <c r="I59" i="35"/>
  <c r="I58" i="35"/>
  <c r="I57" i="35"/>
  <c r="I56" i="35"/>
  <c r="I55" i="35"/>
  <c r="I54" i="35"/>
  <c r="I53" i="35"/>
  <c r="I52" i="35"/>
  <c r="I51" i="35"/>
  <c r="I50" i="35"/>
  <c r="I49" i="35"/>
  <c r="I48" i="35"/>
  <c r="I47" i="35"/>
  <c r="I46" i="35"/>
  <c r="I45" i="35"/>
  <c r="I44" i="35"/>
  <c r="I43" i="35"/>
  <c r="I42" i="35"/>
  <c r="I41" i="35"/>
  <c r="I40" i="35"/>
  <c r="I39" i="35"/>
  <c r="I38" i="35"/>
  <c r="I37" i="35"/>
  <c r="I36" i="35"/>
  <c r="I35" i="35"/>
  <c r="I34" i="35"/>
  <c r="I33" i="35"/>
  <c r="I32" i="35"/>
  <c r="I31" i="35"/>
  <c r="I30" i="35"/>
  <c r="I29" i="35"/>
  <c r="I28" i="35"/>
  <c r="I27" i="35"/>
  <c r="I26" i="35"/>
  <c r="I25" i="35"/>
  <c r="I24" i="35"/>
  <c r="I23" i="35"/>
  <c r="I22" i="35"/>
  <c r="I21" i="35"/>
  <c r="I20" i="35"/>
  <c r="I19" i="35"/>
  <c r="I18" i="35"/>
  <c r="I17" i="35"/>
  <c r="I16" i="35"/>
  <c r="I15" i="35"/>
  <c r="I14" i="35"/>
  <c r="I13" i="35"/>
  <c r="I12" i="35"/>
  <c r="I11" i="35"/>
  <c r="I10" i="35"/>
  <c r="I9" i="35"/>
  <c r="I8" i="35"/>
  <c r="I7" i="35"/>
  <c r="I6" i="35"/>
  <c r="I5" i="35"/>
  <c r="I4" i="35"/>
  <c r="I3" i="35"/>
  <c r="A109" i="32" l="1"/>
  <c r="A110" i="32" s="1"/>
  <c r="A111" i="32" s="1"/>
  <c r="A112" i="32" s="1"/>
  <c r="A113" i="32" s="1"/>
  <c r="A114" i="32" s="1"/>
  <c r="A115" i="32" s="1"/>
  <c r="A116" i="32" s="1"/>
  <c r="A117" i="32" s="1"/>
  <c r="A118" i="32" s="1"/>
  <c r="A119" i="32" s="1"/>
  <c r="A120" i="32" s="1"/>
  <c r="A121" i="32" s="1"/>
  <c r="A123" i="32" s="1"/>
  <c r="A124" i="32" s="1"/>
  <c r="A125" i="32" s="1"/>
  <c r="A127" i="32" s="1"/>
  <c r="A128" i="32" s="1"/>
  <c r="A129" i="32" s="1"/>
  <c r="A130" i="32" s="1"/>
  <c r="A131" i="32" s="1"/>
  <c r="A133" i="32" s="1"/>
  <c r="A134" i="32" s="1"/>
  <c r="A135" i="32" s="1"/>
  <c r="A137" i="32" s="1"/>
  <c r="A138" i="32" s="1"/>
  <c r="A139" i="32" s="1"/>
  <c r="A140" i="32" s="1"/>
  <c r="A141" i="32" s="1"/>
  <c r="A142" i="32" s="1"/>
  <c r="A143" i="32" s="1"/>
  <c r="A144" i="32" s="1"/>
  <c r="A145" i="32" s="1"/>
  <c r="A146" i="32" s="1"/>
  <c r="A148" i="32" s="1"/>
  <c r="A150" i="32" s="1"/>
  <c r="A151" i="32" s="1"/>
  <c r="A152" i="32" s="1"/>
  <c r="A153" i="32" s="1"/>
  <c r="A154" i="32" s="1"/>
  <c r="A156" i="32" s="1"/>
  <c r="A157" i="32" s="1"/>
  <c r="A158" i="32" s="1"/>
  <c r="A160" i="32" s="1"/>
  <c r="A161" i="32" s="1"/>
  <c r="A162" i="32" s="1"/>
  <c r="A163" i="32" s="1"/>
  <c r="A164" i="32" s="1"/>
  <c r="A165" i="32" s="1"/>
  <c r="A166" i="32" s="1"/>
  <c r="A167" i="32" s="1"/>
  <c r="A168" i="32" s="1"/>
  <c r="A170" i="32" s="1"/>
  <c r="A171" i="32" s="1"/>
  <c r="A172" i="32" s="1"/>
  <c r="A173" i="32" s="1"/>
  <c r="A175" i="32" s="1"/>
  <c r="A176" i="32" s="1"/>
  <c r="A177" i="32" s="1"/>
  <c r="A178" i="32" s="1"/>
  <c r="A179" i="32" s="1"/>
  <c r="A180" i="32" s="1"/>
  <c r="A182" i="32" s="1"/>
  <c r="A183" i="32" s="1"/>
  <c r="A184" i="32" s="1"/>
  <c r="A185" i="32" s="1"/>
  <c r="A186" i="32" s="1"/>
  <c r="A187" i="32" s="1"/>
  <c r="A188" i="32" s="1"/>
  <c r="A189" i="32" s="1"/>
  <c r="A190" i="32" s="1"/>
  <c r="A191" i="32" s="1"/>
  <c r="A192" i="32" s="1"/>
  <c r="A104" i="32"/>
  <c r="A101" i="32"/>
  <c r="A100" i="32"/>
  <c r="A89" i="32"/>
  <c r="A90" i="32" s="1"/>
  <c r="A91" i="32" s="1"/>
  <c r="A92" i="32" s="1"/>
  <c r="A93" i="32" s="1"/>
  <c r="A94" i="32" s="1"/>
  <c r="A95" i="32" s="1"/>
  <c r="A96" i="32" s="1"/>
  <c r="A97" i="32" s="1"/>
  <c r="A50" i="32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65" i="32" s="1"/>
  <c r="A66" i="32" s="1"/>
  <c r="A67" i="32" s="1"/>
  <c r="A68" i="32" s="1"/>
  <c r="A69" i="32" s="1"/>
  <c r="A70" i="32" s="1"/>
  <c r="A71" i="32" s="1"/>
  <c r="A72" i="32" s="1"/>
  <c r="A73" i="32" s="1"/>
  <c r="A74" i="32" s="1"/>
  <c r="A75" i="32" s="1"/>
  <c r="A76" i="32" s="1"/>
  <c r="A77" i="32" s="1"/>
  <c r="A78" i="32" s="1"/>
  <c r="A79" i="32" s="1"/>
  <c r="A80" i="32" s="1"/>
  <c r="A81" i="32" s="1"/>
  <c r="A82" i="32" s="1"/>
  <c r="A83" i="32" s="1"/>
  <c r="A84" i="32" s="1"/>
  <c r="A85" i="32" s="1"/>
  <c r="A86" i="32" s="1"/>
  <c r="A87" i="32" s="1"/>
  <c r="A49" i="32"/>
  <c r="A47" i="32"/>
  <c r="A29" i="32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L462" i="17" l="1"/>
  <c r="K462" i="17"/>
  <c r="I462" i="17"/>
  <c r="H462" i="17"/>
  <c r="G462" i="17"/>
  <c r="J460" i="17"/>
  <c r="J459" i="17"/>
  <c r="J458" i="17"/>
  <c r="J457" i="17"/>
  <c r="J456" i="17"/>
  <c r="J455" i="17"/>
  <c r="J454" i="17"/>
  <c r="J453" i="17"/>
  <c r="J452" i="17"/>
  <c r="J451" i="17"/>
  <c r="J450" i="17"/>
  <c r="J449" i="17"/>
  <c r="J448" i="17"/>
  <c r="J447" i="17"/>
  <c r="J446" i="17"/>
  <c r="J445" i="17"/>
  <c r="J444" i="17"/>
  <c r="J443" i="17"/>
  <c r="J442" i="17"/>
  <c r="J441" i="17"/>
  <c r="J440" i="17"/>
  <c r="J439" i="17"/>
  <c r="J438" i="17"/>
  <c r="J437" i="17"/>
  <c r="J436" i="17"/>
  <c r="J435" i="17"/>
  <c r="J434" i="17"/>
  <c r="J433" i="17"/>
  <c r="J432" i="17"/>
  <c r="J431" i="17"/>
  <c r="J430" i="17"/>
  <c r="J429" i="17"/>
  <c r="J428" i="17"/>
  <c r="J427" i="17"/>
  <c r="J426" i="17"/>
  <c r="J425" i="17"/>
  <c r="J424" i="17"/>
  <c r="J423" i="17"/>
  <c r="J422" i="17"/>
  <c r="J421" i="17"/>
  <c r="J420" i="17"/>
  <c r="J419" i="17"/>
  <c r="J418" i="17"/>
  <c r="J417" i="17"/>
  <c r="J416" i="17"/>
  <c r="J415" i="17"/>
  <c r="J414" i="17"/>
  <c r="J413" i="17"/>
  <c r="J412" i="17"/>
  <c r="J411" i="17"/>
  <c r="J410" i="17"/>
  <c r="J409" i="17"/>
  <c r="J408" i="17"/>
  <c r="J407" i="17"/>
  <c r="J406" i="17"/>
  <c r="J405" i="17"/>
  <c r="J404" i="17"/>
  <c r="J403" i="17"/>
  <c r="J402" i="17"/>
  <c r="J401" i="17"/>
  <c r="J400" i="17"/>
  <c r="J399" i="17"/>
  <c r="J398" i="17"/>
  <c r="J397" i="17"/>
  <c r="J396" i="17"/>
  <c r="J395" i="17"/>
  <c r="J394" i="17"/>
  <c r="J393" i="17"/>
  <c r="J392" i="17"/>
  <c r="J391" i="17"/>
  <c r="J390" i="17"/>
  <c r="J389" i="17"/>
  <c r="J388" i="17"/>
  <c r="J387" i="17"/>
  <c r="J386" i="17"/>
  <c r="J385" i="17"/>
  <c r="J384" i="17"/>
  <c r="J383" i="17"/>
  <c r="J382" i="17"/>
  <c r="J381" i="17"/>
  <c r="J380" i="17"/>
  <c r="J379" i="17"/>
  <c r="J378" i="17"/>
  <c r="J377" i="17"/>
  <c r="J376" i="17"/>
  <c r="J375" i="17"/>
  <c r="J374" i="17"/>
  <c r="J373" i="17"/>
  <c r="J372" i="17"/>
  <c r="J371" i="17"/>
  <c r="J370" i="17"/>
  <c r="J369" i="17"/>
  <c r="J368" i="17"/>
  <c r="J367" i="17"/>
  <c r="J366" i="17"/>
  <c r="J365" i="17"/>
  <c r="J364" i="17"/>
  <c r="J363" i="17"/>
  <c r="J362" i="17"/>
  <c r="J361" i="17"/>
  <c r="J360" i="17"/>
  <c r="J359" i="17"/>
  <c r="J358" i="17"/>
  <c r="J357" i="17"/>
  <c r="J356" i="17"/>
  <c r="J355" i="17"/>
  <c r="J354" i="17"/>
  <c r="J353" i="17"/>
  <c r="J352" i="17"/>
  <c r="J351" i="17"/>
  <c r="J350" i="17"/>
  <c r="J349" i="17"/>
  <c r="J348" i="17"/>
  <c r="J347" i="17"/>
  <c r="J346" i="17"/>
  <c r="J345" i="17"/>
  <c r="J344" i="17"/>
  <c r="J343" i="17"/>
  <c r="J342" i="17"/>
  <c r="J341" i="17"/>
  <c r="J340" i="17"/>
  <c r="J339" i="17"/>
  <c r="J338" i="17"/>
  <c r="J337" i="17"/>
  <c r="J336" i="17"/>
  <c r="J335" i="17"/>
  <c r="J334" i="17"/>
  <c r="J333" i="17"/>
  <c r="J332" i="17"/>
  <c r="J331" i="17"/>
  <c r="J330" i="17"/>
  <c r="J329" i="17"/>
  <c r="J328" i="17"/>
  <c r="J327" i="17"/>
  <c r="J326" i="17"/>
  <c r="J325" i="17"/>
  <c r="J324" i="17"/>
  <c r="J323" i="17"/>
  <c r="J322" i="17"/>
  <c r="J321" i="17"/>
  <c r="J320" i="17"/>
  <c r="J319" i="17"/>
  <c r="J318" i="17"/>
  <c r="J317" i="17"/>
  <c r="J316" i="17"/>
  <c r="J315" i="17"/>
  <c r="J314" i="17"/>
  <c r="J313" i="17"/>
  <c r="J312" i="17"/>
  <c r="J311" i="17"/>
  <c r="J310" i="17"/>
  <c r="J309" i="17"/>
  <c r="J308" i="17"/>
  <c r="J307" i="17"/>
  <c r="J306" i="17"/>
  <c r="J305" i="17"/>
  <c r="J304" i="17"/>
  <c r="J303" i="17"/>
  <c r="J302" i="17"/>
  <c r="J301" i="17"/>
  <c r="J300" i="17"/>
  <c r="J299" i="17"/>
  <c r="J298" i="17"/>
  <c r="J297" i="17"/>
  <c r="J296" i="17"/>
  <c r="J295" i="17"/>
  <c r="J294" i="17"/>
  <c r="J293" i="17"/>
  <c r="J292" i="17"/>
  <c r="J291" i="17"/>
  <c r="J290" i="17"/>
  <c r="J289" i="17"/>
  <c r="J288" i="17"/>
  <c r="J287" i="17"/>
  <c r="J286" i="17"/>
  <c r="J285" i="17"/>
  <c r="J284" i="17"/>
  <c r="J283" i="17"/>
  <c r="J282" i="17"/>
  <c r="J281" i="17"/>
  <c r="J280" i="17"/>
  <c r="J279" i="17"/>
  <c r="J278" i="17"/>
  <c r="J277" i="17"/>
  <c r="J276" i="17"/>
  <c r="J275" i="17"/>
  <c r="J274" i="17"/>
  <c r="J273" i="17"/>
  <c r="J272" i="17"/>
  <c r="J271" i="17"/>
  <c r="J270" i="17"/>
  <c r="J269" i="17"/>
  <c r="J268" i="17"/>
  <c r="J267" i="17"/>
  <c r="J266" i="17"/>
  <c r="J265" i="17"/>
  <c r="J264" i="17"/>
  <c r="J263" i="17"/>
  <c r="J262" i="17"/>
  <c r="J261" i="17"/>
  <c r="J260" i="17"/>
  <c r="J259" i="17"/>
  <c r="J258" i="17"/>
  <c r="J257" i="17"/>
  <c r="J256" i="17"/>
  <c r="J255" i="17"/>
  <c r="J254" i="17"/>
  <c r="J253" i="17"/>
  <c r="J252" i="17"/>
  <c r="J251" i="17"/>
  <c r="J250" i="17"/>
  <c r="J249" i="17"/>
  <c r="J248" i="17"/>
  <c r="J247" i="17"/>
  <c r="J246" i="17"/>
  <c r="J245" i="17"/>
  <c r="J244" i="17"/>
  <c r="J243" i="17"/>
  <c r="J242" i="17"/>
  <c r="J241" i="17"/>
  <c r="J240" i="17"/>
  <c r="J239" i="17"/>
  <c r="J238" i="17"/>
  <c r="J237" i="17"/>
  <c r="J236" i="17"/>
  <c r="J235" i="17"/>
  <c r="J233" i="17"/>
  <c r="J232" i="17"/>
  <c r="J231" i="17"/>
  <c r="J230" i="17"/>
  <c r="J229" i="17"/>
  <c r="J228" i="17"/>
  <c r="J227" i="17"/>
  <c r="J226" i="17"/>
  <c r="J225" i="17"/>
  <c r="J224" i="17"/>
  <c r="J223" i="17"/>
  <c r="J222" i="17"/>
  <c r="J221" i="17"/>
  <c r="J220" i="17"/>
  <c r="J219" i="17"/>
  <c r="J218" i="17"/>
  <c r="J217" i="17"/>
  <c r="J216" i="17"/>
  <c r="J215" i="17"/>
  <c r="J214" i="17"/>
  <c r="J213" i="17"/>
  <c r="J212" i="17"/>
  <c r="J211" i="17"/>
  <c r="J210" i="17"/>
  <c r="J209" i="17"/>
  <c r="J208" i="17"/>
  <c r="J207" i="17"/>
  <c r="J206" i="17"/>
  <c r="J205" i="17"/>
  <c r="J204" i="17"/>
  <c r="J203" i="17"/>
  <c r="J202" i="17"/>
  <c r="J201" i="17"/>
  <c r="J200" i="17"/>
  <c r="J199" i="17"/>
  <c r="J198" i="17"/>
  <c r="J197" i="17"/>
  <c r="J196" i="17"/>
  <c r="J195" i="17"/>
  <c r="J194" i="17"/>
  <c r="J193" i="17"/>
  <c r="J192" i="17"/>
  <c r="J191" i="17"/>
  <c r="J190" i="17"/>
  <c r="J189" i="17"/>
  <c r="J188" i="17"/>
  <c r="J187" i="17"/>
  <c r="J186" i="17"/>
  <c r="J185" i="17"/>
  <c r="J184" i="17"/>
  <c r="J183" i="17"/>
  <c r="J182" i="17"/>
  <c r="J181" i="17"/>
  <c r="J180" i="17"/>
  <c r="J179" i="17"/>
  <c r="J178" i="17"/>
  <c r="J177" i="17"/>
  <c r="J176" i="17"/>
  <c r="J175" i="17"/>
  <c r="J174" i="17"/>
  <c r="J173" i="17"/>
  <c r="J172" i="17"/>
  <c r="J171" i="17"/>
  <c r="J170" i="17"/>
  <c r="J169" i="17"/>
  <c r="J168" i="17"/>
  <c r="J167" i="17"/>
  <c r="J166" i="17"/>
  <c r="J165" i="17"/>
  <c r="J164" i="17"/>
  <c r="J163" i="17"/>
  <c r="J162" i="17"/>
  <c r="J161" i="17"/>
  <c r="J160" i="17"/>
  <c r="J159" i="17"/>
  <c r="J158" i="17"/>
  <c r="J157" i="17"/>
  <c r="J156" i="17"/>
  <c r="J155" i="17"/>
  <c r="J154" i="17"/>
  <c r="J153" i="17"/>
  <c r="J152" i="17"/>
  <c r="J151" i="17"/>
  <c r="J150" i="17"/>
  <c r="J149" i="17"/>
  <c r="J148" i="17"/>
  <c r="J147" i="17"/>
  <c r="J146" i="17"/>
  <c r="J145" i="17"/>
  <c r="J144" i="17"/>
  <c r="J143" i="17"/>
  <c r="J142" i="17"/>
  <c r="J141" i="17"/>
  <c r="J140" i="17"/>
  <c r="J139" i="17"/>
  <c r="J138" i="17"/>
  <c r="J137" i="17"/>
  <c r="J136" i="17"/>
  <c r="J135" i="17"/>
  <c r="J134" i="17"/>
  <c r="J133" i="17"/>
  <c r="J132" i="17"/>
  <c r="J131" i="17"/>
  <c r="J130" i="17"/>
  <c r="J129" i="17"/>
  <c r="J128" i="17"/>
  <c r="J127" i="17"/>
  <c r="J126" i="17"/>
  <c r="J125" i="17"/>
  <c r="J124" i="17"/>
  <c r="J123" i="17"/>
  <c r="J122" i="17"/>
  <c r="J121" i="17"/>
  <c r="J120" i="17"/>
  <c r="J119" i="17"/>
  <c r="J118" i="17"/>
  <c r="J117" i="17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78" i="17"/>
  <c r="J77" i="17"/>
  <c r="J76" i="17"/>
  <c r="J75" i="17"/>
  <c r="J74" i="17"/>
  <c r="J73" i="17"/>
  <c r="J72" i="17"/>
  <c r="J71" i="17"/>
  <c r="J70" i="17"/>
  <c r="J69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6" i="17"/>
  <c r="J35" i="17"/>
  <c r="J34" i="17"/>
  <c r="J33" i="17"/>
  <c r="J32" i="17"/>
  <c r="J31" i="17"/>
  <c r="J30" i="17"/>
  <c r="J29" i="17"/>
  <c r="J28" i="17"/>
  <c r="J27" i="17"/>
  <c r="J26" i="17"/>
  <c r="J25" i="17"/>
  <c r="J24" i="17"/>
  <c r="J23" i="17"/>
  <c r="J22" i="17"/>
  <c r="J21" i="17"/>
  <c r="J20" i="17"/>
  <c r="J19" i="17"/>
  <c r="J18" i="17"/>
  <c r="J17" i="17"/>
  <c r="J16" i="17"/>
  <c r="J15" i="17"/>
  <c r="J14" i="17"/>
  <c r="J13" i="17"/>
  <c r="J12" i="17"/>
  <c r="J11" i="17"/>
  <c r="J10" i="17"/>
  <c r="J9" i="17"/>
  <c r="J8" i="17"/>
  <c r="J7" i="17"/>
  <c r="J6" i="17"/>
  <c r="J5" i="17"/>
  <c r="J3" i="17"/>
  <c r="J2" i="17"/>
  <c r="J462" i="17" l="1"/>
  <c r="P301" i="30" l="1"/>
  <c r="O301" i="30"/>
  <c r="N301" i="30"/>
  <c r="M301" i="30"/>
  <c r="J300" i="30"/>
  <c r="E300" i="30"/>
  <c r="J299" i="30"/>
  <c r="E299" i="30"/>
  <c r="J298" i="30"/>
  <c r="E298" i="30"/>
  <c r="J297" i="30"/>
  <c r="E297" i="30"/>
  <c r="J296" i="30"/>
  <c r="E296" i="30"/>
  <c r="J295" i="30"/>
  <c r="E295" i="30"/>
  <c r="J294" i="30"/>
  <c r="E294" i="30"/>
  <c r="J293" i="30"/>
  <c r="E293" i="30"/>
  <c r="J292" i="30"/>
  <c r="E292" i="30"/>
  <c r="J291" i="30"/>
  <c r="E291" i="30"/>
  <c r="J290" i="30"/>
  <c r="E290" i="30"/>
  <c r="J289" i="30"/>
  <c r="E289" i="30"/>
  <c r="J288" i="30"/>
  <c r="E288" i="30"/>
  <c r="J287" i="30"/>
  <c r="E287" i="30"/>
  <c r="J286" i="30"/>
  <c r="E286" i="30"/>
  <c r="J285" i="30"/>
  <c r="E285" i="30"/>
  <c r="J284" i="30"/>
  <c r="E284" i="30"/>
  <c r="J283" i="30"/>
  <c r="E283" i="30"/>
  <c r="J282" i="30"/>
  <c r="E282" i="30"/>
  <c r="J281" i="30"/>
  <c r="E281" i="30"/>
  <c r="J280" i="30"/>
  <c r="E280" i="30"/>
  <c r="J279" i="30"/>
  <c r="E279" i="30"/>
  <c r="J278" i="30"/>
  <c r="E278" i="30"/>
  <c r="J277" i="30"/>
  <c r="E277" i="30"/>
  <c r="J276" i="30"/>
  <c r="E276" i="30"/>
  <c r="J275" i="30"/>
  <c r="E275" i="30"/>
  <c r="J274" i="30"/>
  <c r="E274" i="30"/>
  <c r="J273" i="30"/>
  <c r="E273" i="30"/>
  <c r="J272" i="30"/>
  <c r="E272" i="30"/>
  <c r="J271" i="30"/>
  <c r="E271" i="30"/>
  <c r="J270" i="30"/>
  <c r="E270" i="30"/>
  <c r="J269" i="30"/>
  <c r="E269" i="30"/>
  <c r="J268" i="30"/>
  <c r="E268" i="30"/>
  <c r="J267" i="30"/>
  <c r="E267" i="30"/>
  <c r="J266" i="30"/>
  <c r="E266" i="30"/>
  <c r="J265" i="30"/>
  <c r="E265" i="30"/>
  <c r="J264" i="30"/>
  <c r="E264" i="30"/>
  <c r="J263" i="30"/>
  <c r="E263" i="30"/>
  <c r="J262" i="30"/>
  <c r="E262" i="30"/>
  <c r="J261" i="30"/>
  <c r="E261" i="30"/>
  <c r="J260" i="30"/>
  <c r="E260" i="30"/>
  <c r="J259" i="30"/>
  <c r="E259" i="30"/>
  <c r="J258" i="30"/>
  <c r="E258" i="30"/>
  <c r="J257" i="30"/>
  <c r="E257" i="30"/>
  <c r="J256" i="30"/>
  <c r="E256" i="30"/>
  <c r="J255" i="30"/>
  <c r="E255" i="30"/>
  <c r="J254" i="30"/>
  <c r="E254" i="30"/>
  <c r="J253" i="30"/>
  <c r="E253" i="30"/>
  <c r="J252" i="30"/>
  <c r="E252" i="30"/>
  <c r="J251" i="30"/>
  <c r="E251" i="30"/>
  <c r="J250" i="30"/>
  <c r="E250" i="30"/>
  <c r="J249" i="30"/>
  <c r="E249" i="30"/>
  <c r="J248" i="30"/>
  <c r="E248" i="30"/>
  <c r="J247" i="30"/>
  <c r="E247" i="30"/>
  <c r="J246" i="30"/>
  <c r="E246" i="30"/>
  <c r="J245" i="30"/>
  <c r="E245" i="30"/>
  <c r="J244" i="30"/>
  <c r="E244" i="30"/>
  <c r="J243" i="30"/>
  <c r="E243" i="30"/>
  <c r="J242" i="30"/>
  <c r="E242" i="30"/>
  <c r="J241" i="30"/>
  <c r="E241" i="30"/>
  <c r="J240" i="30"/>
  <c r="E240" i="30"/>
  <c r="J239" i="30"/>
  <c r="D239" i="30"/>
  <c r="E239" i="30" s="1"/>
  <c r="J238" i="30"/>
  <c r="D238" i="30"/>
  <c r="E238" i="30" s="1"/>
  <c r="J237" i="30"/>
  <c r="D237" i="30"/>
  <c r="E237" i="30" s="1"/>
  <c r="J236" i="30"/>
  <c r="D236" i="30"/>
  <c r="E236" i="30" s="1"/>
  <c r="J235" i="30"/>
  <c r="D235" i="30"/>
  <c r="E235" i="30" s="1"/>
  <c r="J234" i="30"/>
  <c r="D234" i="30"/>
  <c r="E234" i="30" s="1"/>
  <c r="J233" i="30"/>
  <c r="D233" i="30"/>
  <c r="E233" i="30" s="1"/>
  <c r="J232" i="30"/>
  <c r="D232" i="30"/>
  <c r="E232" i="30" s="1"/>
  <c r="J231" i="30"/>
  <c r="D231" i="30"/>
  <c r="E231" i="30" s="1"/>
  <c r="J230" i="30"/>
  <c r="D230" i="30"/>
  <c r="E230" i="30" s="1"/>
  <c r="J229" i="30"/>
  <c r="D229" i="30"/>
  <c r="E229" i="30" s="1"/>
  <c r="J228" i="30"/>
  <c r="D228" i="30"/>
  <c r="E228" i="30" s="1"/>
  <c r="J227" i="30"/>
  <c r="D227" i="30"/>
  <c r="E227" i="30" s="1"/>
  <c r="J226" i="30"/>
  <c r="D226" i="30"/>
  <c r="E226" i="30" s="1"/>
  <c r="J225" i="30"/>
  <c r="D225" i="30"/>
  <c r="E225" i="30" s="1"/>
  <c r="J224" i="30"/>
  <c r="D224" i="30"/>
  <c r="E224" i="30" s="1"/>
  <c r="J223" i="30"/>
  <c r="D223" i="30"/>
  <c r="E223" i="30" s="1"/>
  <c r="J222" i="30"/>
  <c r="D222" i="30"/>
  <c r="E222" i="30" s="1"/>
  <c r="J221" i="30"/>
  <c r="D221" i="30"/>
  <c r="E221" i="30" s="1"/>
  <c r="J220" i="30"/>
  <c r="D220" i="30"/>
  <c r="E220" i="30" s="1"/>
  <c r="J219" i="30"/>
  <c r="D219" i="30"/>
  <c r="E219" i="30" s="1"/>
  <c r="J218" i="30"/>
  <c r="D218" i="30"/>
  <c r="E218" i="30" s="1"/>
  <c r="J217" i="30"/>
  <c r="D217" i="30"/>
  <c r="E217" i="30" s="1"/>
  <c r="J216" i="30"/>
  <c r="D216" i="30"/>
  <c r="E216" i="30" s="1"/>
  <c r="J215" i="30"/>
  <c r="D215" i="30"/>
  <c r="E215" i="30" s="1"/>
  <c r="J214" i="30"/>
  <c r="D214" i="30"/>
  <c r="E214" i="30" s="1"/>
  <c r="J213" i="30"/>
  <c r="D213" i="30"/>
  <c r="E213" i="30" s="1"/>
  <c r="J212" i="30"/>
  <c r="D212" i="30"/>
  <c r="E212" i="30" s="1"/>
  <c r="J211" i="30"/>
  <c r="D211" i="30"/>
  <c r="E211" i="30" s="1"/>
  <c r="J210" i="30"/>
  <c r="D210" i="30"/>
  <c r="E210" i="30" s="1"/>
  <c r="J209" i="30"/>
  <c r="D209" i="30"/>
  <c r="E209" i="30" s="1"/>
  <c r="J208" i="30"/>
  <c r="D208" i="30"/>
  <c r="E208" i="30" s="1"/>
  <c r="J207" i="30"/>
  <c r="D207" i="30"/>
  <c r="E207" i="30" s="1"/>
  <c r="J206" i="30"/>
  <c r="D206" i="30"/>
  <c r="E206" i="30" s="1"/>
  <c r="J205" i="30"/>
  <c r="D205" i="30"/>
  <c r="E205" i="30" s="1"/>
  <c r="J204" i="30"/>
  <c r="D204" i="30"/>
  <c r="E204" i="30" s="1"/>
  <c r="J203" i="30"/>
  <c r="D203" i="30"/>
  <c r="E203" i="30" s="1"/>
  <c r="J202" i="30"/>
  <c r="D202" i="30"/>
  <c r="E202" i="30" s="1"/>
  <c r="J201" i="30"/>
  <c r="D201" i="30"/>
  <c r="E201" i="30" s="1"/>
  <c r="J200" i="30"/>
  <c r="D200" i="30"/>
  <c r="E200" i="30" s="1"/>
  <c r="J199" i="30"/>
  <c r="D199" i="30"/>
  <c r="E199" i="30" s="1"/>
  <c r="J198" i="30"/>
  <c r="D198" i="30"/>
  <c r="E198" i="30" s="1"/>
  <c r="J197" i="30"/>
  <c r="D197" i="30"/>
  <c r="E197" i="30" s="1"/>
  <c r="J196" i="30"/>
  <c r="D196" i="30"/>
  <c r="E196" i="30" s="1"/>
  <c r="J195" i="30"/>
  <c r="D195" i="30"/>
  <c r="E195" i="30" s="1"/>
  <c r="J194" i="30"/>
  <c r="D194" i="30"/>
  <c r="E194" i="30" s="1"/>
  <c r="J193" i="30"/>
  <c r="D193" i="30"/>
  <c r="E193" i="30" s="1"/>
  <c r="J192" i="30"/>
  <c r="D192" i="30"/>
  <c r="E192" i="30" s="1"/>
  <c r="J191" i="30"/>
  <c r="D191" i="30"/>
  <c r="E191" i="30" s="1"/>
  <c r="J190" i="30"/>
  <c r="D190" i="30"/>
  <c r="E190" i="30" s="1"/>
  <c r="J189" i="30"/>
  <c r="D189" i="30"/>
  <c r="E189" i="30" s="1"/>
  <c r="J188" i="30"/>
  <c r="D188" i="30"/>
  <c r="E188" i="30" s="1"/>
  <c r="J187" i="30"/>
  <c r="D187" i="30"/>
  <c r="E187" i="30" s="1"/>
  <c r="J186" i="30"/>
  <c r="D186" i="30"/>
  <c r="E186" i="30" s="1"/>
  <c r="J185" i="30"/>
  <c r="D185" i="30"/>
  <c r="E185" i="30" s="1"/>
  <c r="J184" i="30"/>
  <c r="D184" i="30"/>
  <c r="E184" i="30" s="1"/>
  <c r="J183" i="30"/>
  <c r="D183" i="30"/>
  <c r="E183" i="30" s="1"/>
  <c r="J182" i="30"/>
  <c r="D182" i="30"/>
  <c r="E182" i="30" s="1"/>
  <c r="J181" i="30"/>
  <c r="D181" i="30"/>
  <c r="E181" i="30" s="1"/>
  <c r="J180" i="30"/>
  <c r="D180" i="30"/>
  <c r="E180" i="30" s="1"/>
  <c r="J179" i="30"/>
  <c r="D179" i="30"/>
  <c r="E179" i="30" s="1"/>
  <c r="J178" i="30"/>
  <c r="D178" i="30"/>
  <c r="E178" i="30" s="1"/>
  <c r="J177" i="30"/>
  <c r="D177" i="30"/>
  <c r="E177" i="30" s="1"/>
  <c r="J176" i="30"/>
  <c r="D176" i="30"/>
  <c r="E176" i="30" s="1"/>
  <c r="J175" i="30"/>
  <c r="D175" i="30"/>
  <c r="E175" i="30" s="1"/>
  <c r="J174" i="30"/>
  <c r="D174" i="30"/>
  <c r="E174" i="30" s="1"/>
  <c r="J173" i="30"/>
  <c r="D173" i="30"/>
  <c r="E173" i="30" s="1"/>
  <c r="J172" i="30"/>
  <c r="D172" i="30"/>
  <c r="E172" i="30" s="1"/>
  <c r="J171" i="30"/>
  <c r="D171" i="30"/>
  <c r="E171" i="30" s="1"/>
  <c r="J170" i="30"/>
  <c r="D170" i="30"/>
  <c r="E170" i="30" s="1"/>
  <c r="J169" i="30"/>
  <c r="D169" i="30"/>
  <c r="E169" i="30" s="1"/>
  <c r="J168" i="30"/>
  <c r="E168" i="30"/>
  <c r="J167" i="30"/>
  <c r="D167" i="30"/>
  <c r="E167" i="30" s="1"/>
  <c r="J166" i="30"/>
  <c r="D166" i="30"/>
  <c r="E166" i="30" s="1"/>
  <c r="J165" i="30"/>
  <c r="D165" i="30"/>
  <c r="E165" i="30" s="1"/>
  <c r="J164" i="30"/>
  <c r="D164" i="30"/>
  <c r="E164" i="30" s="1"/>
  <c r="J163" i="30"/>
  <c r="D163" i="30"/>
  <c r="E163" i="30" s="1"/>
  <c r="J162" i="30"/>
  <c r="D162" i="30"/>
  <c r="E162" i="30" s="1"/>
  <c r="J161" i="30"/>
  <c r="D161" i="30"/>
  <c r="E161" i="30" s="1"/>
  <c r="J160" i="30"/>
  <c r="D160" i="30"/>
  <c r="E160" i="30" s="1"/>
  <c r="J159" i="30"/>
  <c r="E159" i="30"/>
  <c r="J158" i="30"/>
  <c r="D158" i="30"/>
  <c r="E158" i="30" s="1"/>
  <c r="J157" i="30"/>
  <c r="D157" i="30"/>
  <c r="E157" i="30" s="1"/>
  <c r="J156" i="30"/>
  <c r="D156" i="30"/>
  <c r="E156" i="30" s="1"/>
  <c r="J155" i="30"/>
  <c r="D155" i="30"/>
  <c r="E155" i="30" s="1"/>
  <c r="J154" i="30"/>
  <c r="D154" i="30"/>
  <c r="E154" i="30" s="1"/>
  <c r="J153" i="30"/>
  <c r="D153" i="30"/>
  <c r="E153" i="30" s="1"/>
  <c r="J152" i="30"/>
  <c r="D152" i="30"/>
  <c r="E152" i="30" s="1"/>
  <c r="J151" i="30"/>
  <c r="D151" i="30"/>
  <c r="E151" i="30" s="1"/>
  <c r="J150" i="30"/>
  <c r="D150" i="30"/>
  <c r="E150" i="30" s="1"/>
  <c r="J149" i="30"/>
  <c r="D149" i="30"/>
  <c r="E149" i="30" s="1"/>
  <c r="J148" i="30"/>
  <c r="D148" i="30"/>
  <c r="E148" i="30" s="1"/>
  <c r="J147" i="30"/>
  <c r="D147" i="30"/>
  <c r="E147" i="30" s="1"/>
  <c r="J146" i="30"/>
  <c r="D146" i="30"/>
  <c r="E146" i="30" s="1"/>
  <c r="J145" i="30"/>
  <c r="D145" i="30"/>
  <c r="E145" i="30" s="1"/>
  <c r="J144" i="30"/>
  <c r="D144" i="30"/>
  <c r="E144" i="30" s="1"/>
  <c r="J143" i="30"/>
  <c r="D143" i="30"/>
  <c r="E143" i="30" s="1"/>
  <c r="J142" i="30"/>
  <c r="D142" i="30"/>
  <c r="E142" i="30" s="1"/>
  <c r="J141" i="30"/>
  <c r="D141" i="30"/>
  <c r="E141" i="30" s="1"/>
  <c r="J140" i="30"/>
  <c r="D140" i="30"/>
  <c r="E140" i="30" s="1"/>
  <c r="J139" i="30"/>
  <c r="D139" i="30"/>
  <c r="E139" i="30" s="1"/>
  <c r="J138" i="30"/>
  <c r="E138" i="30"/>
  <c r="J137" i="30"/>
  <c r="D137" i="30"/>
  <c r="E137" i="30" s="1"/>
  <c r="J136" i="30"/>
  <c r="D136" i="30"/>
  <c r="E136" i="30" s="1"/>
  <c r="J135" i="30"/>
  <c r="D135" i="30"/>
  <c r="E135" i="30" s="1"/>
  <c r="J134" i="30"/>
  <c r="D134" i="30"/>
  <c r="E134" i="30" s="1"/>
  <c r="J133" i="30"/>
  <c r="D133" i="30"/>
  <c r="E133" i="30" s="1"/>
  <c r="J132" i="30"/>
  <c r="D132" i="30"/>
  <c r="E132" i="30" s="1"/>
  <c r="J131" i="30"/>
  <c r="D131" i="30"/>
  <c r="E131" i="30" s="1"/>
  <c r="J130" i="30"/>
  <c r="D130" i="30"/>
  <c r="E130" i="30" s="1"/>
  <c r="J129" i="30"/>
  <c r="D129" i="30"/>
  <c r="E129" i="30" s="1"/>
  <c r="J128" i="30"/>
  <c r="D128" i="30"/>
  <c r="E128" i="30" s="1"/>
  <c r="J127" i="30"/>
  <c r="D127" i="30"/>
  <c r="E127" i="30" s="1"/>
  <c r="J126" i="30"/>
  <c r="D126" i="30"/>
  <c r="E126" i="30" s="1"/>
  <c r="J125" i="30"/>
  <c r="D125" i="30"/>
  <c r="E125" i="30" s="1"/>
  <c r="J124" i="30"/>
  <c r="D124" i="30"/>
  <c r="E124" i="30" s="1"/>
  <c r="J123" i="30"/>
  <c r="D123" i="30"/>
  <c r="E123" i="30" s="1"/>
  <c r="J122" i="30"/>
  <c r="D122" i="30"/>
  <c r="E122" i="30" s="1"/>
  <c r="J121" i="30"/>
  <c r="D121" i="30"/>
  <c r="E121" i="30" s="1"/>
  <c r="J120" i="30"/>
  <c r="D120" i="30"/>
  <c r="E120" i="30" s="1"/>
  <c r="J119" i="30"/>
  <c r="D119" i="30"/>
  <c r="E119" i="30" s="1"/>
  <c r="J118" i="30"/>
  <c r="D118" i="30"/>
  <c r="E118" i="30" s="1"/>
  <c r="J117" i="30"/>
  <c r="D117" i="30"/>
  <c r="E117" i="30" s="1"/>
  <c r="J116" i="30"/>
  <c r="D116" i="30"/>
  <c r="E116" i="30" s="1"/>
  <c r="J115" i="30"/>
  <c r="D115" i="30"/>
  <c r="E115" i="30" s="1"/>
  <c r="J114" i="30"/>
  <c r="D114" i="30"/>
  <c r="E114" i="30" s="1"/>
  <c r="J113" i="30"/>
  <c r="D113" i="30"/>
  <c r="E113" i="30" s="1"/>
  <c r="J112" i="30"/>
  <c r="D112" i="30"/>
  <c r="E112" i="30" s="1"/>
  <c r="J111" i="30"/>
  <c r="D111" i="30"/>
  <c r="E111" i="30" s="1"/>
  <c r="J110" i="30"/>
  <c r="D110" i="30"/>
  <c r="E110" i="30" s="1"/>
  <c r="J109" i="30"/>
  <c r="D109" i="30"/>
  <c r="E109" i="30" s="1"/>
  <c r="J108" i="30"/>
  <c r="D108" i="30"/>
  <c r="E108" i="30" s="1"/>
  <c r="J107" i="30"/>
  <c r="D107" i="30"/>
  <c r="E107" i="30" s="1"/>
  <c r="J106" i="30"/>
  <c r="D106" i="30"/>
  <c r="E106" i="30" s="1"/>
  <c r="J105" i="30"/>
  <c r="D105" i="30"/>
  <c r="E105" i="30" s="1"/>
  <c r="J104" i="30"/>
  <c r="D104" i="30"/>
  <c r="E104" i="30" s="1"/>
  <c r="J103" i="30"/>
  <c r="D103" i="30"/>
  <c r="E103" i="30" s="1"/>
  <c r="J102" i="30"/>
  <c r="D102" i="30"/>
  <c r="E102" i="30" s="1"/>
  <c r="J101" i="30"/>
  <c r="D101" i="30"/>
  <c r="E101" i="30" s="1"/>
  <c r="J100" i="30"/>
  <c r="D100" i="30"/>
  <c r="E100" i="30" s="1"/>
  <c r="J99" i="30"/>
  <c r="D99" i="30"/>
  <c r="E99" i="30" s="1"/>
  <c r="J98" i="30"/>
  <c r="D98" i="30"/>
  <c r="E98" i="30" s="1"/>
  <c r="J97" i="30"/>
  <c r="D97" i="30"/>
  <c r="E97" i="30" s="1"/>
  <c r="J96" i="30"/>
  <c r="D96" i="30"/>
  <c r="E96" i="30" s="1"/>
  <c r="J95" i="30"/>
  <c r="D95" i="30"/>
  <c r="E95" i="30" s="1"/>
  <c r="J94" i="30"/>
  <c r="D94" i="30"/>
  <c r="E94" i="30" s="1"/>
  <c r="J93" i="30"/>
  <c r="D93" i="30"/>
  <c r="E93" i="30" s="1"/>
  <c r="J92" i="30"/>
  <c r="D92" i="30"/>
  <c r="E92" i="30" s="1"/>
  <c r="J91" i="30"/>
  <c r="D91" i="30"/>
  <c r="E91" i="30" s="1"/>
  <c r="J90" i="30"/>
  <c r="D90" i="30"/>
  <c r="E90" i="30" s="1"/>
  <c r="J89" i="30"/>
  <c r="D89" i="30"/>
  <c r="E89" i="30" s="1"/>
  <c r="J88" i="30"/>
  <c r="D88" i="30"/>
  <c r="E88" i="30" s="1"/>
  <c r="J87" i="30"/>
  <c r="D87" i="30"/>
  <c r="E87" i="30" s="1"/>
  <c r="J86" i="30"/>
  <c r="D86" i="30"/>
  <c r="E86" i="30" s="1"/>
  <c r="J85" i="30"/>
  <c r="D85" i="30"/>
  <c r="E85" i="30" s="1"/>
  <c r="J84" i="30"/>
  <c r="D84" i="30"/>
  <c r="E84" i="30" s="1"/>
  <c r="J83" i="30"/>
  <c r="D83" i="30"/>
  <c r="E83" i="30" s="1"/>
  <c r="J82" i="30"/>
  <c r="D82" i="30"/>
  <c r="E82" i="30" s="1"/>
  <c r="J81" i="30"/>
  <c r="D81" i="30"/>
  <c r="E81" i="30" s="1"/>
  <c r="J80" i="30"/>
  <c r="D80" i="30"/>
  <c r="E80" i="30" s="1"/>
  <c r="J79" i="30"/>
  <c r="D79" i="30"/>
  <c r="E79" i="30" s="1"/>
  <c r="J78" i="30"/>
  <c r="D78" i="30"/>
  <c r="E78" i="30" s="1"/>
  <c r="J77" i="30"/>
  <c r="D77" i="30"/>
  <c r="E77" i="30" s="1"/>
  <c r="J76" i="30"/>
  <c r="D76" i="30"/>
  <c r="E76" i="30" s="1"/>
  <c r="J75" i="30"/>
  <c r="D75" i="30"/>
  <c r="E75" i="30" s="1"/>
  <c r="J74" i="30"/>
  <c r="D74" i="30"/>
  <c r="E74" i="30" s="1"/>
  <c r="J73" i="30"/>
  <c r="D73" i="30"/>
  <c r="E73" i="30" s="1"/>
  <c r="J72" i="30"/>
  <c r="D72" i="30"/>
  <c r="E72" i="30" s="1"/>
  <c r="J71" i="30"/>
  <c r="D71" i="30"/>
  <c r="E71" i="30" s="1"/>
  <c r="J70" i="30"/>
  <c r="D70" i="30"/>
  <c r="E70" i="30" s="1"/>
  <c r="J69" i="30"/>
  <c r="D69" i="30"/>
  <c r="E69" i="30" s="1"/>
  <c r="J68" i="30"/>
  <c r="D68" i="30"/>
  <c r="E68" i="30" s="1"/>
  <c r="J67" i="30"/>
  <c r="D67" i="30"/>
  <c r="E67" i="30" s="1"/>
  <c r="J66" i="30"/>
  <c r="D66" i="30"/>
  <c r="E66" i="30" s="1"/>
  <c r="J65" i="30"/>
  <c r="D65" i="30"/>
  <c r="E65" i="30" s="1"/>
  <c r="J64" i="30"/>
  <c r="D64" i="30"/>
  <c r="E64" i="30" s="1"/>
  <c r="J63" i="30"/>
  <c r="D63" i="30"/>
  <c r="E63" i="30" s="1"/>
  <c r="J62" i="30"/>
  <c r="D62" i="30"/>
  <c r="E62" i="30" s="1"/>
  <c r="J61" i="30"/>
  <c r="D61" i="30"/>
  <c r="E61" i="30" s="1"/>
  <c r="J60" i="30"/>
  <c r="D60" i="30"/>
  <c r="E60" i="30" s="1"/>
  <c r="J59" i="30"/>
  <c r="D59" i="30"/>
  <c r="E59" i="30" s="1"/>
  <c r="J58" i="30"/>
  <c r="D58" i="30"/>
  <c r="E58" i="30" s="1"/>
  <c r="J57" i="30"/>
  <c r="D57" i="30"/>
  <c r="E57" i="30" s="1"/>
  <c r="J56" i="30"/>
  <c r="D56" i="30"/>
  <c r="E56" i="30" s="1"/>
  <c r="J55" i="30"/>
  <c r="D55" i="30"/>
  <c r="E55" i="30" s="1"/>
  <c r="J54" i="30"/>
  <c r="D54" i="30"/>
  <c r="E54" i="30" s="1"/>
  <c r="J53" i="30"/>
  <c r="D53" i="30"/>
  <c r="E53" i="30" s="1"/>
  <c r="J52" i="30"/>
  <c r="D52" i="30"/>
  <c r="E52" i="30" s="1"/>
  <c r="J51" i="30"/>
  <c r="D51" i="30"/>
  <c r="E51" i="30" s="1"/>
  <c r="J50" i="30"/>
  <c r="D50" i="30"/>
  <c r="E50" i="30" s="1"/>
  <c r="J49" i="30"/>
  <c r="D49" i="30"/>
  <c r="E49" i="30" s="1"/>
  <c r="J48" i="30"/>
  <c r="D48" i="30"/>
  <c r="E48" i="30" s="1"/>
  <c r="J47" i="30"/>
  <c r="D47" i="30"/>
  <c r="E47" i="30" s="1"/>
  <c r="J46" i="30"/>
  <c r="D46" i="30"/>
  <c r="E46" i="30" s="1"/>
  <c r="J45" i="30"/>
  <c r="D45" i="30"/>
  <c r="E45" i="30" s="1"/>
  <c r="J44" i="30"/>
  <c r="D44" i="30"/>
  <c r="E44" i="30" s="1"/>
  <c r="J43" i="30"/>
  <c r="D43" i="30"/>
  <c r="E43" i="30" s="1"/>
  <c r="J42" i="30"/>
  <c r="D42" i="30"/>
  <c r="E42" i="30" s="1"/>
  <c r="J41" i="30"/>
  <c r="D41" i="30"/>
  <c r="E41" i="30" s="1"/>
  <c r="J40" i="30"/>
  <c r="D40" i="30"/>
  <c r="E40" i="30" s="1"/>
  <c r="J39" i="30"/>
  <c r="D39" i="30"/>
  <c r="E39" i="30" s="1"/>
  <c r="J38" i="30"/>
  <c r="D38" i="30"/>
  <c r="E38" i="30" s="1"/>
  <c r="J37" i="30"/>
  <c r="D37" i="30"/>
  <c r="E37" i="30" s="1"/>
  <c r="J36" i="30"/>
  <c r="D36" i="30"/>
  <c r="E36" i="30" s="1"/>
  <c r="J35" i="30"/>
  <c r="D35" i="30"/>
  <c r="E35" i="30" s="1"/>
  <c r="J34" i="30"/>
  <c r="D34" i="30"/>
  <c r="E34" i="30" s="1"/>
  <c r="J33" i="30"/>
  <c r="D33" i="30"/>
  <c r="E33" i="30" s="1"/>
  <c r="J32" i="30"/>
  <c r="D32" i="30"/>
  <c r="E32" i="30" s="1"/>
  <c r="J31" i="30"/>
  <c r="D31" i="30"/>
  <c r="E31" i="30" s="1"/>
  <c r="J30" i="30"/>
  <c r="D30" i="30"/>
  <c r="E30" i="30" s="1"/>
  <c r="J29" i="30"/>
  <c r="D29" i="30"/>
  <c r="E29" i="30" s="1"/>
  <c r="J28" i="30"/>
  <c r="D28" i="30"/>
  <c r="E28" i="30" s="1"/>
  <c r="J27" i="30"/>
  <c r="D27" i="30"/>
  <c r="E27" i="30" s="1"/>
  <c r="J26" i="30"/>
  <c r="D26" i="30"/>
  <c r="E26" i="30" s="1"/>
  <c r="J25" i="30"/>
  <c r="D25" i="30"/>
  <c r="E25" i="30" s="1"/>
  <c r="J24" i="30"/>
  <c r="D24" i="30"/>
  <c r="E24" i="30" s="1"/>
  <c r="J23" i="30"/>
  <c r="D23" i="30"/>
  <c r="E23" i="30" s="1"/>
  <c r="J22" i="30"/>
  <c r="D22" i="30"/>
  <c r="E22" i="30" s="1"/>
  <c r="J21" i="30"/>
  <c r="D21" i="30"/>
  <c r="E21" i="30" s="1"/>
  <c r="J20" i="30"/>
  <c r="D20" i="30"/>
  <c r="E20" i="30" s="1"/>
  <c r="J19" i="30"/>
  <c r="D19" i="30"/>
  <c r="E19" i="30" s="1"/>
  <c r="J18" i="30"/>
  <c r="D18" i="30"/>
  <c r="E18" i="30" s="1"/>
  <c r="J17" i="30"/>
  <c r="D17" i="30"/>
  <c r="E17" i="30" s="1"/>
  <c r="J16" i="30"/>
  <c r="D16" i="30"/>
  <c r="E16" i="30" s="1"/>
  <c r="J15" i="30"/>
  <c r="E15" i="30"/>
  <c r="J14" i="30"/>
  <c r="D14" i="30"/>
  <c r="E14" i="30" s="1"/>
  <c r="J13" i="30"/>
  <c r="D13" i="30"/>
  <c r="E13" i="30" s="1"/>
  <c r="J12" i="30"/>
  <c r="D12" i="30"/>
  <c r="E12" i="30" s="1"/>
  <c r="J11" i="30"/>
  <c r="D11" i="30"/>
  <c r="E11" i="30" s="1"/>
  <c r="J10" i="30"/>
  <c r="D10" i="30"/>
  <c r="E10" i="30" s="1"/>
  <c r="J9" i="30"/>
  <c r="D9" i="30"/>
  <c r="E9" i="30" s="1"/>
  <c r="J8" i="30"/>
  <c r="E8" i="30"/>
  <c r="J7" i="30"/>
  <c r="E7" i="30"/>
  <c r="J6" i="30"/>
  <c r="E6" i="30"/>
  <c r="J5" i="30"/>
  <c r="E5" i="30"/>
  <c r="J4" i="30"/>
  <c r="E4" i="30"/>
  <c r="J3" i="30"/>
  <c r="E3" i="30"/>
  <c r="J2" i="30"/>
  <c r="J301" i="30" l="1"/>
  <c r="F11" i="8" l="1"/>
  <c r="F12" i="8"/>
  <c r="F13" i="8"/>
  <c r="L219" i="8"/>
  <c r="K219" i="8"/>
  <c r="J219" i="8"/>
  <c r="I219" i="8"/>
  <c r="H219" i="8"/>
  <c r="G219" i="8"/>
  <c r="F219" i="8"/>
  <c r="E219" i="8"/>
  <c r="L209" i="8"/>
  <c r="K209" i="8"/>
  <c r="J209" i="8"/>
  <c r="I209" i="8"/>
  <c r="H209" i="8"/>
  <c r="G209" i="8"/>
  <c r="F209" i="8"/>
  <c r="E209" i="8"/>
  <c r="L204" i="8"/>
  <c r="K204" i="8"/>
  <c r="J204" i="8"/>
  <c r="I204" i="8"/>
  <c r="H204" i="8"/>
  <c r="G204" i="8"/>
  <c r="F204" i="8"/>
  <c r="E204" i="8"/>
  <c r="L197" i="8"/>
  <c r="K197" i="8"/>
  <c r="J197" i="8"/>
  <c r="I197" i="8"/>
  <c r="H197" i="8"/>
  <c r="G197" i="8"/>
  <c r="F197" i="8"/>
  <c r="E197" i="8"/>
  <c r="L195" i="8"/>
  <c r="K195" i="8"/>
  <c r="J195" i="8"/>
  <c r="I195" i="8"/>
  <c r="H195" i="8"/>
  <c r="G195" i="8"/>
  <c r="F195" i="8"/>
  <c r="E195" i="8"/>
  <c r="P185" i="8"/>
  <c r="O185" i="8"/>
  <c r="L185" i="8"/>
  <c r="K185" i="8"/>
  <c r="J185" i="8"/>
  <c r="I185" i="8"/>
  <c r="H185" i="8"/>
  <c r="G185" i="8"/>
  <c r="F185" i="8"/>
  <c r="E185" i="8"/>
  <c r="R171" i="8"/>
  <c r="Q171" i="8"/>
  <c r="P171" i="8"/>
  <c r="O171" i="8"/>
  <c r="L171" i="8"/>
  <c r="K171" i="8"/>
  <c r="J171" i="8"/>
  <c r="I171" i="8"/>
  <c r="H171" i="8"/>
  <c r="G171" i="8"/>
  <c r="F171" i="8"/>
  <c r="E171" i="8"/>
  <c r="T159" i="8"/>
  <c r="S159" i="8"/>
  <c r="R159" i="8"/>
  <c r="Q159" i="8"/>
  <c r="P159" i="8"/>
  <c r="O159" i="8"/>
  <c r="L159" i="8"/>
  <c r="K159" i="8"/>
  <c r="J159" i="8"/>
  <c r="I159" i="8"/>
  <c r="H159" i="8"/>
  <c r="G159" i="8"/>
  <c r="F159" i="8"/>
  <c r="E159" i="8"/>
  <c r="T158" i="8"/>
  <c r="S158" i="8"/>
  <c r="R158" i="8"/>
  <c r="Q158" i="8"/>
  <c r="P158" i="8"/>
  <c r="O158" i="8"/>
  <c r="L158" i="8"/>
  <c r="K158" i="8"/>
  <c r="J158" i="8"/>
  <c r="I158" i="8"/>
  <c r="H158" i="8"/>
  <c r="G158" i="8"/>
  <c r="F158" i="8"/>
  <c r="E158" i="8"/>
  <c r="T157" i="8"/>
  <c r="S157" i="8"/>
  <c r="R157" i="8"/>
  <c r="Q157" i="8"/>
  <c r="P157" i="8"/>
  <c r="O157" i="8"/>
  <c r="L157" i="8"/>
  <c r="K157" i="8"/>
  <c r="J157" i="8"/>
  <c r="I157" i="8"/>
  <c r="H157" i="8"/>
  <c r="G157" i="8"/>
  <c r="F157" i="8"/>
  <c r="E157" i="8"/>
  <c r="T155" i="8"/>
  <c r="S155" i="8"/>
  <c r="R155" i="8"/>
  <c r="Q155" i="8"/>
  <c r="P155" i="8"/>
  <c r="O155" i="8"/>
  <c r="L155" i="8"/>
  <c r="K155" i="8"/>
  <c r="J155" i="8"/>
  <c r="I155" i="8"/>
  <c r="H155" i="8"/>
  <c r="G155" i="8"/>
  <c r="F155" i="8"/>
  <c r="E155" i="8"/>
  <c r="T145" i="8"/>
  <c r="S145" i="8"/>
  <c r="R145" i="8"/>
  <c r="Q145" i="8"/>
  <c r="P145" i="8"/>
  <c r="O145" i="8"/>
  <c r="L145" i="8"/>
  <c r="K145" i="8"/>
  <c r="I145" i="8"/>
  <c r="G145" i="8"/>
  <c r="F145" i="8"/>
  <c r="E145" i="8"/>
  <c r="T134" i="8"/>
  <c r="S134" i="8"/>
  <c r="R134" i="8"/>
  <c r="Q134" i="8"/>
  <c r="P134" i="8"/>
  <c r="O134" i="8"/>
  <c r="L134" i="8"/>
  <c r="K134" i="8"/>
  <c r="J134" i="8"/>
  <c r="I134" i="8"/>
  <c r="H134" i="8"/>
  <c r="G134" i="8"/>
  <c r="F134" i="8"/>
  <c r="E134" i="8"/>
  <c r="T125" i="8"/>
  <c r="S125" i="8"/>
  <c r="R125" i="8"/>
  <c r="Q125" i="8"/>
  <c r="P125" i="8"/>
  <c r="O125" i="8"/>
  <c r="L125" i="8"/>
  <c r="K125" i="8"/>
  <c r="J125" i="8"/>
  <c r="I125" i="8"/>
  <c r="H125" i="8"/>
  <c r="G125" i="8"/>
  <c r="E125" i="8"/>
  <c r="T124" i="8"/>
  <c r="S124" i="8"/>
  <c r="R124" i="8"/>
  <c r="Q124" i="8"/>
  <c r="P124" i="8"/>
  <c r="O124" i="8"/>
  <c r="L124" i="8"/>
  <c r="K124" i="8"/>
  <c r="J124" i="8"/>
  <c r="I124" i="8"/>
  <c r="H124" i="8"/>
  <c r="G124" i="8"/>
  <c r="F124" i="8"/>
  <c r="E124" i="8"/>
  <c r="T122" i="8"/>
  <c r="S122" i="8"/>
  <c r="R122" i="8"/>
  <c r="Q122" i="8"/>
  <c r="P122" i="8"/>
  <c r="O122" i="8"/>
  <c r="L122" i="8"/>
  <c r="K122" i="8"/>
  <c r="J122" i="8"/>
  <c r="I122" i="8"/>
  <c r="H122" i="8"/>
  <c r="G122" i="8"/>
  <c r="F122" i="8"/>
  <c r="E122" i="8"/>
  <c r="T119" i="8"/>
  <c r="S119" i="8"/>
  <c r="R119" i="8"/>
  <c r="Q119" i="8"/>
  <c r="P119" i="8"/>
  <c r="O119" i="8"/>
  <c r="L119" i="8"/>
  <c r="K119" i="8"/>
  <c r="J119" i="8"/>
  <c r="I119" i="8"/>
  <c r="H119" i="8"/>
  <c r="G119" i="8"/>
  <c r="F119" i="8"/>
  <c r="E119" i="8"/>
  <c r="Z114" i="8"/>
  <c r="Y114" i="8"/>
  <c r="X114" i="8"/>
  <c r="W114" i="8"/>
  <c r="V114" i="8"/>
  <c r="U114" i="8"/>
  <c r="T114" i="8"/>
  <c r="S114" i="8"/>
  <c r="R114" i="8"/>
  <c r="Q114" i="8"/>
  <c r="P114" i="8"/>
  <c r="O114" i="8"/>
  <c r="N114" i="8"/>
  <c r="M114" i="8"/>
  <c r="L114" i="8"/>
  <c r="K114" i="8"/>
  <c r="J114" i="8"/>
  <c r="I114" i="8"/>
  <c r="H114" i="8"/>
  <c r="G114" i="8"/>
  <c r="F114" i="8"/>
  <c r="E114" i="8"/>
  <c r="T111" i="8"/>
  <c r="S111" i="8"/>
  <c r="R111" i="8"/>
  <c r="Q111" i="8"/>
  <c r="P111" i="8"/>
  <c r="O111" i="8"/>
  <c r="L111" i="8"/>
  <c r="K111" i="8"/>
  <c r="J111" i="8"/>
  <c r="I111" i="8"/>
  <c r="H111" i="8"/>
  <c r="G111" i="8"/>
  <c r="F111" i="8"/>
  <c r="E111" i="8"/>
  <c r="T110" i="8"/>
  <c r="S110" i="8"/>
  <c r="R110" i="8"/>
  <c r="Q110" i="8"/>
  <c r="P110" i="8"/>
  <c r="O110" i="8"/>
  <c r="L110" i="8"/>
  <c r="K110" i="8"/>
  <c r="J110" i="8"/>
  <c r="I110" i="8"/>
  <c r="H110" i="8"/>
  <c r="G110" i="8"/>
  <c r="F110" i="8"/>
  <c r="E110" i="8"/>
  <c r="T109" i="8"/>
  <c r="S109" i="8"/>
  <c r="R109" i="8"/>
  <c r="Q109" i="8"/>
  <c r="P109" i="8"/>
  <c r="O109" i="8"/>
  <c r="L109" i="8"/>
  <c r="K109" i="8"/>
  <c r="J109" i="8"/>
  <c r="I109" i="8"/>
  <c r="H109" i="8"/>
  <c r="G109" i="8"/>
  <c r="F109" i="8"/>
  <c r="E109" i="8"/>
  <c r="T108" i="8"/>
  <c r="S108" i="8"/>
  <c r="R108" i="8"/>
  <c r="Q108" i="8"/>
  <c r="P108" i="8"/>
  <c r="O108" i="8"/>
  <c r="L108" i="8"/>
  <c r="K108" i="8"/>
  <c r="J108" i="8"/>
  <c r="I108" i="8"/>
  <c r="H108" i="8"/>
  <c r="G108" i="8"/>
  <c r="F108" i="8"/>
  <c r="E108" i="8"/>
  <c r="T107" i="8"/>
  <c r="S107" i="8"/>
  <c r="R107" i="8"/>
  <c r="Q107" i="8"/>
  <c r="P107" i="8"/>
  <c r="O107" i="8"/>
  <c r="L107" i="8"/>
  <c r="K107" i="8"/>
  <c r="J107" i="8"/>
  <c r="I107" i="8"/>
  <c r="H107" i="8"/>
  <c r="G107" i="8"/>
  <c r="E107" i="8"/>
  <c r="T104" i="8"/>
  <c r="S104" i="8"/>
  <c r="R104" i="8"/>
  <c r="Q104" i="8"/>
  <c r="P104" i="8"/>
  <c r="O104" i="8"/>
  <c r="K104" i="8"/>
  <c r="I104" i="8"/>
  <c r="G104" i="8"/>
  <c r="F104" i="8"/>
  <c r="E104" i="8"/>
  <c r="T103" i="8"/>
  <c r="S103" i="8"/>
  <c r="R103" i="8"/>
  <c r="Q103" i="8"/>
  <c r="P103" i="8"/>
  <c r="O103" i="8"/>
  <c r="L103" i="8"/>
  <c r="K103" i="8"/>
  <c r="I103" i="8"/>
  <c r="H103" i="8"/>
  <c r="G103" i="8"/>
  <c r="F103" i="8"/>
  <c r="E103" i="8"/>
  <c r="T102" i="8"/>
  <c r="S102" i="8"/>
  <c r="R102" i="8"/>
  <c r="Q102" i="8"/>
  <c r="P102" i="8"/>
  <c r="O102" i="8"/>
  <c r="L102" i="8"/>
  <c r="K102" i="8"/>
  <c r="J102" i="8"/>
  <c r="I102" i="8"/>
  <c r="H102" i="8"/>
  <c r="G102" i="8"/>
  <c r="F102" i="8"/>
  <c r="E102" i="8"/>
  <c r="T101" i="8"/>
  <c r="S101" i="8"/>
  <c r="R101" i="8"/>
  <c r="Q101" i="8"/>
  <c r="P101" i="8"/>
  <c r="O101" i="8"/>
  <c r="L101" i="8"/>
  <c r="K101" i="8"/>
  <c r="J101" i="8"/>
  <c r="I101" i="8"/>
  <c r="H101" i="8"/>
  <c r="G101" i="8"/>
  <c r="F101" i="8"/>
  <c r="E101" i="8"/>
  <c r="T100" i="8"/>
  <c r="S100" i="8"/>
  <c r="R100" i="8"/>
  <c r="Q100" i="8"/>
  <c r="P100" i="8"/>
  <c r="O100" i="8"/>
  <c r="L100" i="8"/>
  <c r="K100" i="8"/>
  <c r="J100" i="8"/>
  <c r="I100" i="8"/>
  <c r="H100" i="8"/>
  <c r="G100" i="8"/>
  <c r="F100" i="8"/>
  <c r="E100" i="8"/>
  <c r="T99" i="8"/>
  <c r="S99" i="8"/>
  <c r="R99" i="8"/>
  <c r="Q99" i="8"/>
  <c r="P99" i="8"/>
  <c r="O99" i="8"/>
  <c r="L99" i="8"/>
  <c r="K99" i="8"/>
  <c r="J99" i="8"/>
  <c r="I99" i="8"/>
  <c r="H99" i="8"/>
  <c r="G99" i="8"/>
  <c r="F99" i="8"/>
  <c r="E99" i="8"/>
  <c r="T98" i="8"/>
  <c r="S98" i="8"/>
  <c r="R98" i="8"/>
  <c r="Q98" i="8"/>
  <c r="P98" i="8"/>
  <c r="O98" i="8"/>
  <c r="L98" i="8"/>
  <c r="K98" i="8"/>
  <c r="J98" i="8"/>
  <c r="I98" i="8"/>
  <c r="H98" i="8"/>
  <c r="G98" i="8"/>
  <c r="F98" i="8"/>
  <c r="E98" i="8"/>
  <c r="T92" i="8"/>
  <c r="S92" i="8"/>
  <c r="R92" i="8"/>
  <c r="Q92" i="8"/>
  <c r="P92" i="8"/>
  <c r="O92" i="8"/>
  <c r="L92" i="8"/>
  <c r="K92" i="8"/>
  <c r="J92" i="8"/>
  <c r="I92" i="8"/>
  <c r="H92" i="8"/>
  <c r="G92" i="8"/>
  <c r="F92" i="8"/>
  <c r="E92" i="8"/>
  <c r="T46" i="8"/>
  <c r="S46" i="8"/>
  <c r="R46" i="8"/>
  <c r="Q46" i="8"/>
  <c r="P46" i="8"/>
  <c r="O46" i="8"/>
  <c r="L46" i="8"/>
  <c r="K46" i="8"/>
  <c r="J46" i="8"/>
  <c r="I46" i="8"/>
  <c r="H46" i="8"/>
  <c r="G46" i="8"/>
  <c r="F46" i="8"/>
  <c r="E46" i="8"/>
  <c r="T45" i="8"/>
  <c r="S45" i="8"/>
  <c r="R45" i="8"/>
  <c r="Q45" i="8"/>
  <c r="P45" i="8"/>
  <c r="O45" i="8"/>
  <c r="L45" i="8"/>
  <c r="K45" i="8"/>
  <c r="J45" i="8"/>
  <c r="I45" i="8"/>
  <c r="H45" i="8"/>
  <c r="G45" i="8"/>
  <c r="F45" i="8"/>
  <c r="E45" i="8"/>
  <c r="T43" i="8"/>
  <c r="S43" i="8"/>
  <c r="R43" i="8"/>
  <c r="Q43" i="8"/>
  <c r="P43" i="8"/>
  <c r="O43" i="8"/>
  <c r="L43" i="8"/>
  <c r="K43" i="8"/>
  <c r="I43" i="8"/>
  <c r="H43" i="8"/>
  <c r="G43" i="8"/>
  <c r="F43" i="8"/>
  <c r="E43" i="8"/>
  <c r="T42" i="8"/>
  <c r="S42" i="8"/>
  <c r="R42" i="8"/>
  <c r="Q42" i="8"/>
  <c r="P42" i="8"/>
  <c r="O42" i="8"/>
  <c r="L42" i="8"/>
  <c r="K42" i="8"/>
  <c r="I42" i="8"/>
  <c r="H42" i="8"/>
  <c r="G42" i="8"/>
  <c r="F42" i="8"/>
  <c r="E42" i="8"/>
  <c r="T41" i="8"/>
  <c r="S41" i="8"/>
  <c r="R41" i="8"/>
  <c r="Q41" i="8"/>
  <c r="P41" i="8"/>
  <c r="O41" i="8"/>
  <c r="L41" i="8"/>
  <c r="K41" i="8"/>
  <c r="J41" i="8"/>
  <c r="I41" i="8"/>
  <c r="H41" i="8"/>
  <c r="G41" i="8"/>
  <c r="F41" i="8"/>
  <c r="E41" i="8"/>
  <c r="T23" i="8"/>
  <c r="S23" i="8"/>
  <c r="R23" i="8"/>
  <c r="Q23" i="8"/>
  <c r="P23" i="8"/>
  <c r="O23" i="8"/>
  <c r="L23" i="8"/>
  <c r="K23" i="8"/>
  <c r="J23" i="8"/>
  <c r="I23" i="8"/>
  <c r="H23" i="8"/>
  <c r="G23" i="8"/>
  <c r="F23" i="8"/>
  <c r="E23" i="8"/>
  <c r="T18" i="8"/>
  <c r="S18" i="8"/>
  <c r="R18" i="8"/>
  <c r="Q18" i="8"/>
  <c r="P18" i="8"/>
  <c r="O18" i="8"/>
  <c r="L18" i="8"/>
  <c r="K18" i="8"/>
  <c r="J18" i="8"/>
  <c r="I18" i="8"/>
  <c r="H18" i="8"/>
  <c r="G18" i="8"/>
  <c r="F18" i="8"/>
  <c r="E18" i="8"/>
  <c r="T17" i="8"/>
  <c r="S17" i="8"/>
  <c r="R17" i="8"/>
  <c r="Q17" i="8"/>
  <c r="P17" i="8"/>
  <c r="O17" i="8"/>
  <c r="L17" i="8"/>
  <c r="K17" i="8"/>
  <c r="J17" i="8"/>
  <c r="I17" i="8"/>
  <c r="H17" i="8"/>
  <c r="G17" i="8"/>
  <c r="F17" i="8"/>
  <c r="E17" i="8"/>
  <c r="T16" i="8"/>
  <c r="S16" i="8"/>
  <c r="R16" i="8"/>
  <c r="Q16" i="8"/>
  <c r="P16" i="8"/>
  <c r="O16" i="8"/>
  <c r="L16" i="8"/>
  <c r="K16" i="8"/>
  <c r="J16" i="8"/>
  <c r="I16" i="8"/>
  <c r="H16" i="8"/>
  <c r="G16" i="8"/>
  <c r="E16" i="8"/>
  <c r="T13" i="8"/>
  <c r="S13" i="8"/>
  <c r="R13" i="8"/>
  <c r="Q13" i="8"/>
  <c r="P13" i="8"/>
  <c r="O13" i="8"/>
  <c r="L13" i="8"/>
  <c r="K13" i="8"/>
  <c r="J13" i="8"/>
  <c r="I13" i="8"/>
  <c r="H13" i="8"/>
  <c r="G13" i="8"/>
  <c r="E13" i="8"/>
  <c r="T12" i="8"/>
  <c r="S12" i="8"/>
  <c r="R12" i="8"/>
  <c r="Q12" i="8"/>
  <c r="P12" i="8"/>
  <c r="O12" i="8"/>
  <c r="L12" i="8"/>
  <c r="K12" i="8"/>
  <c r="J12" i="8"/>
  <c r="I12" i="8"/>
  <c r="G12" i="8"/>
  <c r="E12" i="8"/>
  <c r="T10" i="8"/>
  <c r="S10" i="8"/>
  <c r="R10" i="8"/>
  <c r="Q10" i="8"/>
  <c r="P10" i="8"/>
  <c r="O10" i="8"/>
  <c r="L10" i="8"/>
  <c r="K10" i="8"/>
  <c r="J10" i="8"/>
  <c r="I10" i="8"/>
  <c r="H10" i="8"/>
  <c r="G10" i="8"/>
  <c r="E10" i="8"/>
  <c r="K9" i="8"/>
  <c r="J9" i="8"/>
  <c r="I9" i="8"/>
  <c r="H9" i="8"/>
  <c r="G9" i="8"/>
  <c r="F9" i="8"/>
  <c r="E9" i="8"/>
  <c r="T8" i="8"/>
  <c r="S8" i="8"/>
  <c r="R8" i="8"/>
  <c r="Q8" i="8"/>
  <c r="P8" i="8"/>
  <c r="O8" i="8"/>
  <c r="L8" i="8"/>
  <c r="K8" i="8"/>
  <c r="J8" i="8"/>
  <c r="I8" i="8"/>
  <c r="H8" i="8"/>
  <c r="G8" i="8"/>
  <c r="F8" i="8"/>
  <c r="E8" i="8"/>
  <c r="T7" i="8"/>
  <c r="S7" i="8"/>
  <c r="R7" i="8"/>
  <c r="Q7" i="8"/>
  <c r="P7" i="8"/>
  <c r="O7" i="8"/>
  <c r="L7" i="8"/>
  <c r="K7" i="8"/>
  <c r="J7" i="8"/>
  <c r="I7" i="8"/>
  <c r="H7" i="8"/>
  <c r="G7" i="8"/>
  <c r="F7" i="8"/>
  <c r="E7" i="8"/>
  <c r="L6" i="8"/>
  <c r="K6" i="8"/>
  <c r="J6" i="8"/>
  <c r="I6" i="8"/>
  <c r="H6" i="8"/>
  <c r="G6" i="8"/>
  <c r="F6" i="8"/>
  <c r="E6" i="8"/>
  <c r="R5" i="8"/>
  <c r="Q5" i="8"/>
  <c r="P5" i="8"/>
  <c r="O5" i="8"/>
  <c r="L5" i="8"/>
  <c r="K5" i="8"/>
  <c r="J5" i="8"/>
  <c r="I5" i="8"/>
  <c r="H5" i="8"/>
  <c r="G5" i="8"/>
  <c r="F5" i="8"/>
  <c r="E5" i="8"/>
  <c r="P4" i="8"/>
  <c r="O4" i="8"/>
  <c r="L4" i="8"/>
  <c r="K4" i="8"/>
  <c r="J4" i="8"/>
  <c r="I4" i="8"/>
  <c r="H4" i="8"/>
  <c r="G4" i="8"/>
  <c r="F4" i="8"/>
  <c r="E4" i="8"/>
  <c r="L3" i="8"/>
  <c r="K3" i="8"/>
  <c r="I3" i="8"/>
  <c r="H3" i="8"/>
  <c r="G3" i="8"/>
  <c r="F3" i="8"/>
  <c r="E3" i="8"/>
  <c r="Z297" i="8"/>
  <c r="Y297" i="8"/>
  <c r="X297" i="8"/>
  <c r="W297" i="8"/>
  <c r="V297" i="8"/>
  <c r="U297" i="8"/>
  <c r="S297" i="8"/>
  <c r="Q297" i="8"/>
  <c r="N297" i="8"/>
  <c r="M297" i="8"/>
  <c r="L297" i="8"/>
  <c r="K297" i="8"/>
  <c r="J297" i="8"/>
  <c r="I297" i="8"/>
  <c r="H297" i="8"/>
  <c r="G297" i="8"/>
  <c r="F297" i="8"/>
  <c r="E297" i="8"/>
  <c r="Z296" i="8"/>
  <c r="Y296" i="8"/>
  <c r="X296" i="8"/>
  <c r="W296" i="8"/>
  <c r="V296" i="8"/>
  <c r="U296" i="8"/>
  <c r="Q296" i="8"/>
  <c r="O296" i="8"/>
  <c r="N296" i="8"/>
  <c r="M296" i="8"/>
  <c r="L296" i="8"/>
  <c r="K296" i="8"/>
  <c r="J296" i="8"/>
  <c r="I296" i="8"/>
  <c r="H296" i="8"/>
  <c r="G296" i="8"/>
  <c r="F296" i="8"/>
  <c r="E296" i="8"/>
  <c r="Z295" i="8"/>
  <c r="Y295" i="8"/>
  <c r="X295" i="8"/>
  <c r="W295" i="8"/>
  <c r="V295" i="8"/>
  <c r="U295" i="8"/>
  <c r="S295" i="8"/>
  <c r="Q295" i="8"/>
  <c r="N295" i="8"/>
  <c r="M295" i="8"/>
  <c r="L295" i="8"/>
  <c r="K295" i="8"/>
  <c r="J295" i="8"/>
  <c r="I295" i="8"/>
  <c r="H295" i="8"/>
  <c r="G295" i="8"/>
  <c r="F295" i="8"/>
  <c r="E295" i="8"/>
  <c r="Z294" i="8"/>
  <c r="Y294" i="8"/>
  <c r="X294" i="8"/>
  <c r="W294" i="8"/>
  <c r="V294" i="8"/>
  <c r="U294" i="8"/>
  <c r="S294" i="8"/>
  <c r="O294" i="8"/>
  <c r="N294" i="8"/>
  <c r="M294" i="8"/>
  <c r="L294" i="8"/>
  <c r="K294" i="8"/>
  <c r="J294" i="8"/>
  <c r="I294" i="8"/>
  <c r="H294" i="8"/>
  <c r="G294" i="8"/>
  <c r="F294" i="8"/>
  <c r="E294" i="8"/>
  <c r="Z293" i="8"/>
  <c r="Y293" i="8"/>
  <c r="X293" i="8"/>
  <c r="W293" i="8"/>
  <c r="V293" i="8"/>
  <c r="U293" i="8"/>
  <c r="O293" i="8"/>
  <c r="N293" i="8"/>
  <c r="M293" i="8"/>
  <c r="L293" i="8"/>
  <c r="K293" i="8"/>
  <c r="J293" i="8"/>
  <c r="I293" i="8"/>
  <c r="H293" i="8"/>
  <c r="G293" i="8"/>
  <c r="F293" i="8"/>
  <c r="E293" i="8"/>
  <c r="Y292" i="8"/>
  <c r="X292" i="8"/>
  <c r="W292" i="8"/>
  <c r="V292" i="8"/>
  <c r="U292" i="8"/>
  <c r="T292" i="8"/>
  <c r="S292" i="8"/>
  <c r="P292" i="8"/>
  <c r="O292" i="8"/>
  <c r="N292" i="8"/>
  <c r="M292" i="8"/>
  <c r="L292" i="8"/>
  <c r="K292" i="8"/>
  <c r="J292" i="8"/>
  <c r="I292" i="8"/>
  <c r="H292" i="8"/>
  <c r="G292" i="8"/>
  <c r="F292" i="8"/>
  <c r="E292" i="8"/>
  <c r="Z291" i="8"/>
  <c r="Y291" i="8"/>
  <c r="X291" i="8"/>
  <c r="W291" i="8"/>
  <c r="V291" i="8"/>
  <c r="U291" i="8"/>
  <c r="Q291" i="8"/>
  <c r="N291" i="8"/>
  <c r="M291" i="8"/>
  <c r="L291" i="8"/>
  <c r="K291" i="8"/>
  <c r="J291" i="8"/>
  <c r="I291" i="8"/>
  <c r="H291" i="8"/>
  <c r="G291" i="8"/>
  <c r="F291" i="8"/>
  <c r="E291" i="8"/>
  <c r="Z290" i="8"/>
  <c r="Y290" i="8"/>
  <c r="X290" i="8"/>
  <c r="W290" i="8"/>
  <c r="V290" i="8"/>
  <c r="U290" i="8"/>
  <c r="P290" i="8"/>
  <c r="O290" i="8"/>
  <c r="N290" i="8"/>
  <c r="M290" i="8"/>
  <c r="L290" i="8"/>
  <c r="K290" i="8"/>
  <c r="J290" i="8"/>
  <c r="I290" i="8"/>
  <c r="H290" i="8"/>
  <c r="G290" i="8"/>
  <c r="F290" i="8"/>
  <c r="E290" i="8"/>
  <c r="Z289" i="8"/>
  <c r="Y289" i="8"/>
  <c r="X289" i="8"/>
  <c r="W289" i="8"/>
  <c r="V289" i="8"/>
  <c r="U289" i="8"/>
  <c r="O289" i="8"/>
  <c r="N289" i="8"/>
  <c r="M289" i="8"/>
  <c r="L289" i="8"/>
  <c r="K289" i="8"/>
  <c r="J289" i="8"/>
  <c r="I289" i="8"/>
  <c r="H289" i="8"/>
  <c r="G289" i="8"/>
  <c r="F289" i="8"/>
  <c r="E289" i="8"/>
  <c r="Z288" i="8"/>
  <c r="Y288" i="8"/>
  <c r="X288" i="8"/>
  <c r="W288" i="8"/>
  <c r="V288" i="8"/>
  <c r="U288" i="8"/>
  <c r="Q288" i="8"/>
  <c r="O288" i="8"/>
  <c r="N288" i="8"/>
  <c r="M288" i="8"/>
  <c r="L288" i="8"/>
  <c r="K288" i="8"/>
  <c r="J288" i="8"/>
  <c r="I288" i="8"/>
  <c r="H288" i="8"/>
  <c r="G288" i="8"/>
  <c r="F288" i="8"/>
  <c r="E288" i="8"/>
  <c r="Z287" i="8"/>
  <c r="Y287" i="8"/>
  <c r="X287" i="8"/>
  <c r="W287" i="8"/>
  <c r="V287" i="8"/>
  <c r="U287" i="8"/>
  <c r="S287" i="8"/>
  <c r="Q287" i="8"/>
  <c r="N287" i="8"/>
  <c r="M287" i="8"/>
  <c r="L287" i="8"/>
  <c r="K287" i="8"/>
  <c r="J287" i="8"/>
  <c r="I287" i="8"/>
  <c r="H287" i="8"/>
  <c r="G287" i="8"/>
  <c r="F287" i="8"/>
  <c r="E287" i="8"/>
  <c r="Z286" i="8"/>
  <c r="Y286" i="8"/>
  <c r="X286" i="8"/>
  <c r="W286" i="8"/>
  <c r="V286" i="8"/>
  <c r="U286" i="8"/>
  <c r="O286" i="8"/>
  <c r="N286" i="8"/>
  <c r="M286" i="8"/>
  <c r="L286" i="8"/>
  <c r="K286" i="8"/>
  <c r="J286" i="8"/>
  <c r="I286" i="8"/>
  <c r="H286" i="8"/>
  <c r="G286" i="8"/>
  <c r="F286" i="8"/>
  <c r="E286" i="8"/>
  <c r="Z285" i="8"/>
  <c r="Y285" i="8"/>
  <c r="X285" i="8"/>
  <c r="W285" i="8"/>
  <c r="V285" i="8"/>
  <c r="U285" i="8"/>
  <c r="S285" i="8"/>
  <c r="O285" i="8"/>
  <c r="N285" i="8"/>
  <c r="M285" i="8"/>
  <c r="L285" i="8"/>
  <c r="K285" i="8"/>
  <c r="J285" i="8"/>
  <c r="I285" i="8"/>
  <c r="H285" i="8"/>
  <c r="G285" i="8"/>
  <c r="F285" i="8"/>
  <c r="E285" i="8"/>
  <c r="Z284" i="8"/>
  <c r="Y284" i="8"/>
  <c r="X284" i="8"/>
  <c r="W284" i="8"/>
  <c r="V284" i="8"/>
  <c r="U284" i="8"/>
  <c r="Q284" i="8"/>
  <c r="O284" i="8"/>
  <c r="N284" i="8"/>
  <c r="M284" i="8"/>
  <c r="L284" i="8"/>
  <c r="K284" i="8"/>
  <c r="J284" i="8"/>
  <c r="I284" i="8"/>
  <c r="H284" i="8"/>
  <c r="G284" i="8"/>
  <c r="F284" i="8"/>
  <c r="E284" i="8"/>
  <c r="Y283" i="8"/>
  <c r="X283" i="8"/>
  <c r="W283" i="8"/>
  <c r="V283" i="8"/>
  <c r="U283" i="8"/>
  <c r="S283" i="8"/>
  <c r="O283" i="8"/>
  <c r="N283" i="8"/>
  <c r="M283" i="8"/>
  <c r="L283" i="8"/>
  <c r="K283" i="8"/>
  <c r="J283" i="8"/>
  <c r="I283" i="8"/>
  <c r="H283" i="8"/>
  <c r="G283" i="8"/>
  <c r="F283" i="8"/>
  <c r="E283" i="8"/>
  <c r="Z282" i="8"/>
  <c r="Y282" i="8"/>
  <c r="X282" i="8"/>
  <c r="W282" i="8"/>
  <c r="V282" i="8"/>
  <c r="U282" i="8"/>
  <c r="P282" i="8"/>
  <c r="O282" i="8"/>
  <c r="N282" i="8"/>
  <c r="M282" i="8"/>
  <c r="L282" i="8"/>
  <c r="K282" i="8"/>
  <c r="J282" i="8"/>
  <c r="I282" i="8"/>
  <c r="H282" i="8"/>
  <c r="G282" i="8"/>
  <c r="F282" i="8"/>
  <c r="E282" i="8"/>
  <c r="Z281" i="8"/>
  <c r="Y281" i="8"/>
  <c r="X281" i="8"/>
  <c r="W281" i="8"/>
  <c r="V281" i="8"/>
  <c r="U281" i="8"/>
  <c r="Q281" i="8"/>
  <c r="O281" i="8"/>
  <c r="N281" i="8"/>
  <c r="M281" i="8"/>
  <c r="L281" i="8"/>
  <c r="K281" i="8"/>
  <c r="J281" i="8"/>
  <c r="I281" i="8"/>
  <c r="H281" i="8"/>
  <c r="G281" i="8"/>
  <c r="F281" i="8"/>
  <c r="E281" i="8"/>
  <c r="Z280" i="8"/>
  <c r="Y280" i="8"/>
  <c r="X280" i="8"/>
  <c r="W280" i="8"/>
  <c r="V280" i="8"/>
  <c r="U280" i="8"/>
  <c r="P280" i="8"/>
  <c r="O280" i="8"/>
  <c r="N280" i="8"/>
  <c r="M280" i="8"/>
  <c r="L280" i="8"/>
  <c r="K280" i="8"/>
  <c r="J280" i="8"/>
  <c r="I280" i="8"/>
  <c r="H280" i="8"/>
  <c r="G280" i="8"/>
  <c r="F280" i="8"/>
  <c r="E280" i="8"/>
  <c r="Y279" i="8"/>
  <c r="X279" i="8"/>
  <c r="W279" i="8"/>
  <c r="V279" i="8"/>
  <c r="U279" i="8"/>
  <c r="O279" i="8"/>
  <c r="N279" i="8"/>
  <c r="M279" i="8"/>
  <c r="L279" i="8"/>
  <c r="K279" i="8"/>
  <c r="J279" i="8"/>
  <c r="I279" i="8"/>
  <c r="H279" i="8"/>
  <c r="G279" i="8"/>
  <c r="E279" i="8"/>
  <c r="Z278" i="8"/>
  <c r="Y278" i="8"/>
  <c r="X278" i="8"/>
  <c r="W278" i="8"/>
  <c r="V278" i="8"/>
  <c r="U278" i="8"/>
  <c r="Q278" i="8"/>
  <c r="O278" i="8"/>
  <c r="N278" i="8"/>
  <c r="M278" i="8"/>
  <c r="L278" i="8"/>
  <c r="K278" i="8"/>
  <c r="J278" i="8"/>
  <c r="I278" i="8"/>
  <c r="H278" i="8"/>
  <c r="G278" i="8"/>
  <c r="F278" i="8"/>
  <c r="E278" i="8"/>
  <c r="Z277" i="8"/>
  <c r="Y277" i="8"/>
  <c r="X277" i="8"/>
  <c r="W277" i="8"/>
  <c r="V277" i="8"/>
  <c r="U277" i="8"/>
  <c r="Q277" i="8"/>
  <c r="N277" i="8"/>
  <c r="M277" i="8"/>
  <c r="L277" i="8"/>
  <c r="K277" i="8"/>
  <c r="J277" i="8"/>
  <c r="I277" i="8"/>
  <c r="H277" i="8"/>
  <c r="G277" i="8"/>
  <c r="F277" i="8"/>
  <c r="E277" i="8"/>
  <c r="Z276" i="8"/>
  <c r="Y276" i="8"/>
  <c r="W276" i="8"/>
  <c r="V276" i="8"/>
  <c r="U276" i="8"/>
  <c r="P276" i="8"/>
  <c r="O276" i="8"/>
  <c r="N276" i="8"/>
  <c r="M276" i="8"/>
  <c r="L276" i="8"/>
  <c r="K276" i="8"/>
  <c r="J276" i="8"/>
  <c r="I276" i="8"/>
  <c r="H276" i="8"/>
  <c r="G276" i="8"/>
  <c r="F276" i="8"/>
  <c r="E276" i="8"/>
  <c r="Z275" i="8"/>
  <c r="Y275" i="8"/>
  <c r="X275" i="8"/>
  <c r="W275" i="8"/>
  <c r="V275" i="8"/>
  <c r="U275" i="8"/>
  <c r="P275" i="8"/>
  <c r="O275" i="8"/>
  <c r="N275" i="8"/>
  <c r="M275" i="8"/>
  <c r="L275" i="8"/>
  <c r="K275" i="8"/>
  <c r="J275" i="8"/>
  <c r="I275" i="8"/>
  <c r="H275" i="8"/>
  <c r="G275" i="8"/>
  <c r="F275" i="8"/>
  <c r="E275" i="8"/>
  <c r="Z274" i="8"/>
  <c r="Y274" i="8"/>
  <c r="X274" i="8"/>
  <c r="W274" i="8"/>
  <c r="V274" i="8"/>
  <c r="U274" i="8"/>
  <c r="O274" i="8"/>
  <c r="N274" i="8"/>
  <c r="M274" i="8"/>
  <c r="L274" i="8"/>
  <c r="K274" i="8"/>
  <c r="J274" i="8"/>
  <c r="I274" i="8"/>
  <c r="H274" i="8"/>
  <c r="G274" i="8"/>
  <c r="F274" i="8"/>
  <c r="E274" i="8"/>
  <c r="Z273" i="8"/>
  <c r="Y273" i="8"/>
  <c r="X273" i="8"/>
  <c r="W273" i="8"/>
  <c r="V273" i="8"/>
  <c r="U273" i="8"/>
  <c r="S273" i="8"/>
  <c r="Q273" i="8"/>
  <c r="N273" i="8"/>
  <c r="M273" i="8"/>
  <c r="L273" i="8"/>
  <c r="K273" i="8"/>
  <c r="J273" i="8"/>
  <c r="I273" i="8"/>
  <c r="H273" i="8"/>
  <c r="G273" i="8"/>
  <c r="F273" i="8"/>
  <c r="E273" i="8"/>
  <c r="Z272" i="8"/>
  <c r="Y272" i="8"/>
  <c r="X272" i="8"/>
  <c r="W272" i="8"/>
  <c r="V272" i="8"/>
  <c r="U272" i="8"/>
  <c r="P272" i="8"/>
  <c r="O272" i="8"/>
  <c r="N272" i="8"/>
  <c r="M272" i="8"/>
  <c r="L272" i="8"/>
  <c r="K272" i="8"/>
  <c r="J272" i="8"/>
  <c r="I272" i="8"/>
  <c r="H272" i="8"/>
  <c r="G272" i="8"/>
  <c r="F272" i="8"/>
  <c r="E272" i="8"/>
  <c r="Z271" i="8"/>
  <c r="Y271" i="8"/>
  <c r="X271" i="8"/>
  <c r="W271" i="8"/>
  <c r="V271" i="8"/>
  <c r="U271" i="8"/>
  <c r="S271" i="8"/>
  <c r="O271" i="8"/>
  <c r="N271" i="8"/>
  <c r="M271" i="8"/>
  <c r="L271" i="8"/>
  <c r="K271" i="8"/>
  <c r="J271" i="8"/>
  <c r="I271" i="8"/>
  <c r="H271" i="8"/>
  <c r="G271" i="8"/>
  <c r="F271" i="8"/>
  <c r="E271" i="8"/>
  <c r="Z270" i="8"/>
  <c r="Y270" i="8"/>
  <c r="X270" i="8"/>
  <c r="W270" i="8"/>
  <c r="V270" i="8"/>
  <c r="U270" i="8"/>
  <c r="O270" i="8"/>
  <c r="N270" i="8"/>
  <c r="M270" i="8"/>
  <c r="L270" i="8"/>
  <c r="K270" i="8"/>
  <c r="J270" i="8"/>
  <c r="I270" i="8"/>
  <c r="H270" i="8"/>
  <c r="G270" i="8"/>
  <c r="F270" i="8"/>
  <c r="E270" i="8"/>
  <c r="Z269" i="8"/>
  <c r="Y269" i="8"/>
  <c r="X269" i="8"/>
  <c r="W269" i="8"/>
  <c r="V269" i="8"/>
  <c r="U269" i="8"/>
  <c r="P269" i="8"/>
  <c r="O269" i="8"/>
  <c r="N269" i="8"/>
  <c r="M269" i="8"/>
  <c r="L269" i="8"/>
  <c r="K269" i="8"/>
  <c r="J269" i="8"/>
  <c r="I269" i="8"/>
  <c r="H269" i="8"/>
  <c r="G269" i="8"/>
  <c r="F269" i="8"/>
  <c r="E269" i="8"/>
  <c r="Z268" i="8"/>
  <c r="Y268" i="8"/>
  <c r="X268" i="8"/>
  <c r="W268" i="8"/>
  <c r="V268" i="8"/>
  <c r="U268" i="8"/>
  <c r="T268" i="8"/>
  <c r="S268" i="8"/>
  <c r="N268" i="8"/>
  <c r="M268" i="8"/>
  <c r="L268" i="8"/>
  <c r="K268" i="8"/>
  <c r="J268" i="8"/>
  <c r="I268" i="8"/>
  <c r="H268" i="8"/>
  <c r="G268" i="8"/>
  <c r="F268" i="8"/>
  <c r="E268" i="8"/>
  <c r="Z267" i="8"/>
  <c r="Y267" i="8"/>
  <c r="X267" i="8"/>
  <c r="W267" i="8"/>
  <c r="V267" i="8"/>
  <c r="U267" i="8"/>
  <c r="P267" i="8"/>
  <c r="O267" i="8"/>
  <c r="N267" i="8"/>
  <c r="M267" i="8"/>
  <c r="L267" i="8"/>
  <c r="K267" i="8"/>
  <c r="J267" i="8"/>
  <c r="I267" i="8"/>
  <c r="H267" i="8"/>
  <c r="G267" i="8"/>
  <c r="F267" i="8"/>
  <c r="E267" i="8"/>
  <c r="Y266" i="8"/>
  <c r="W266" i="8"/>
  <c r="U266" i="8"/>
  <c r="O266" i="8"/>
  <c r="M266" i="8"/>
  <c r="L266" i="8"/>
  <c r="K266" i="8"/>
  <c r="J266" i="8"/>
  <c r="I266" i="8"/>
  <c r="H266" i="8"/>
  <c r="G266" i="8"/>
  <c r="F266" i="8"/>
  <c r="E266" i="8"/>
  <c r="Z265" i="8"/>
  <c r="Y265" i="8"/>
  <c r="X265" i="8"/>
  <c r="W265" i="8"/>
  <c r="V265" i="8"/>
  <c r="U265" i="8"/>
  <c r="Q265" i="8"/>
  <c r="O265" i="8"/>
  <c r="N265" i="8"/>
  <c r="M265" i="8"/>
  <c r="L265" i="8"/>
  <c r="K265" i="8"/>
  <c r="J265" i="8"/>
  <c r="I265" i="8"/>
  <c r="H265" i="8"/>
  <c r="G265" i="8"/>
  <c r="F265" i="8"/>
  <c r="E265" i="8"/>
  <c r="Z264" i="8"/>
  <c r="Y264" i="8"/>
  <c r="X264" i="8"/>
  <c r="W264" i="8"/>
  <c r="V264" i="8"/>
  <c r="U264" i="8"/>
  <c r="R264" i="8"/>
  <c r="Q264" i="8"/>
  <c r="N264" i="8"/>
  <c r="M264" i="8"/>
  <c r="L264" i="8"/>
  <c r="K264" i="8"/>
  <c r="J264" i="8"/>
  <c r="I264" i="8"/>
  <c r="H264" i="8"/>
  <c r="G264" i="8"/>
  <c r="F264" i="8"/>
  <c r="E264" i="8"/>
  <c r="Z263" i="8"/>
  <c r="Y263" i="8"/>
  <c r="X263" i="8"/>
  <c r="W263" i="8"/>
  <c r="V263" i="8"/>
  <c r="U263" i="8"/>
  <c r="P263" i="8"/>
  <c r="O263" i="8"/>
  <c r="N263" i="8"/>
  <c r="M263" i="8"/>
  <c r="L263" i="8"/>
  <c r="K263" i="8"/>
  <c r="J263" i="8"/>
  <c r="I263" i="8"/>
  <c r="H263" i="8"/>
  <c r="G263" i="8"/>
  <c r="F263" i="8"/>
  <c r="E263" i="8"/>
  <c r="Z262" i="8"/>
  <c r="Y262" i="8"/>
  <c r="X262" i="8"/>
  <c r="W262" i="8"/>
  <c r="V262" i="8"/>
  <c r="U262" i="8"/>
  <c r="O262" i="8"/>
  <c r="N262" i="8"/>
  <c r="M262" i="8"/>
  <c r="L262" i="8"/>
  <c r="K262" i="8"/>
  <c r="J262" i="8"/>
  <c r="I262" i="8"/>
  <c r="H262" i="8"/>
  <c r="G262" i="8"/>
  <c r="F262" i="8"/>
  <c r="E262" i="8"/>
  <c r="Z261" i="8"/>
  <c r="Y261" i="8"/>
  <c r="X261" i="8"/>
  <c r="W261" i="8"/>
  <c r="V261" i="8"/>
  <c r="U261" i="8"/>
  <c r="Q261" i="8"/>
  <c r="N261" i="8"/>
  <c r="M261" i="8"/>
  <c r="L261" i="8"/>
  <c r="K261" i="8"/>
  <c r="J261" i="8"/>
  <c r="I261" i="8"/>
  <c r="H261" i="8"/>
  <c r="G261" i="8"/>
  <c r="F261" i="8"/>
  <c r="E261" i="8"/>
  <c r="Z260" i="8"/>
  <c r="Y260" i="8"/>
  <c r="X260" i="8"/>
  <c r="W260" i="8"/>
  <c r="V260" i="8"/>
  <c r="U260" i="8"/>
  <c r="P260" i="8"/>
  <c r="O260" i="8"/>
  <c r="N260" i="8"/>
  <c r="M260" i="8"/>
  <c r="L260" i="8"/>
  <c r="K260" i="8"/>
  <c r="J260" i="8"/>
  <c r="I260" i="8"/>
  <c r="H260" i="8"/>
  <c r="G260" i="8"/>
  <c r="F260" i="8"/>
  <c r="E260" i="8"/>
  <c r="Z259" i="8"/>
  <c r="Y259" i="8"/>
  <c r="X259" i="8"/>
  <c r="W259" i="8"/>
  <c r="V259" i="8"/>
  <c r="U259" i="8"/>
  <c r="Q259" i="8"/>
  <c r="O259" i="8"/>
  <c r="N259" i="8"/>
  <c r="M259" i="8"/>
  <c r="L259" i="8"/>
  <c r="K259" i="8"/>
  <c r="J259" i="8"/>
  <c r="I259" i="8"/>
  <c r="H259" i="8"/>
  <c r="G259" i="8"/>
  <c r="F259" i="8"/>
  <c r="E259" i="8"/>
  <c r="Z258" i="8"/>
  <c r="Y258" i="8"/>
  <c r="X258" i="8"/>
  <c r="W258" i="8"/>
  <c r="V258" i="8"/>
  <c r="U258" i="8"/>
  <c r="Q258" i="8"/>
  <c r="O258" i="8"/>
  <c r="N258" i="8"/>
  <c r="M258" i="8"/>
  <c r="L258" i="8"/>
  <c r="K258" i="8"/>
  <c r="J258" i="8"/>
  <c r="I258" i="8"/>
  <c r="H258" i="8"/>
  <c r="G258" i="8"/>
  <c r="F258" i="8"/>
  <c r="E258" i="8"/>
  <c r="Z257" i="8"/>
  <c r="Y257" i="8"/>
  <c r="X257" i="8"/>
  <c r="W257" i="8"/>
  <c r="V257" i="8"/>
  <c r="U257" i="8"/>
  <c r="P257" i="8"/>
  <c r="O257" i="8"/>
  <c r="N257" i="8"/>
  <c r="M257" i="8"/>
  <c r="L257" i="8"/>
  <c r="K257" i="8"/>
  <c r="J257" i="8"/>
  <c r="I257" i="8"/>
  <c r="H257" i="8"/>
  <c r="G257" i="8"/>
  <c r="F257" i="8"/>
  <c r="E257" i="8"/>
  <c r="Z256" i="8"/>
  <c r="Y256" i="8"/>
  <c r="X256" i="8"/>
  <c r="W256" i="8"/>
  <c r="V256" i="8"/>
  <c r="U256" i="8"/>
  <c r="Q256" i="8"/>
  <c r="O256" i="8"/>
  <c r="N256" i="8"/>
  <c r="M256" i="8"/>
  <c r="L256" i="8"/>
  <c r="K256" i="8"/>
  <c r="J256" i="8"/>
  <c r="I256" i="8"/>
  <c r="H256" i="8"/>
  <c r="G256" i="8"/>
  <c r="F256" i="8"/>
  <c r="E256" i="8"/>
  <c r="Z255" i="8"/>
  <c r="Y255" i="8"/>
  <c r="X255" i="8"/>
  <c r="W255" i="8"/>
  <c r="V255" i="8"/>
  <c r="U255" i="8"/>
  <c r="P255" i="8"/>
  <c r="O255" i="8"/>
  <c r="N255" i="8"/>
  <c r="M255" i="8"/>
  <c r="L255" i="8"/>
  <c r="K255" i="8"/>
  <c r="J255" i="8"/>
  <c r="I255" i="8"/>
  <c r="H255" i="8"/>
  <c r="G255" i="8"/>
  <c r="F255" i="8"/>
  <c r="E255" i="8"/>
  <c r="Z254" i="8"/>
  <c r="Y254" i="8"/>
  <c r="X254" i="8"/>
  <c r="W254" i="8"/>
  <c r="V254" i="8"/>
  <c r="U254" i="8"/>
  <c r="O254" i="8"/>
  <c r="N254" i="8"/>
  <c r="M254" i="8"/>
  <c r="L254" i="8"/>
  <c r="K254" i="8"/>
  <c r="J254" i="8"/>
  <c r="I254" i="8"/>
  <c r="H254" i="8"/>
  <c r="G254" i="8"/>
  <c r="F254" i="8"/>
  <c r="E254" i="8"/>
  <c r="Z253" i="8"/>
  <c r="Y253" i="8"/>
  <c r="X253" i="8"/>
  <c r="W253" i="8"/>
  <c r="V253" i="8"/>
  <c r="U253" i="8"/>
  <c r="Q253" i="8"/>
  <c r="N253" i="8"/>
  <c r="M253" i="8"/>
  <c r="L253" i="8"/>
  <c r="K253" i="8"/>
  <c r="J253" i="8"/>
  <c r="I253" i="8"/>
  <c r="H253" i="8"/>
  <c r="G253" i="8"/>
  <c r="F253" i="8"/>
  <c r="E253" i="8"/>
  <c r="Z252" i="8"/>
  <c r="Y252" i="8"/>
  <c r="X252" i="8"/>
  <c r="W252" i="8"/>
  <c r="V252" i="8"/>
  <c r="U252" i="8"/>
  <c r="R252" i="8"/>
  <c r="Q252" i="8"/>
  <c r="N252" i="8"/>
  <c r="M252" i="8"/>
  <c r="L252" i="8"/>
  <c r="K252" i="8"/>
  <c r="J252" i="8"/>
  <c r="I252" i="8"/>
  <c r="H252" i="8"/>
  <c r="G252" i="8"/>
  <c r="F252" i="8"/>
  <c r="E252" i="8"/>
  <c r="Z251" i="8"/>
  <c r="Y251" i="8"/>
  <c r="X251" i="8"/>
  <c r="W251" i="8"/>
  <c r="V251" i="8"/>
  <c r="U251" i="8"/>
  <c r="P251" i="8"/>
  <c r="O251" i="8"/>
  <c r="N251" i="8"/>
  <c r="M251" i="8"/>
  <c r="L251" i="8"/>
  <c r="K251" i="8"/>
  <c r="J251" i="8"/>
  <c r="I251" i="8"/>
  <c r="H251" i="8"/>
  <c r="G251" i="8"/>
  <c r="F251" i="8"/>
  <c r="E251" i="8"/>
  <c r="Z250" i="8"/>
  <c r="Y250" i="8"/>
  <c r="X250" i="8"/>
  <c r="W250" i="8"/>
  <c r="V250" i="8"/>
  <c r="U250" i="8"/>
  <c r="T250" i="8"/>
  <c r="S250" i="8"/>
  <c r="N250" i="8"/>
  <c r="M250" i="8"/>
  <c r="L250" i="8"/>
  <c r="K250" i="8"/>
  <c r="J250" i="8"/>
  <c r="I250" i="8"/>
  <c r="H250" i="8"/>
  <c r="G250" i="8"/>
  <c r="F250" i="8"/>
  <c r="E250" i="8"/>
  <c r="Z249" i="8"/>
  <c r="Y249" i="8"/>
  <c r="X249" i="8"/>
  <c r="W249" i="8"/>
  <c r="V249" i="8"/>
  <c r="U249" i="8"/>
  <c r="S249" i="8"/>
  <c r="O249" i="8"/>
  <c r="N249" i="8"/>
  <c r="M249" i="8"/>
  <c r="L249" i="8"/>
  <c r="K249" i="8"/>
  <c r="J249" i="8"/>
  <c r="I249" i="8"/>
  <c r="H249" i="8"/>
  <c r="G249" i="8"/>
  <c r="F249" i="8"/>
  <c r="E249" i="8"/>
  <c r="Z248" i="8"/>
  <c r="Y248" i="8"/>
  <c r="X248" i="8"/>
  <c r="W248" i="8"/>
  <c r="V248" i="8"/>
  <c r="U248" i="8"/>
  <c r="S248" i="8"/>
  <c r="Q248" i="8"/>
  <c r="N248" i="8"/>
  <c r="M248" i="8"/>
  <c r="L248" i="8"/>
  <c r="K248" i="8"/>
  <c r="J248" i="8"/>
  <c r="I248" i="8"/>
  <c r="H248" i="8"/>
  <c r="G248" i="8"/>
  <c r="F248" i="8"/>
  <c r="E248" i="8"/>
  <c r="Z247" i="8"/>
  <c r="Y247" i="8"/>
  <c r="X247" i="8"/>
  <c r="W247" i="8"/>
  <c r="V247" i="8"/>
  <c r="U247" i="8"/>
  <c r="S247" i="8"/>
  <c r="Q247" i="8"/>
  <c r="N247" i="8"/>
  <c r="M247" i="8"/>
  <c r="L247" i="8"/>
  <c r="K247" i="8"/>
  <c r="J247" i="8"/>
  <c r="I247" i="8"/>
  <c r="H247" i="8"/>
  <c r="G247" i="8"/>
  <c r="F247" i="8"/>
  <c r="E247" i="8"/>
  <c r="Z246" i="8"/>
  <c r="Y246" i="8"/>
  <c r="X246" i="8"/>
  <c r="W246" i="8"/>
  <c r="V246" i="8"/>
  <c r="U246" i="8"/>
  <c r="Q246" i="8"/>
  <c r="O246" i="8"/>
  <c r="N246" i="8"/>
  <c r="M246" i="8"/>
  <c r="L246" i="8"/>
  <c r="K246" i="8"/>
  <c r="J246" i="8"/>
  <c r="I246" i="8"/>
  <c r="H246" i="8"/>
  <c r="G246" i="8"/>
  <c r="F246" i="8"/>
  <c r="E246" i="8"/>
  <c r="Z245" i="8"/>
  <c r="Y245" i="8"/>
  <c r="X245" i="8"/>
  <c r="W245" i="8"/>
  <c r="V245" i="8"/>
  <c r="U245" i="8"/>
  <c r="Q245" i="8"/>
  <c r="N245" i="8"/>
  <c r="M245" i="8"/>
  <c r="L245" i="8"/>
  <c r="K245" i="8"/>
  <c r="J245" i="8"/>
  <c r="I245" i="8"/>
  <c r="H245" i="8"/>
  <c r="G245" i="8"/>
  <c r="F245" i="8"/>
  <c r="E245" i="8"/>
  <c r="Z244" i="8"/>
  <c r="Y244" i="8"/>
  <c r="X244" i="8"/>
  <c r="W244" i="8"/>
  <c r="V244" i="8"/>
  <c r="U244" i="8"/>
  <c r="O244" i="8"/>
  <c r="N244" i="8"/>
  <c r="M244" i="8"/>
  <c r="L244" i="8"/>
  <c r="K244" i="8"/>
  <c r="J244" i="8"/>
  <c r="I244" i="8"/>
  <c r="H244" i="8"/>
  <c r="G244" i="8"/>
  <c r="F244" i="8"/>
  <c r="E244" i="8"/>
  <c r="Y243" i="8"/>
  <c r="X243" i="8"/>
  <c r="W243" i="8"/>
  <c r="V243" i="8"/>
  <c r="U243" i="8"/>
  <c r="O243" i="8"/>
  <c r="N243" i="8"/>
  <c r="M243" i="8"/>
  <c r="L243" i="8"/>
  <c r="K243" i="8"/>
  <c r="J243" i="8"/>
  <c r="I243" i="8"/>
  <c r="H243" i="8"/>
  <c r="G243" i="8"/>
  <c r="F243" i="8"/>
  <c r="E243" i="8"/>
  <c r="Z242" i="8"/>
  <c r="Y242" i="8"/>
  <c r="X242" i="8"/>
  <c r="W242" i="8"/>
  <c r="V242" i="8"/>
  <c r="U242" i="8"/>
  <c r="O242" i="8"/>
  <c r="N242" i="8"/>
  <c r="M242" i="8"/>
  <c r="L242" i="8"/>
  <c r="K242" i="8"/>
  <c r="J242" i="8"/>
  <c r="I242" i="8"/>
  <c r="H242" i="8"/>
  <c r="G242" i="8"/>
  <c r="F242" i="8"/>
  <c r="E242" i="8"/>
  <c r="Z241" i="8"/>
  <c r="Y241" i="8"/>
  <c r="X241" i="8"/>
  <c r="W241" i="8"/>
  <c r="V241" i="8"/>
  <c r="U241" i="8"/>
  <c r="P241" i="8"/>
  <c r="O241" i="8"/>
  <c r="N241" i="8"/>
  <c r="M241" i="8"/>
  <c r="L241" i="8"/>
  <c r="K241" i="8"/>
  <c r="J241" i="8"/>
  <c r="I241" i="8"/>
  <c r="H241" i="8"/>
  <c r="G241" i="8"/>
  <c r="F241" i="8"/>
  <c r="E241" i="8"/>
  <c r="Z240" i="8"/>
  <c r="Y240" i="8"/>
  <c r="X240" i="8"/>
  <c r="W240" i="8"/>
  <c r="V240" i="8"/>
  <c r="U240" i="8"/>
  <c r="P240" i="8"/>
  <c r="O240" i="8"/>
  <c r="N240" i="8"/>
  <c r="M240" i="8"/>
  <c r="L240" i="8"/>
  <c r="K240" i="8"/>
  <c r="J240" i="8"/>
  <c r="I240" i="8"/>
  <c r="H240" i="8"/>
  <c r="G240" i="8"/>
  <c r="F240" i="8"/>
  <c r="E240" i="8"/>
  <c r="Z239" i="8"/>
  <c r="Y239" i="8"/>
  <c r="X239" i="8"/>
  <c r="W239" i="8"/>
  <c r="V239" i="8"/>
  <c r="U239" i="8"/>
  <c r="S239" i="8"/>
  <c r="O239" i="8"/>
  <c r="N239" i="8"/>
  <c r="M239" i="8"/>
  <c r="L239" i="8"/>
  <c r="K239" i="8"/>
  <c r="J239" i="8"/>
  <c r="I239" i="8"/>
  <c r="H239" i="8"/>
  <c r="G239" i="8"/>
  <c r="F239" i="8"/>
  <c r="E239" i="8"/>
  <c r="Z238" i="8"/>
  <c r="Y238" i="8"/>
  <c r="X238" i="8"/>
  <c r="W238" i="8"/>
  <c r="V238" i="8"/>
  <c r="U238" i="8"/>
  <c r="O238" i="8"/>
  <c r="N238" i="8"/>
  <c r="M238" i="8"/>
  <c r="L238" i="8"/>
  <c r="K238" i="8"/>
  <c r="J238" i="8"/>
  <c r="I238" i="8"/>
  <c r="H238" i="8"/>
  <c r="G238" i="8"/>
  <c r="F238" i="8"/>
  <c r="E238" i="8"/>
  <c r="Z237" i="8"/>
  <c r="Y237" i="8"/>
  <c r="X237" i="8"/>
  <c r="W237" i="8"/>
  <c r="V237" i="8"/>
  <c r="U237" i="8"/>
  <c r="Q237" i="8"/>
  <c r="N237" i="8"/>
  <c r="M237" i="8"/>
  <c r="L237" i="8"/>
  <c r="K237" i="8"/>
  <c r="J237" i="8"/>
  <c r="I237" i="8"/>
  <c r="H237" i="8"/>
  <c r="G237" i="8"/>
  <c r="F237" i="8"/>
  <c r="E237" i="8"/>
  <c r="Z236" i="8"/>
  <c r="Y236" i="8"/>
  <c r="X236" i="8"/>
  <c r="W236" i="8"/>
  <c r="V236" i="8"/>
  <c r="U236" i="8"/>
  <c r="R236" i="8"/>
  <c r="Q236" i="8"/>
  <c r="N236" i="8"/>
  <c r="M236" i="8"/>
  <c r="L236" i="8"/>
  <c r="K236" i="8"/>
  <c r="J236" i="8"/>
  <c r="I236" i="8"/>
  <c r="H236" i="8"/>
  <c r="G236" i="8"/>
  <c r="F236" i="8"/>
  <c r="E236" i="8"/>
  <c r="Z235" i="8"/>
  <c r="Y235" i="8"/>
  <c r="X235" i="8"/>
  <c r="W235" i="8"/>
  <c r="V235" i="8"/>
  <c r="U235" i="8"/>
  <c r="Q235" i="8"/>
  <c r="O235" i="8"/>
  <c r="N235" i="8"/>
  <c r="M235" i="8"/>
  <c r="L235" i="8"/>
  <c r="K235" i="8"/>
  <c r="J235" i="8"/>
  <c r="I235" i="8"/>
  <c r="H235" i="8"/>
  <c r="G235" i="8"/>
  <c r="F235" i="8"/>
  <c r="E235" i="8"/>
  <c r="Z234" i="8"/>
  <c r="Y234" i="8"/>
  <c r="X234" i="8"/>
  <c r="W234" i="8"/>
  <c r="V234" i="8"/>
  <c r="U234" i="8"/>
  <c r="R234" i="8"/>
  <c r="Q234" i="8"/>
  <c r="N234" i="8"/>
  <c r="M234" i="8"/>
  <c r="L234" i="8"/>
  <c r="K234" i="8"/>
  <c r="J234" i="8"/>
  <c r="I234" i="8"/>
  <c r="H234" i="8"/>
  <c r="G234" i="8"/>
  <c r="F234" i="8"/>
  <c r="E234" i="8"/>
  <c r="Z233" i="8"/>
  <c r="Y233" i="8"/>
  <c r="X233" i="8"/>
  <c r="W233" i="8"/>
  <c r="V233" i="8"/>
  <c r="U233" i="8"/>
  <c r="P233" i="8"/>
  <c r="O233" i="8"/>
  <c r="N233" i="8"/>
  <c r="M233" i="8"/>
  <c r="L233" i="8"/>
  <c r="K233" i="8"/>
  <c r="J233" i="8"/>
  <c r="I233" i="8"/>
  <c r="H233" i="8"/>
  <c r="G233" i="8"/>
  <c r="F233" i="8"/>
  <c r="E233" i="8"/>
  <c r="Z232" i="8"/>
  <c r="Y232" i="8"/>
  <c r="X232" i="8"/>
  <c r="W232" i="8"/>
  <c r="V232" i="8"/>
  <c r="U232" i="8"/>
  <c r="S232" i="8"/>
  <c r="O232" i="8"/>
  <c r="N232" i="8"/>
  <c r="M232" i="8"/>
  <c r="L232" i="8"/>
  <c r="K232" i="8"/>
  <c r="J232" i="8"/>
  <c r="I232" i="8"/>
  <c r="H232" i="8"/>
  <c r="G232" i="8"/>
  <c r="F232" i="8"/>
  <c r="E232" i="8"/>
  <c r="Z231" i="8"/>
  <c r="Y231" i="8"/>
  <c r="X231" i="8"/>
  <c r="W231" i="8"/>
  <c r="V231" i="8"/>
  <c r="U231" i="8"/>
  <c r="Q231" i="8"/>
  <c r="N231" i="8"/>
  <c r="M231" i="8"/>
  <c r="L231" i="8"/>
  <c r="K231" i="8"/>
  <c r="J231" i="8"/>
  <c r="I231" i="8"/>
  <c r="H231" i="8"/>
  <c r="G231" i="8"/>
  <c r="F231" i="8"/>
  <c r="E231" i="8"/>
  <c r="Z230" i="8"/>
  <c r="Y230" i="8"/>
  <c r="X230" i="8"/>
  <c r="W230" i="8"/>
  <c r="V230" i="8"/>
  <c r="U230" i="8"/>
  <c r="Q230" i="8"/>
  <c r="N230" i="8"/>
  <c r="M230" i="8"/>
  <c r="L230" i="8"/>
  <c r="K230" i="8"/>
  <c r="J230" i="8"/>
  <c r="I230" i="8"/>
  <c r="H230" i="8"/>
  <c r="G230" i="8"/>
  <c r="F230" i="8"/>
  <c r="E230" i="8"/>
  <c r="Z229" i="8"/>
  <c r="Y229" i="8"/>
  <c r="X229" i="8"/>
  <c r="W229" i="8"/>
  <c r="V229" i="8"/>
  <c r="U229" i="8"/>
  <c r="Q229" i="8"/>
  <c r="N229" i="8"/>
  <c r="M229" i="8"/>
  <c r="L229" i="8"/>
  <c r="K229" i="8"/>
  <c r="J229" i="8"/>
  <c r="I229" i="8"/>
  <c r="H229" i="8"/>
  <c r="G229" i="8"/>
  <c r="F229" i="8"/>
  <c r="E229" i="8"/>
  <c r="Z228" i="8"/>
  <c r="Y228" i="8"/>
  <c r="X228" i="8"/>
  <c r="W228" i="8"/>
  <c r="V228" i="8"/>
  <c r="U228" i="8"/>
  <c r="O228" i="8"/>
  <c r="N228" i="8"/>
  <c r="M228" i="8"/>
  <c r="L228" i="8"/>
  <c r="K228" i="8"/>
  <c r="J228" i="8"/>
  <c r="I228" i="8"/>
  <c r="H228" i="8"/>
  <c r="G228" i="8"/>
  <c r="F228" i="8"/>
  <c r="E228" i="8"/>
  <c r="Z227" i="8"/>
  <c r="Y227" i="8"/>
  <c r="X227" i="8"/>
  <c r="W227" i="8"/>
  <c r="V227" i="8"/>
  <c r="U227" i="8"/>
  <c r="Q227" i="8"/>
  <c r="O227" i="8"/>
  <c r="N227" i="8"/>
  <c r="M227" i="8"/>
  <c r="L227" i="8"/>
  <c r="K227" i="8"/>
  <c r="J227" i="8"/>
  <c r="I227" i="8"/>
  <c r="H227" i="8"/>
  <c r="G227" i="8"/>
  <c r="F227" i="8"/>
  <c r="E227" i="8"/>
  <c r="Z226" i="8"/>
  <c r="Y226" i="8"/>
  <c r="X226" i="8"/>
  <c r="W226" i="8"/>
  <c r="V226" i="8"/>
  <c r="U226" i="8"/>
  <c r="S226" i="8"/>
  <c r="Q226" i="8"/>
  <c r="N226" i="8"/>
  <c r="M226" i="8"/>
  <c r="L226" i="8"/>
  <c r="K226" i="8"/>
  <c r="J226" i="8"/>
  <c r="I226" i="8"/>
  <c r="H226" i="8"/>
  <c r="G226" i="8"/>
  <c r="F226" i="8"/>
  <c r="E226" i="8"/>
  <c r="Z225" i="8"/>
  <c r="Y225" i="8"/>
  <c r="X225" i="8"/>
  <c r="W225" i="8"/>
  <c r="V225" i="8"/>
  <c r="U225" i="8"/>
  <c r="Q225" i="8"/>
  <c r="N225" i="8"/>
  <c r="M225" i="8"/>
  <c r="L225" i="8"/>
  <c r="K225" i="8"/>
  <c r="J225" i="8"/>
  <c r="I225" i="8"/>
  <c r="H225" i="8"/>
  <c r="G225" i="8"/>
  <c r="F225" i="8"/>
  <c r="E225" i="8"/>
  <c r="Z224" i="8"/>
  <c r="Y224" i="8"/>
  <c r="X224" i="8"/>
  <c r="W224" i="8"/>
  <c r="V224" i="8"/>
  <c r="U224" i="8"/>
  <c r="Q224" i="8"/>
  <c r="N224" i="8"/>
  <c r="M224" i="8"/>
  <c r="L224" i="8"/>
  <c r="K224" i="8"/>
  <c r="J224" i="8"/>
  <c r="I224" i="8"/>
  <c r="H224" i="8"/>
  <c r="G224" i="8"/>
  <c r="F224" i="8"/>
  <c r="E224" i="8"/>
  <c r="Z223" i="8"/>
  <c r="Y223" i="8"/>
  <c r="X223" i="8"/>
  <c r="W223" i="8"/>
  <c r="V223" i="8"/>
  <c r="U223" i="8"/>
  <c r="O223" i="8"/>
  <c r="N223" i="8"/>
  <c r="M223" i="8"/>
  <c r="L223" i="8"/>
  <c r="K223" i="8"/>
  <c r="J223" i="8"/>
  <c r="I223" i="8"/>
  <c r="H223" i="8"/>
  <c r="G223" i="8"/>
  <c r="F223" i="8"/>
  <c r="E223" i="8"/>
  <c r="Y222" i="8"/>
  <c r="X222" i="8"/>
  <c r="W222" i="8"/>
  <c r="V222" i="8"/>
  <c r="U222" i="8"/>
  <c r="R222" i="8"/>
  <c r="Q222" i="8"/>
  <c r="P222" i="8"/>
  <c r="O222" i="8"/>
  <c r="N222" i="8"/>
  <c r="M222" i="8"/>
  <c r="L222" i="8"/>
  <c r="K222" i="8"/>
  <c r="J222" i="8"/>
  <c r="I222" i="8"/>
  <c r="H222" i="8"/>
  <c r="G222" i="8"/>
  <c r="F222" i="8"/>
  <c r="E222" i="8"/>
  <c r="Z221" i="8"/>
  <c r="Y221" i="8"/>
  <c r="X221" i="8"/>
  <c r="W221" i="8"/>
  <c r="V221" i="8"/>
  <c r="U221" i="8"/>
  <c r="P221" i="8"/>
  <c r="O221" i="8"/>
  <c r="N221" i="8"/>
  <c r="M221" i="8"/>
  <c r="L221" i="8"/>
  <c r="K221" i="8"/>
  <c r="J221" i="8"/>
  <c r="I221" i="8"/>
  <c r="H221" i="8"/>
  <c r="G221" i="8"/>
  <c r="F221" i="8"/>
  <c r="E221" i="8"/>
  <c r="Z220" i="8"/>
  <c r="Y220" i="8"/>
  <c r="X220" i="8"/>
  <c r="W220" i="8"/>
  <c r="V220" i="8"/>
  <c r="U220" i="8"/>
  <c r="R220" i="8"/>
  <c r="Q220" i="8"/>
  <c r="N220" i="8"/>
  <c r="M220" i="8"/>
  <c r="L220" i="8"/>
  <c r="K220" i="8"/>
  <c r="J220" i="8"/>
  <c r="I220" i="8"/>
  <c r="H220" i="8"/>
  <c r="G220" i="8"/>
  <c r="F220" i="8"/>
  <c r="E220" i="8"/>
  <c r="Z218" i="8"/>
  <c r="Y218" i="8"/>
  <c r="X218" i="8"/>
  <c r="W218" i="8"/>
  <c r="V218" i="8"/>
  <c r="U218" i="8"/>
  <c r="Q218" i="8"/>
  <c r="O218" i="8"/>
  <c r="N218" i="8"/>
  <c r="M218" i="8"/>
  <c r="L218" i="8"/>
  <c r="K218" i="8"/>
  <c r="J218" i="8"/>
  <c r="I218" i="8"/>
  <c r="H218" i="8"/>
  <c r="G218" i="8"/>
  <c r="F218" i="8"/>
  <c r="E218" i="8"/>
  <c r="Z217" i="8"/>
  <c r="Y217" i="8"/>
  <c r="X217" i="8"/>
  <c r="W217" i="8"/>
  <c r="V217" i="8"/>
  <c r="U217" i="8"/>
  <c r="T217" i="8"/>
  <c r="S217" i="8"/>
  <c r="R217" i="8"/>
  <c r="Q217" i="8"/>
  <c r="P217" i="8"/>
  <c r="O217" i="8"/>
  <c r="N217" i="8"/>
  <c r="M217" i="8"/>
  <c r="L217" i="8"/>
  <c r="K217" i="8"/>
  <c r="J217" i="8"/>
  <c r="I217" i="8"/>
  <c r="H217" i="8"/>
  <c r="G217" i="8"/>
  <c r="F217" i="8"/>
  <c r="E217" i="8"/>
  <c r="Z216" i="8"/>
  <c r="Y216" i="8"/>
  <c r="X216" i="8"/>
  <c r="W216" i="8"/>
  <c r="V216" i="8"/>
  <c r="U216" i="8"/>
  <c r="R216" i="8"/>
  <c r="Q216" i="8"/>
  <c r="N216" i="8"/>
  <c r="M216" i="8"/>
  <c r="L216" i="8"/>
  <c r="K216" i="8"/>
  <c r="J216" i="8"/>
  <c r="I216" i="8"/>
  <c r="H216" i="8"/>
  <c r="G216" i="8"/>
  <c r="F216" i="8"/>
  <c r="E216" i="8"/>
  <c r="Z215" i="8"/>
  <c r="Y215" i="8"/>
  <c r="X215" i="8"/>
  <c r="W215" i="8"/>
  <c r="V215" i="8"/>
  <c r="U215" i="8"/>
  <c r="S215" i="8"/>
  <c r="N215" i="8"/>
  <c r="M215" i="8"/>
  <c r="L215" i="8"/>
  <c r="K215" i="8"/>
  <c r="J215" i="8"/>
  <c r="I215" i="8"/>
  <c r="H215" i="8"/>
  <c r="G215" i="8"/>
  <c r="F215" i="8"/>
  <c r="E215" i="8"/>
  <c r="Z214" i="8"/>
  <c r="Y214" i="8"/>
  <c r="X214" i="8"/>
  <c r="W214" i="8"/>
  <c r="V214" i="8"/>
  <c r="U214" i="8"/>
  <c r="S214" i="8"/>
  <c r="O214" i="8"/>
  <c r="N214" i="8"/>
  <c r="M214" i="8"/>
  <c r="L214" i="8"/>
  <c r="K214" i="8"/>
  <c r="J214" i="8"/>
  <c r="I214" i="8"/>
  <c r="H214" i="8"/>
  <c r="G214" i="8"/>
  <c r="F214" i="8"/>
  <c r="E214" i="8"/>
  <c r="Z213" i="8"/>
  <c r="Y213" i="8"/>
  <c r="X213" i="8"/>
  <c r="W213" i="8"/>
  <c r="V213" i="8"/>
  <c r="U213" i="8"/>
  <c r="S213" i="8"/>
  <c r="N213" i="8"/>
  <c r="M213" i="8"/>
  <c r="L213" i="8"/>
  <c r="K213" i="8"/>
  <c r="J213" i="8"/>
  <c r="I213" i="8"/>
  <c r="H213" i="8"/>
  <c r="G213" i="8"/>
  <c r="F213" i="8"/>
  <c r="E213" i="8"/>
  <c r="Z212" i="8"/>
  <c r="Y212" i="8"/>
  <c r="X212" i="8"/>
  <c r="W212" i="8"/>
  <c r="V212" i="8"/>
  <c r="U212" i="8"/>
  <c r="P212" i="8"/>
  <c r="O212" i="8"/>
  <c r="N212" i="8"/>
  <c r="M212" i="8"/>
  <c r="L212" i="8"/>
  <c r="K212" i="8"/>
  <c r="J212" i="8"/>
  <c r="I212" i="8"/>
  <c r="H212" i="8"/>
  <c r="G212" i="8"/>
  <c r="F212" i="8"/>
  <c r="E212" i="8"/>
  <c r="Z211" i="8"/>
  <c r="Y211" i="8"/>
  <c r="X211" i="8"/>
  <c r="W211" i="8"/>
  <c r="V211" i="8"/>
  <c r="U211" i="8"/>
  <c r="O211" i="8"/>
  <c r="N211" i="8"/>
  <c r="M211" i="8"/>
  <c r="L211" i="8"/>
  <c r="K211" i="8"/>
  <c r="J211" i="8"/>
  <c r="I211" i="8"/>
  <c r="H211" i="8"/>
  <c r="G211" i="8"/>
  <c r="F211" i="8"/>
  <c r="E211" i="8"/>
  <c r="Z210" i="8"/>
  <c r="Y210" i="8"/>
  <c r="X210" i="8"/>
  <c r="W210" i="8"/>
  <c r="V210" i="8"/>
  <c r="U210" i="8"/>
  <c r="S210" i="8"/>
  <c r="Q210" i="8"/>
  <c r="N210" i="8"/>
  <c r="M210" i="8"/>
  <c r="L210" i="8"/>
  <c r="K210" i="8"/>
  <c r="J210" i="8"/>
  <c r="I210" i="8"/>
  <c r="H210" i="8"/>
  <c r="G210" i="8"/>
  <c r="F210" i="8"/>
  <c r="E210" i="8"/>
  <c r="Z208" i="8"/>
  <c r="Y208" i="8"/>
  <c r="X208" i="8"/>
  <c r="W208" i="8"/>
  <c r="V208" i="8"/>
  <c r="U208" i="8"/>
  <c r="P208" i="8"/>
  <c r="O208" i="8"/>
  <c r="N208" i="8"/>
  <c r="M208" i="8"/>
  <c r="L208" i="8"/>
  <c r="K208" i="8"/>
  <c r="J208" i="8"/>
  <c r="I208" i="8"/>
  <c r="H208" i="8"/>
  <c r="G208" i="8"/>
  <c r="F208" i="8"/>
  <c r="E208" i="8"/>
  <c r="Z207" i="8"/>
  <c r="Y207" i="8"/>
  <c r="X207" i="8"/>
  <c r="W207" i="8"/>
  <c r="V207" i="8"/>
  <c r="U207" i="8"/>
  <c r="R207" i="8"/>
  <c r="Q207" i="8"/>
  <c r="N207" i="8"/>
  <c r="M207" i="8"/>
  <c r="L207" i="8"/>
  <c r="K207" i="8"/>
  <c r="J207" i="8"/>
  <c r="I207" i="8"/>
  <c r="H207" i="8"/>
  <c r="G207" i="8"/>
  <c r="F207" i="8"/>
  <c r="E207" i="8"/>
  <c r="Z206" i="8"/>
  <c r="Y206" i="8"/>
  <c r="X206" i="8"/>
  <c r="W206" i="8"/>
  <c r="V206" i="8"/>
  <c r="U206" i="8"/>
  <c r="S206" i="8"/>
  <c r="O206" i="8"/>
  <c r="N206" i="8"/>
  <c r="M206" i="8"/>
  <c r="L206" i="8"/>
  <c r="K206" i="8"/>
  <c r="J206" i="8"/>
  <c r="I206" i="8"/>
  <c r="H206" i="8"/>
  <c r="G206" i="8"/>
  <c r="F206" i="8"/>
  <c r="E206" i="8"/>
  <c r="Z205" i="8"/>
  <c r="Y205" i="8"/>
  <c r="X205" i="8"/>
  <c r="W205" i="8"/>
  <c r="V205" i="8"/>
  <c r="U205" i="8"/>
  <c r="S205" i="8"/>
  <c r="N205" i="8"/>
  <c r="M205" i="8"/>
  <c r="L205" i="8"/>
  <c r="K205" i="8"/>
  <c r="J205" i="8"/>
  <c r="I205" i="8"/>
  <c r="H205" i="8"/>
  <c r="G205" i="8"/>
  <c r="F205" i="8"/>
  <c r="E205" i="8"/>
  <c r="Z203" i="8"/>
  <c r="Y203" i="8"/>
  <c r="X203" i="8"/>
  <c r="W203" i="8"/>
  <c r="V203" i="8"/>
  <c r="U203" i="8"/>
  <c r="O203" i="8"/>
  <c r="N203" i="8"/>
  <c r="M203" i="8"/>
  <c r="L203" i="8"/>
  <c r="K203" i="8"/>
  <c r="J203" i="8"/>
  <c r="I203" i="8"/>
  <c r="H203" i="8"/>
  <c r="G203" i="8"/>
  <c r="F203" i="8"/>
  <c r="E203" i="8"/>
  <c r="Z202" i="8"/>
  <c r="Y202" i="8"/>
  <c r="X202" i="8"/>
  <c r="W202" i="8"/>
  <c r="V202" i="8"/>
  <c r="U202" i="8"/>
  <c r="Q202" i="8"/>
  <c r="O202" i="8"/>
  <c r="N202" i="8"/>
  <c r="M202" i="8"/>
  <c r="L202" i="8"/>
  <c r="K202" i="8"/>
  <c r="J202" i="8"/>
  <c r="I202" i="8"/>
  <c r="H202" i="8"/>
  <c r="G202" i="8"/>
  <c r="F202" i="8"/>
  <c r="E202" i="8"/>
  <c r="Z201" i="8"/>
  <c r="Y201" i="8"/>
  <c r="X201" i="8"/>
  <c r="W201" i="8"/>
  <c r="V201" i="8"/>
  <c r="U201" i="8"/>
  <c r="S201" i="8"/>
  <c r="O201" i="8"/>
  <c r="N201" i="8"/>
  <c r="M201" i="8"/>
  <c r="L201" i="8"/>
  <c r="K201" i="8"/>
  <c r="J201" i="8"/>
  <c r="I201" i="8"/>
  <c r="H201" i="8"/>
  <c r="G201" i="8"/>
  <c r="F201" i="8"/>
  <c r="E201" i="8"/>
  <c r="Z200" i="8"/>
  <c r="Y200" i="8"/>
  <c r="X200" i="8"/>
  <c r="W200" i="8"/>
  <c r="V200" i="8"/>
  <c r="U200" i="8"/>
  <c r="S200" i="8"/>
  <c r="N200" i="8"/>
  <c r="M200" i="8"/>
  <c r="L200" i="8"/>
  <c r="K200" i="8"/>
  <c r="J200" i="8"/>
  <c r="I200" i="8"/>
  <c r="H200" i="8"/>
  <c r="G200" i="8"/>
  <c r="F200" i="8"/>
  <c r="E200" i="8"/>
  <c r="Z199" i="8"/>
  <c r="Y199" i="8"/>
  <c r="X199" i="8"/>
  <c r="W199" i="8"/>
  <c r="V199" i="8"/>
  <c r="U199" i="8"/>
  <c r="R199" i="8"/>
  <c r="Q199" i="8"/>
  <c r="N199" i="8"/>
  <c r="M199" i="8"/>
  <c r="L199" i="8"/>
  <c r="K199" i="8"/>
  <c r="J199" i="8"/>
  <c r="I199" i="8"/>
  <c r="H199" i="8"/>
  <c r="G199" i="8"/>
  <c r="F199" i="8"/>
  <c r="E199" i="8"/>
  <c r="Z198" i="8"/>
  <c r="Y198" i="8"/>
  <c r="X198" i="8"/>
  <c r="W198" i="8"/>
  <c r="V198" i="8"/>
  <c r="U198" i="8"/>
  <c r="T198" i="8"/>
  <c r="S198" i="8"/>
  <c r="R198" i="8"/>
  <c r="Q198" i="8"/>
  <c r="P198" i="8"/>
  <c r="O198" i="8"/>
  <c r="N198" i="8"/>
  <c r="M198" i="8"/>
  <c r="L198" i="8"/>
  <c r="K198" i="8"/>
  <c r="J198" i="8"/>
  <c r="I198" i="8"/>
  <c r="H198" i="8"/>
  <c r="G198" i="8"/>
  <c r="F198" i="8"/>
  <c r="E198" i="8"/>
  <c r="Z196" i="8"/>
  <c r="Y196" i="8"/>
  <c r="X196" i="8"/>
  <c r="W196" i="8"/>
  <c r="V196" i="8"/>
  <c r="U196" i="8"/>
  <c r="O196" i="8"/>
  <c r="N196" i="8"/>
  <c r="M196" i="8"/>
  <c r="L196" i="8"/>
  <c r="K196" i="8"/>
  <c r="J196" i="8"/>
  <c r="I196" i="8"/>
  <c r="H196" i="8"/>
  <c r="G196" i="8"/>
  <c r="F196" i="8"/>
  <c r="E196" i="8"/>
  <c r="Z194" i="8"/>
  <c r="Y194" i="8"/>
  <c r="X194" i="8"/>
  <c r="W194" i="8"/>
  <c r="V194" i="8"/>
  <c r="U194" i="8"/>
  <c r="S194" i="8"/>
  <c r="Q194" i="8"/>
  <c r="N194" i="8"/>
  <c r="M194" i="8"/>
  <c r="L194" i="8"/>
  <c r="K194" i="8"/>
  <c r="J194" i="8"/>
  <c r="I194" i="8"/>
  <c r="H194" i="8"/>
  <c r="G194" i="8"/>
  <c r="F194" i="8"/>
  <c r="E194" i="8"/>
  <c r="Z193" i="8"/>
  <c r="Y193" i="8"/>
  <c r="X193" i="8"/>
  <c r="W193" i="8"/>
  <c r="V193" i="8"/>
  <c r="U193" i="8"/>
  <c r="S193" i="8"/>
  <c r="O193" i="8"/>
  <c r="N193" i="8"/>
  <c r="M193" i="8"/>
  <c r="L193" i="8"/>
  <c r="K193" i="8"/>
  <c r="J193" i="8"/>
  <c r="I193" i="8"/>
  <c r="H193" i="8"/>
  <c r="G193" i="8"/>
  <c r="F193" i="8"/>
  <c r="E193" i="8"/>
  <c r="Z192" i="8"/>
  <c r="Y192" i="8"/>
  <c r="X192" i="8"/>
  <c r="W192" i="8"/>
  <c r="V192" i="8"/>
  <c r="U192" i="8"/>
  <c r="P192" i="8"/>
  <c r="O192" i="8"/>
  <c r="N192" i="8"/>
  <c r="M192" i="8"/>
  <c r="L192" i="8"/>
  <c r="K192" i="8"/>
  <c r="J192" i="8"/>
  <c r="I192" i="8"/>
  <c r="H192" i="8"/>
  <c r="G192" i="8"/>
  <c r="F192" i="8"/>
  <c r="E192" i="8"/>
  <c r="Z191" i="8"/>
  <c r="Y191" i="8"/>
  <c r="X191" i="8"/>
  <c r="W191" i="8"/>
  <c r="V191" i="8"/>
  <c r="U191" i="8"/>
  <c r="P191" i="8"/>
  <c r="O191" i="8"/>
  <c r="N191" i="8"/>
  <c r="M191" i="8"/>
  <c r="L191" i="8"/>
  <c r="K191" i="8"/>
  <c r="J191" i="8"/>
  <c r="I191" i="8"/>
  <c r="H191" i="8"/>
  <c r="G191" i="8"/>
  <c r="F191" i="8"/>
  <c r="E191" i="8"/>
  <c r="Z190" i="8"/>
  <c r="Y190" i="8"/>
  <c r="X190" i="8"/>
  <c r="W190" i="8"/>
  <c r="V190" i="8"/>
  <c r="U190" i="8"/>
  <c r="Q190" i="8"/>
  <c r="O190" i="8"/>
  <c r="N190" i="8"/>
  <c r="M190" i="8"/>
  <c r="L190" i="8"/>
  <c r="K190" i="8"/>
  <c r="J190" i="8"/>
  <c r="I190" i="8"/>
  <c r="H190" i="8"/>
  <c r="G190" i="8"/>
  <c r="F190" i="8"/>
  <c r="E190" i="8"/>
  <c r="Z189" i="8"/>
  <c r="Y189" i="8"/>
  <c r="X189" i="8"/>
  <c r="W189" i="8"/>
  <c r="V189" i="8"/>
  <c r="U189" i="8"/>
  <c r="P189" i="8"/>
  <c r="O189" i="8"/>
  <c r="N189" i="8"/>
  <c r="M189" i="8"/>
  <c r="L189" i="8"/>
  <c r="K189" i="8"/>
  <c r="J189" i="8"/>
  <c r="I189" i="8"/>
  <c r="H189" i="8"/>
  <c r="G189" i="8"/>
  <c r="F189" i="8"/>
  <c r="E189" i="8"/>
  <c r="Z188" i="8"/>
  <c r="Y188" i="8"/>
  <c r="X188" i="8"/>
  <c r="W188" i="8"/>
  <c r="V188" i="8"/>
  <c r="U188" i="8"/>
  <c r="S188" i="8"/>
  <c r="O188" i="8"/>
  <c r="N188" i="8"/>
  <c r="M188" i="8"/>
  <c r="L188" i="8"/>
  <c r="K188" i="8"/>
  <c r="J188" i="8"/>
  <c r="I188" i="8"/>
  <c r="H188" i="8"/>
  <c r="G188" i="8"/>
  <c r="F188" i="8"/>
  <c r="E188" i="8"/>
  <c r="Z187" i="8"/>
  <c r="Y187" i="8"/>
  <c r="X187" i="8"/>
  <c r="W187" i="8"/>
  <c r="V187" i="8"/>
  <c r="U187" i="8"/>
  <c r="Q187" i="8"/>
  <c r="O187" i="8"/>
  <c r="N187" i="8"/>
  <c r="M187" i="8"/>
  <c r="L187" i="8"/>
  <c r="K187" i="8"/>
  <c r="J187" i="8"/>
  <c r="I187" i="8"/>
  <c r="H187" i="8"/>
  <c r="G187" i="8"/>
  <c r="F187" i="8"/>
  <c r="E187" i="8"/>
  <c r="Z186" i="8"/>
  <c r="Y186" i="8"/>
  <c r="X186" i="8"/>
  <c r="W186" i="8"/>
  <c r="V186" i="8"/>
  <c r="U186" i="8"/>
  <c r="S186" i="8"/>
  <c r="N186" i="8"/>
  <c r="M186" i="8"/>
  <c r="L186" i="8"/>
  <c r="K186" i="8"/>
  <c r="J186" i="8"/>
  <c r="I186" i="8"/>
  <c r="H186" i="8"/>
  <c r="G186" i="8"/>
  <c r="F186" i="8"/>
  <c r="E186" i="8"/>
  <c r="Z184" i="8"/>
  <c r="Y184" i="8"/>
  <c r="X184" i="8"/>
  <c r="W184" i="8"/>
  <c r="V184" i="8"/>
  <c r="U184" i="8"/>
  <c r="S184" i="8"/>
  <c r="Q184" i="8"/>
  <c r="N184" i="8"/>
  <c r="M184" i="8"/>
  <c r="L184" i="8"/>
  <c r="K184" i="8"/>
  <c r="J184" i="8"/>
  <c r="I184" i="8"/>
  <c r="H184" i="8"/>
  <c r="G184" i="8"/>
  <c r="F184" i="8"/>
  <c r="E184" i="8"/>
  <c r="Z183" i="8"/>
  <c r="Y183" i="8"/>
  <c r="X183" i="8"/>
  <c r="W183" i="8"/>
  <c r="V183" i="8"/>
  <c r="U183" i="8"/>
  <c r="P183" i="8"/>
  <c r="O183" i="8"/>
  <c r="N183" i="8"/>
  <c r="M183" i="8"/>
  <c r="L183" i="8"/>
  <c r="K183" i="8"/>
  <c r="J183" i="8"/>
  <c r="I183" i="8"/>
  <c r="H183" i="8"/>
  <c r="G183" i="8"/>
  <c r="F183" i="8"/>
  <c r="E183" i="8"/>
  <c r="Z182" i="8"/>
  <c r="Y182" i="8"/>
  <c r="X182" i="8"/>
  <c r="W182" i="8"/>
  <c r="V182" i="8"/>
  <c r="U182" i="8"/>
  <c r="P182" i="8"/>
  <c r="O182" i="8"/>
  <c r="N182" i="8"/>
  <c r="M182" i="8"/>
  <c r="L182" i="8"/>
  <c r="K182" i="8"/>
  <c r="J182" i="8"/>
  <c r="I182" i="8"/>
  <c r="H182" i="8"/>
  <c r="G182" i="8"/>
  <c r="F182" i="8"/>
  <c r="E182" i="8"/>
  <c r="Z181" i="8"/>
  <c r="Y181" i="8"/>
  <c r="X181" i="8"/>
  <c r="W181" i="8"/>
  <c r="V181" i="8"/>
  <c r="U181" i="8"/>
  <c r="S181" i="8"/>
  <c r="Q181" i="8"/>
  <c r="N181" i="8"/>
  <c r="M181" i="8"/>
  <c r="L181" i="8"/>
  <c r="K181" i="8"/>
  <c r="J181" i="8"/>
  <c r="I181" i="8"/>
  <c r="H181" i="8"/>
  <c r="G181" i="8"/>
  <c r="E181" i="8"/>
  <c r="Z180" i="8"/>
  <c r="Y180" i="8"/>
  <c r="X180" i="8"/>
  <c r="W180" i="8"/>
  <c r="V180" i="8"/>
  <c r="U180" i="8"/>
  <c r="Q180" i="8"/>
  <c r="O180" i="8"/>
  <c r="N180" i="8"/>
  <c r="M180" i="8"/>
  <c r="L180" i="8"/>
  <c r="K180" i="8"/>
  <c r="J180" i="8"/>
  <c r="I180" i="8"/>
  <c r="H180" i="8"/>
  <c r="G180" i="8"/>
  <c r="F180" i="8"/>
  <c r="E180" i="8"/>
  <c r="Z179" i="8"/>
  <c r="Y179" i="8"/>
  <c r="X179" i="8"/>
  <c r="W179" i="8"/>
  <c r="V179" i="8"/>
  <c r="U179" i="8"/>
  <c r="S179" i="8"/>
  <c r="O179" i="8"/>
  <c r="N179" i="8"/>
  <c r="M179" i="8"/>
  <c r="L179" i="8"/>
  <c r="K179" i="8"/>
  <c r="J179" i="8"/>
  <c r="I179" i="8"/>
  <c r="H179" i="8"/>
  <c r="G179" i="8"/>
  <c r="F179" i="8"/>
  <c r="E179" i="8"/>
  <c r="Z178" i="8"/>
  <c r="Y178" i="8"/>
  <c r="X178" i="8"/>
  <c r="W178" i="8"/>
  <c r="V178" i="8"/>
  <c r="U178" i="8"/>
  <c r="P178" i="8"/>
  <c r="O178" i="8"/>
  <c r="N178" i="8"/>
  <c r="M178" i="8"/>
  <c r="L178" i="8"/>
  <c r="K178" i="8"/>
  <c r="J178" i="8"/>
  <c r="I178" i="8"/>
  <c r="H178" i="8"/>
  <c r="G178" i="8"/>
  <c r="F178" i="8"/>
  <c r="E178" i="8"/>
  <c r="Z177" i="8"/>
  <c r="Y177" i="8"/>
  <c r="X177" i="8"/>
  <c r="W177" i="8"/>
  <c r="V177" i="8"/>
  <c r="U177" i="8"/>
  <c r="S177" i="8"/>
  <c r="O177" i="8"/>
  <c r="N177" i="8"/>
  <c r="M177" i="8"/>
  <c r="L177" i="8"/>
  <c r="K177" i="8"/>
  <c r="J177" i="8"/>
  <c r="I177" i="8"/>
  <c r="H177" i="8"/>
  <c r="G177" i="8"/>
  <c r="F177" i="8"/>
  <c r="E177" i="8"/>
  <c r="Z176" i="8"/>
  <c r="Y176" i="8"/>
  <c r="X176" i="8"/>
  <c r="W176" i="8"/>
  <c r="V176" i="8"/>
  <c r="U176" i="8"/>
  <c r="S176" i="8"/>
  <c r="N176" i="8"/>
  <c r="M176" i="8"/>
  <c r="L176" i="8"/>
  <c r="K176" i="8"/>
  <c r="J176" i="8"/>
  <c r="I176" i="8"/>
  <c r="H176" i="8"/>
  <c r="G176" i="8"/>
  <c r="F176" i="8"/>
  <c r="E176" i="8"/>
  <c r="Z175" i="8"/>
  <c r="Y175" i="8"/>
  <c r="X175" i="8"/>
  <c r="W175" i="8"/>
  <c r="V175" i="8"/>
  <c r="U175" i="8"/>
  <c r="S175" i="8"/>
  <c r="N175" i="8"/>
  <c r="M175" i="8"/>
  <c r="L175" i="8"/>
  <c r="K175" i="8"/>
  <c r="J175" i="8"/>
  <c r="I175" i="8"/>
  <c r="H175" i="8"/>
  <c r="G175" i="8"/>
  <c r="F175" i="8"/>
  <c r="E175" i="8"/>
  <c r="Z174" i="8"/>
  <c r="Y174" i="8"/>
  <c r="X174" i="8"/>
  <c r="W174" i="8"/>
  <c r="V174" i="8"/>
  <c r="U174" i="8"/>
  <c r="Q174" i="8"/>
  <c r="O174" i="8"/>
  <c r="N174" i="8"/>
  <c r="M174" i="8"/>
  <c r="L174" i="8"/>
  <c r="K174" i="8"/>
  <c r="J174" i="8"/>
  <c r="I174" i="8"/>
  <c r="H174" i="8"/>
  <c r="G174" i="8"/>
  <c r="F174" i="8"/>
  <c r="E174" i="8"/>
  <c r="Z173" i="8"/>
  <c r="Y173" i="8"/>
  <c r="X173" i="8"/>
  <c r="W173" i="8"/>
  <c r="V173" i="8"/>
  <c r="U173" i="8"/>
  <c r="P173" i="8"/>
  <c r="O173" i="8"/>
  <c r="N173" i="8"/>
  <c r="M173" i="8"/>
  <c r="L173" i="8"/>
  <c r="K173" i="8"/>
  <c r="J173" i="8"/>
  <c r="I173" i="8"/>
  <c r="H173" i="8"/>
  <c r="G173" i="8"/>
  <c r="F173" i="8"/>
  <c r="E173" i="8"/>
  <c r="Z172" i="8"/>
  <c r="Y172" i="8"/>
  <c r="X172" i="8"/>
  <c r="W172" i="8"/>
  <c r="V172" i="8"/>
  <c r="U172" i="8"/>
  <c r="P172" i="8"/>
  <c r="O172" i="8"/>
  <c r="N172" i="8"/>
  <c r="M172" i="8"/>
  <c r="L172" i="8"/>
  <c r="K172" i="8"/>
  <c r="J172" i="8"/>
  <c r="I172" i="8"/>
  <c r="H172" i="8"/>
  <c r="G172" i="8"/>
  <c r="F172" i="8"/>
  <c r="E172" i="8"/>
  <c r="Z170" i="8"/>
  <c r="Y170" i="8"/>
  <c r="X170" i="8"/>
  <c r="W170" i="8"/>
  <c r="V170" i="8"/>
  <c r="U170" i="8"/>
  <c r="R170" i="8"/>
  <c r="Q170" i="8"/>
  <c r="N170" i="8"/>
  <c r="M170" i="8"/>
  <c r="L170" i="8"/>
  <c r="K170" i="8"/>
  <c r="J170" i="8"/>
  <c r="I170" i="8"/>
  <c r="H170" i="8"/>
  <c r="G170" i="8"/>
  <c r="F170" i="8"/>
  <c r="E170" i="8"/>
  <c r="Z169" i="8"/>
  <c r="Y169" i="8"/>
  <c r="X169" i="8"/>
  <c r="W169" i="8"/>
  <c r="V169" i="8"/>
  <c r="U169" i="8"/>
  <c r="Q169" i="8"/>
  <c r="O169" i="8"/>
  <c r="N169" i="8"/>
  <c r="M169" i="8"/>
  <c r="L169" i="8"/>
  <c r="K169" i="8"/>
  <c r="J169" i="8"/>
  <c r="I169" i="8"/>
  <c r="H169" i="8"/>
  <c r="G169" i="8"/>
  <c r="F169" i="8"/>
  <c r="E169" i="8"/>
  <c r="Z168" i="8"/>
  <c r="Y168" i="8"/>
  <c r="X168" i="8"/>
  <c r="W168" i="8"/>
  <c r="V168" i="8"/>
  <c r="U168" i="8"/>
  <c r="Q168" i="8"/>
  <c r="O168" i="8"/>
  <c r="N168" i="8"/>
  <c r="M168" i="8"/>
  <c r="L168" i="8"/>
  <c r="K168" i="8"/>
  <c r="J168" i="8"/>
  <c r="I168" i="8"/>
  <c r="H168" i="8"/>
  <c r="G168" i="8"/>
  <c r="F168" i="8"/>
  <c r="E168" i="8"/>
  <c r="Z167" i="8"/>
  <c r="Y167" i="8"/>
  <c r="X167" i="8"/>
  <c r="W167" i="8"/>
  <c r="V167" i="8"/>
  <c r="U167" i="8"/>
  <c r="Q167" i="8"/>
  <c r="O167" i="8"/>
  <c r="N167" i="8"/>
  <c r="M167" i="8"/>
  <c r="L167" i="8"/>
  <c r="K167" i="8"/>
  <c r="J167" i="8"/>
  <c r="I167" i="8"/>
  <c r="H167" i="8"/>
  <c r="G167" i="8"/>
  <c r="F167" i="8"/>
  <c r="E167" i="8"/>
  <c r="Z166" i="8"/>
  <c r="Y166" i="8"/>
  <c r="X166" i="8"/>
  <c r="W166" i="8"/>
  <c r="V166" i="8"/>
  <c r="U166" i="8"/>
  <c r="P166" i="8"/>
  <c r="O166" i="8"/>
  <c r="N166" i="8"/>
  <c r="M166" i="8"/>
  <c r="L166" i="8"/>
  <c r="K166" i="8"/>
  <c r="J166" i="8"/>
  <c r="I166" i="8"/>
  <c r="H166" i="8"/>
  <c r="G166" i="8"/>
  <c r="F166" i="8"/>
  <c r="E166" i="8"/>
  <c r="Z165" i="8"/>
  <c r="Y165" i="8"/>
  <c r="X165" i="8"/>
  <c r="W165" i="8"/>
  <c r="V165" i="8"/>
  <c r="U165" i="8"/>
  <c r="Q165" i="8"/>
  <c r="O165" i="8"/>
  <c r="N165" i="8"/>
  <c r="M165" i="8"/>
  <c r="L165" i="8"/>
  <c r="K165" i="8"/>
  <c r="J165" i="8"/>
  <c r="I165" i="8"/>
  <c r="H165" i="8"/>
  <c r="G165" i="8"/>
  <c r="F165" i="8"/>
  <c r="E165" i="8"/>
  <c r="Z164" i="8"/>
  <c r="Y164" i="8"/>
  <c r="X164" i="8"/>
  <c r="W164" i="8"/>
  <c r="V164" i="8"/>
  <c r="U164" i="8"/>
  <c r="P164" i="8"/>
  <c r="O164" i="8"/>
  <c r="N164" i="8"/>
  <c r="M164" i="8"/>
  <c r="L164" i="8"/>
  <c r="K164" i="8"/>
  <c r="J164" i="8"/>
  <c r="I164" i="8"/>
  <c r="H164" i="8"/>
  <c r="G164" i="8"/>
  <c r="F164" i="8"/>
  <c r="E164" i="8"/>
  <c r="Z163" i="8"/>
  <c r="Y163" i="8"/>
  <c r="X163" i="8"/>
  <c r="W163" i="8"/>
  <c r="V163" i="8"/>
  <c r="U163" i="8"/>
  <c r="P163" i="8"/>
  <c r="O163" i="8"/>
  <c r="N163" i="8"/>
  <c r="M163" i="8"/>
  <c r="L163" i="8"/>
  <c r="K163" i="8"/>
  <c r="J163" i="8"/>
  <c r="I163" i="8"/>
  <c r="H163" i="8"/>
  <c r="G163" i="8"/>
  <c r="F163" i="8"/>
  <c r="E163" i="8"/>
  <c r="Z162" i="8"/>
  <c r="Y162" i="8"/>
  <c r="X162" i="8"/>
  <c r="W162" i="8"/>
  <c r="V162" i="8"/>
  <c r="U162" i="8"/>
  <c r="P162" i="8"/>
  <c r="O162" i="8"/>
  <c r="N162" i="8"/>
  <c r="M162" i="8"/>
  <c r="L162" i="8"/>
  <c r="K162" i="8"/>
  <c r="J162" i="8"/>
  <c r="I162" i="8"/>
  <c r="H162" i="8"/>
  <c r="G162" i="8"/>
  <c r="F162" i="8"/>
  <c r="E162" i="8"/>
  <c r="Z161" i="8"/>
  <c r="Y161" i="8"/>
  <c r="X161" i="8"/>
  <c r="W161" i="8"/>
  <c r="V161" i="8"/>
  <c r="U161" i="8"/>
  <c r="P161" i="8"/>
  <c r="O161" i="8"/>
  <c r="N161" i="8"/>
  <c r="M161" i="8"/>
  <c r="L161" i="8"/>
  <c r="K161" i="8"/>
  <c r="J161" i="8"/>
  <c r="I161" i="8"/>
  <c r="H161" i="8"/>
  <c r="G161" i="8"/>
  <c r="F161" i="8"/>
  <c r="E161" i="8"/>
  <c r="Z160" i="8"/>
  <c r="Y160" i="8"/>
  <c r="X160" i="8"/>
  <c r="W160" i="8"/>
  <c r="V160" i="8"/>
  <c r="U160" i="8"/>
  <c r="P160" i="8"/>
  <c r="O160" i="8"/>
  <c r="N160" i="8"/>
  <c r="M160" i="8"/>
  <c r="L160" i="8"/>
  <c r="K160" i="8"/>
  <c r="J160" i="8"/>
  <c r="I160" i="8"/>
  <c r="H160" i="8"/>
  <c r="G160" i="8"/>
  <c r="F160" i="8"/>
  <c r="E160" i="8"/>
  <c r="Z156" i="8"/>
  <c r="Y156" i="8"/>
  <c r="X156" i="8"/>
  <c r="W156" i="8"/>
  <c r="V156" i="8"/>
  <c r="U156" i="8"/>
  <c r="S156" i="8"/>
  <c r="O156" i="8"/>
  <c r="N156" i="8"/>
  <c r="M156" i="8"/>
  <c r="L156" i="8"/>
  <c r="K156" i="8"/>
  <c r="J156" i="8"/>
  <c r="I156" i="8"/>
  <c r="H156" i="8"/>
  <c r="G156" i="8"/>
  <c r="F156" i="8"/>
  <c r="E156" i="8"/>
  <c r="Z154" i="8"/>
  <c r="Y154" i="8"/>
  <c r="X154" i="8"/>
  <c r="W154" i="8"/>
  <c r="V154" i="8"/>
  <c r="U154" i="8"/>
  <c r="P154" i="8"/>
  <c r="O154" i="8"/>
  <c r="N154" i="8"/>
  <c r="M154" i="8"/>
  <c r="L154" i="8"/>
  <c r="K154" i="8"/>
  <c r="J154" i="8"/>
  <c r="I154" i="8"/>
  <c r="H154" i="8"/>
  <c r="G154" i="8"/>
  <c r="F154" i="8"/>
  <c r="E154" i="8"/>
  <c r="Z153" i="8"/>
  <c r="Y153" i="8"/>
  <c r="X153" i="8"/>
  <c r="W153" i="8"/>
  <c r="V153" i="8"/>
  <c r="U153" i="8"/>
  <c r="P153" i="8"/>
  <c r="O153" i="8"/>
  <c r="N153" i="8"/>
  <c r="M153" i="8"/>
  <c r="L153" i="8"/>
  <c r="K153" i="8"/>
  <c r="J153" i="8"/>
  <c r="I153" i="8"/>
  <c r="H153" i="8"/>
  <c r="G153" i="8"/>
  <c r="F153" i="8"/>
  <c r="E153" i="8"/>
  <c r="Z152" i="8"/>
  <c r="Y152" i="8"/>
  <c r="X152" i="8"/>
  <c r="W152" i="8"/>
  <c r="V152" i="8"/>
  <c r="U152" i="8"/>
  <c r="S152" i="8"/>
  <c r="O152" i="8"/>
  <c r="N152" i="8"/>
  <c r="M152" i="8"/>
  <c r="L152" i="8"/>
  <c r="K152" i="8"/>
  <c r="J152" i="8"/>
  <c r="I152" i="8"/>
  <c r="H152" i="8"/>
  <c r="G152" i="8"/>
  <c r="F152" i="8"/>
  <c r="E152" i="8"/>
  <c r="Z151" i="8"/>
  <c r="Y151" i="8"/>
  <c r="X151" i="8"/>
  <c r="W151" i="8"/>
  <c r="V151" i="8"/>
  <c r="U151" i="8"/>
  <c r="P151" i="8"/>
  <c r="O151" i="8"/>
  <c r="N151" i="8"/>
  <c r="M151" i="8"/>
  <c r="L151" i="8"/>
  <c r="K151" i="8"/>
  <c r="J151" i="8"/>
  <c r="I151" i="8"/>
  <c r="H151" i="8"/>
  <c r="G151" i="8"/>
  <c r="F151" i="8"/>
  <c r="E151" i="8"/>
  <c r="Z150" i="8"/>
  <c r="Y150" i="8"/>
  <c r="X150" i="8"/>
  <c r="W150" i="8"/>
  <c r="V150" i="8"/>
  <c r="U150" i="8"/>
  <c r="S150" i="8"/>
  <c r="O150" i="8"/>
  <c r="N150" i="8"/>
  <c r="M150" i="8"/>
  <c r="L150" i="8"/>
  <c r="K150" i="8"/>
  <c r="J150" i="8"/>
  <c r="I150" i="8"/>
  <c r="H150" i="8"/>
  <c r="G150" i="8"/>
  <c r="F150" i="8"/>
  <c r="E150" i="8"/>
  <c r="Z149" i="8"/>
  <c r="Y149" i="8"/>
  <c r="X149" i="8"/>
  <c r="W149" i="8"/>
  <c r="V149" i="8"/>
  <c r="U149" i="8"/>
  <c r="S149" i="8"/>
  <c r="O149" i="8"/>
  <c r="N149" i="8"/>
  <c r="M149" i="8"/>
  <c r="L149" i="8"/>
  <c r="K149" i="8"/>
  <c r="J149" i="8"/>
  <c r="I149" i="8"/>
  <c r="H149" i="8"/>
  <c r="G149" i="8"/>
  <c r="F149" i="8"/>
  <c r="E149" i="8"/>
  <c r="Z148" i="8"/>
  <c r="Y148" i="8"/>
  <c r="X148" i="8"/>
  <c r="W148" i="8"/>
  <c r="V148" i="8"/>
  <c r="U148" i="8"/>
  <c r="T148" i="8"/>
  <c r="S148" i="8"/>
  <c r="N148" i="8"/>
  <c r="M148" i="8"/>
  <c r="L148" i="8"/>
  <c r="K148" i="8"/>
  <c r="J148" i="8"/>
  <c r="I148" i="8"/>
  <c r="H148" i="8"/>
  <c r="G148" i="8"/>
  <c r="F148" i="8"/>
  <c r="E148" i="8"/>
  <c r="Z147" i="8"/>
  <c r="Y147" i="8"/>
  <c r="X147" i="8"/>
  <c r="W147" i="8"/>
  <c r="V147" i="8"/>
  <c r="U147" i="8"/>
  <c r="S147" i="8"/>
  <c r="Q147" i="8"/>
  <c r="N147" i="8"/>
  <c r="M147" i="8"/>
  <c r="L147" i="8"/>
  <c r="K147" i="8"/>
  <c r="J147" i="8"/>
  <c r="I147" i="8"/>
  <c r="H147" i="8"/>
  <c r="G147" i="8"/>
  <c r="F147" i="8"/>
  <c r="E147" i="8"/>
  <c r="Z146" i="8"/>
  <c r="Y146" i="8"/>
  <c r="X146" i="8"/>
  <c r="W146" i="8"/>
  <c r="V146" i="8"/>
  <c r="U146" i="8"/>
  <c r="R146" i="8"/>
  <c r="Q146" i="8"/>
  <c r="N146" i="8"/>
  <c r="M146" i="8"/>
  <c r="L146" i="8"/>
  <c r="K146" i="8"/>
  <c r="J146" i="8"/>
  <c r="I146" i="8"/>
  <c r="H146" i="8"/>
  <c r="G146" i="8"/>
  <c r="F146" i="8"/>
  <c r="E146" i="8"/>
  <c r="Z144" i="8"/>
  <c r="Y144" i="8"/>
  <c r="X144" i="8"/>
  <c r="W144" i="8"/>
  <c r="V144" i="8"/>
  <c r="U144" i="8"/>
  <c r="P144" i="8"/>
  <c r="O144" i="8"/>
  <c r="N144" i="8"/>
  <c r="M144" i="8"/>
  <c r="L144" i="8"/>
  <c r="K144" i="8"/>
  <c r="J144" i="8"/>
  <c r="I144" i="8"/>
  <c r="H144" i="8"/>
  <c r="G144" i="8"/>
  <c r="F144" i="8"/>
  <c r="E144" i="8"/>
  <c r="Z143" i="8"/>
  <c r="Y143" i="8"/>
  <c r="X143" i="8"/>
  <c r="W143" i="8"/>
  <c r="V143" i="8"/>
  <c r="U143" i="8"/>
  <c r="P143" i="8"/>
  <c r="O143" i="8"/>
  <c r="N143" i="8"/>
  <c r="M143" i="8"/>
  <c r="L143" i="8"/>
  <c r="K143" i="8"/>
  <c r="J143" i="8"/>
  <c r="I143" i="8"/>
  <c r="H143" i="8"/>
  <c r="G143" i="8"/>
  <c r="F143" i="8"/>
  <c r="E143" i="8"/>
  <c r="Z142" i="8"/>
  <c r="Y142" i="8"/>
  <c r="X142" i="8"/>
  <c r="W142" i="8"/>
  <c r="V142" i="8"/>
  <c r="U142" i="8"/>
  <c r="S142" i="8"/>
  <c r="N142" i="8"/>
  <c r="M142" i="8"/>
  <c r="L142" i="8"/>
  <c r="K142" i="8"/>
  <c r="J142" i="8"/>
  <c r="I142" i="8"/>
  <c r="H142" i="8"/>
  <c r="G142" i="8"/>
  <c r="F142" i="8"/>
  <c r="E142" i="8"/>
  <c r="Z141" i="8"/>
  <c r="Y141" i="8"/>
  <c r="X141" i="8"/>
  <c r="W141" i="8"/>
  <c r="V141" i="8"/>
  <c r="U141" i="8"/>
  <c r="S141" i="8"/>
  <c r="N141" i="8"/>
  <c r="M141" i="8"/>
  <c r="L141" i="8"/>
  <c r="K141" i="8"/>
  <c r="J141" i="8"/>
  <c r="I141" i="8"/>
  <c r="H141" i="8"/>
  <c r="G141" i="8"/>
  <c r="F141" i="8"/>
  <c r="E141" i="8"/>
  <c r="Z140" i="8"/>
  <c r="Y140" i="8"/>
  <c r="X140" i="8"/>
  <c r="W140" i="8"/>
  <c r="V140" i="8"/>
  <c r="U140" i="8"/>
  <c r="S140" i="8"/>
  <c r="Q140" i="8"/>
  <c r="N140" i="8"/>
  <c r="M140" i="8"/>
  <c r="L140" i="8"/>
  <c r="K140" i="8"/>
  <c r="J140" i="8"/>
  <c r="I140" i="8"/>
  <c r="H140" i="8"/>
  <c r="G140" i="8"/>
  <c r="F140" i="8"/>
  <c r="E140" i="8"/>
  <c r="Z139" i="8"/>
  <c r="Y139" i="8"/>
  <c r="X139" i="8"/>
  <c r="W139" i="8"/>
  <c r="V139" i="8"/>
  <c r="U139" i="8"/>
  <c r="Q139" i="8"/>
  <c r="O139" i="8"/>
  <c r="N139" i="8"/>
  <c r="M139" i="8"/>
  <c r="L139" i="8"/>
  <c r="K139" i="8"/>
  <c r="J139" i="8"/>
  <c r="I139" i="8"/>
  <c r="H139" i="8"/>
  <c r="G139" i="8"/>
  <c r="F139" i="8"/>
  <c r="E139" i="8"/>
  <c r="Z138" i="8"/>
  <c r="Y138" i="8"/>
  <c r="X138" i="8"/>
  <c r="W138" i="8"/>
  <c r="V138" i="8"/>
  <c r="U138" i="8"/>
  <c r="Q138" i="8"/>
  <c r="N138" i="8"/>
  <c r="M138" i="8"/>
  <c r="L138" i="8"/>
  <c r="K138" i="8"/>
  <c r="J138" i="8"/>
  <c r="I138" i="8"/>
  <c r="H138" i="8"/>
  <c r="G138" i="8"/>
  <c r="F138" i="8"/>
  <c r="E138" i="8"/>
  <c r="Z137" i="8"/>
  <c r="Y137" i="8"/>
  <c r="X137" i="8"/>
  <c r="W137" i="8"/>
  <c r="V137" i="8"/>
  <c r="U137" i="8"/>
  <c r="Q137" i="8"/>
  <c r="N137" i="8"/>
  <c r="M137" i="8"/>
  <c r="L137" i="8"/>
  <c r="K137" i="8"/>
  <c r="J137" i="8"/>
  <c r="I137" i="8"/>
  <c r="H137" i="8"/>
  <c r="G137" i="8"/>
  <c r="F137" i="8"/>
  <c r="E137" i="8"/>
  <c r="Z136" i="8"/>
  <c r="Y136" i="8"/>
  <c r="X136" i="8"/>
  <c r="W136" i="8"/>
  <c r="V136" i="8"/>
  <c r="U136" i="8"/>
  <c r="Q136" i="8"/>
  <c r="N136" i="8"/>
  <c r="M136" i="8"/>
  <c r="L136" i="8"/>
  <c r="K136" i="8"/>
  <c r="J136" i="8"/>
  <c r="I136" i="8"/>
  <c r="H136" i="8"/>
  <c r="G136" i="8"/>
  <c r="F136" i="8"/>
  <c r="E136" i="8"/>
  <c r="Z135" i="8"/>
  <c r="Y135" i="8"/>
  <c r="X135" i="8"/>
  <c r="W135" i="8"/>
  <c r="V135" i="8"/>
  <c r="U135" i="8"/>
  <c r="R135" i="8"/>
  <c r="Q135" i="8"/>
  <c r="N135" i="8"/>
  <c r="M135" i="8"/>
  <c r="L135" i="8"/>
  <c r="K135" i="8"/>
  <c r="J135" i="8"/>
  <c r="I135" i="8"/>
  <c r="H135" i="8"/>
  <c r="G135" i="8"/>
  <c r="F135" i="8"/>
  <c r="E135" i="8"/>
  <c r="Z133" i="8"/>
  <c r="Y133" i="8"/>
  <c r="X133" i="8"/>
  <c r="W133" i="8"/>
  <c r="V133" i="8"/>
  <c r="U133" i="8"/>
  <c r="S133" i="8"/>
  <c r="Q133" i="8"/>
  <c r="N133" i="8"/>
  <c r="M133" i="8"/>
  <c r="L133" i="8"/>
  <c r="K133" i="8"/>
  <c r="J133" i="8"/>
  <c r="I133" i="8"/>
  <c r="H133" i="8"/>
  <c r="G133" i="8"/>
  <c r="F133" i="8"/>
  <c r="E133" i="8"/>
  <c r="Z132" i="8"/>
  <c r="Y132" i="8"/>
  <c r="X132" i="8"/>
  <c r="W132" i="8"/>
  <c r="V132" i="8"/>
  <c r="U132" i="8"/>
  <c r="P132" i="8"/>
  <c r="O132" i="8"/>
  <c r="N132" i="8"/>
  <c r="M132" i="8"/>
  <c r="L132" i="8"/>
  <c r="K132" i="8"/>
  <c r="J132" i="8"/>
  <c r="I132" i="8"/>
  <c r="H132" i="8"/>
  <c r="G132" i="8"/>
  <c r="F132" i="8"/>
  <c r="E132" i="8"/>
  <c r="Z131" i="8"/>
  <c r="Y131" i="8"/>
  <c r="X131" i="8"/>
  <c r="W131" i="8"/>
  <c r="V131" i="8"/>
  <c r="U131" i="8"/>
  <c r="Q131" i="8"/>
  <c r="N131" i="8"/>
  <c r="M131" i="8"/>
  <c r="L131" i="8"/>
  <c r="K131" i="8"/>
  <c r="J131" i="8"/>
  <c r="I131" i="8"/>
  <c r="H131" i="8"/>
  <c r="G131" i="8"/>
  <c r="F131" i="8"/>
  <c r="E131" i="8"/>
  <c r="Z130" i="8"/>
  <c r="Y130" i="8"/>
  <c r="X130" i="8"/>
  <c r="W130" i="8"/>
  <c r="V130" i="8"/>
  <c r="U130" i="8"/>
  <c r="Q130" i="8"/>
  <c r="N130" i="8"/>
  <c r="M130" i="8"/>
  <c r="L130" i="8"/>
  <c r="K130" i="8"/>
  <c r="J130" i="8"/>
  <c r="I130" i="8"/>
  <c r="H130" i="8"/>
  <c r="G130" i="8"/>
  <c r="F130" i="8"/>
  <c r="E130" i="8"/>
  <c r="Z129" i="8"/>
  <c r="Y129" i="8"/>
  <c r="X129" i="8"/>
  <c r="W129" i="8"/>
  <c r="V129" i="8"/>
  <c r="U129" i="8"/>
  <c r="S129" i="8"/>
  <c r="Q129" i="8"/>
  <c r="N129" i="8"/>
  <c r="M129" i="8"/>
  <c r="L129" i="8"/>
  <c r="K129" i="8"/>
  <c r="J129" i="8"/>
  <c r="I129" i="8"/>
  <c r="H129" i="8"/>
  <c r="G129" i="8"/>
  <c r="F129" i="8"/>
  <c r="E129" i="8"/>
  <c r="Z128" i="8"/>
  <c r="Y128" i="8"/>
  <c r="X128" i="8"/>
  <c r="W128" i="8"/>
  <c r="V128" i="8"/>
  <c r="U128" i="8"/>
  <c r="P128" i="8"/>
  <c r="O128" i="8"/>
  <c r="N128" i="8"/>
  <c r="M128" i="8"/>
  <c r="L128" i="8"/>
  <c r="K128" i="8"/>
  <c r="J128" i="8"/>
  <c r="I128" i="8"/>
  <c r="H128" i="8"/>
  <c r="G128" i="8"/>
  <c r="F128" i="8"/>
  <c r="E128" i="8"/>
  <c r="Z127" i="8"/>
  <c r="Y127" i="8"/>
  <c r="X127" i="8"/>
  <c r="W127" i="8"/>
  <c r="V127" i="8"/>
  <c r="U127" i="8"/>
  <c r="S127" i="8"/>
  <c r="Q127" i="8"/>
  <c r="O127" i="8"/>
  <c r="M127" i="8"/>
  <c r="L127" i="8"/>
  <c r="K127" i="8"/>
  <c r="J127" i="8"/>
  <c r="I127" i="8"/>
  <c r="H127" i="8"/>
  <c r="G127" i="8"/>
  <c r="F127" i="8"/>
  <c r="E127" i="8"/>
  <c r="Z126" i="8"/>
  <c r="Y126" i="8"/>
  <c r="X126" i="8"/>
  <c r="W126" i="8"/>
  <c r="V126" i="8"/>
  <c r="U126" i="8"/>
  <c r="S126" i="8"/>
  <c r="Q126" i="8"/>
  <c r="O126" i="8"/>
  <c r="M126" i="8"/>
  <c r="L126" i="8"/>
  <c r="K126" i="8"/>
  <c r="J126" i="8"/>
  <c r="I126" i="8"/>
  <c r="H126" i="8"/>
  <c r="G126" i="8"/>
  <c r="F126" i="8"/>
  <c r="E126" i="8"/>
  <c r="Z123" i="8"/>
  <c r="Y123" i="8"/>
  <c r="X123" i="8"/>
  <c r="W123" i="8"/>
  <c r="U123" i="8"/>
  <c r="P123" i="8"/>
  <c r="O123" i="8"/>
  <c r="M123" i="8"/>
  <c r="K123" i="8"/>
  <c r="I123" i="8"/>
  <c r="G123" i="8"/>
  <c r="E123" i="8"/>
  <c r="Z121" i="8"/>
  <c r="Y121" i="8"/>
  <c r="X121" i="8"/>
  <c r="W121" i="8"/>
  <c r="V121" i="8"/>
  <c r="U121" i="8"/>
  <c r="Q121" i="8"/>
  <c r="O121" i="8"/>
  <c r="N121" i="8"/>
  <c r="M121" i="8"/>
  <c r="L121" i="8"/>
  <c r="K121" i="8"/>
  <c r="J121" i="8"/>
  <c r="I121" i="8"/>
  <c r="H121" i="8"/>
  <c r="G121" i="8"/>
  <c r="F121" i="8"/>
  <c r="E121" i="8"/>
  <c r="Z120" i="8"/>
  <c r="Y120" i="8"/>
  <c r="X120" i="8"/>
  <c r="W120" i="8"/>
  <c r="V120" i="8"/>
  <c r="U120" i="8"/>
  <c r="Q120" i="8"/>
  <c r="O120" i="8"/>
  <c r="N120" i="8"/>
  <c r="M120" i="8"/>
  <c r="L120" i="8"/>
  <c r="K120" i="8"/>
  <c r="J120" i="8"/>
  <c r="I120" i="8"/>
  <c r="H120" i="8"/>
  <c r="G120" i="8"/>
  <c r="F120" i="8"/>
  <c r="E120" i="8"/>
  <c r="Z118" i="8"/>
  <c r="Y118" i="8"/>
  <c r="X118" i="8"/>
  <c r="W118" i="8"/>
  <c r="V118" i="8"/>
  <c r="U118" i="8"/>
  <c r="Q118" i="8"/>
  <c r="O118" i="8"/>
  <c r="N118" i="8"/>
  <c r="M118" i="8"/>
  <c r="L118" i="8"/>
  <c r="K118" i="8"/>
  <c r="J118" i="8"/>
  <c r="I118" i="8"/>
  <c r="H118" i="8"/>
  <c r="G118" i="8"/>
  <c r="F118" i="8"/>
  <c r="E118" i="8"/>
  <c r="Z117" i="8"/>
  <c r="Y117" i="8"/>
  <c r="X117" i="8"/>
  <c r="W117" i="8"/>
  <c r="V117" i="8"/>
  <c r="U117" i="8"/>
  <c r="Q117" i="8"/>
  <c r="O117" i="8"/>
  <c r="N117" i="8"/>
  <c r="M117" i="8"/>
  <c r="L117" i="8"/>
  <c r="K117" i="8"/>
  <c r="J117" i="8"/>
  <c r="I117" i="8"/>
  <c r="H117" i="8"/>
  <c r="G117" i="8"/>
  <c r="F117" i="8"/>
  <c r="E117" i="8"/>
  <c r="Z116" i="8"/>
  <c r="Y116" i="8"/>
  <c r="X116" i="8"/>
  <c r="W116" i="8"/>
  <c r="V116" i="8"/>
  <c r="U116" i="8"/>
  <c r="Q116" i="8"/>
  <c r="O116" i="8"/>
  <c r="N116" i="8"/>
  <c r="M116" i="8"/>
  <c r="L116" i="8"/>
  <c r="K116" i="8"/>
  <c r="J116" i="8"/>
  <c r="I116" i="8"/>
  <c r="H116" i="8"/>
  <c r="G116" i="8"/>
  <c r="F116" i="8"/>
  <c r="E116" i="8"/>
  <c r="Z115" i="8"/>
  <c r="Y115" i="8"/>
  <c r="X115" i="8"/>
  <c r="W115" i="8"/>
  <c r="V115" i="8"/>
  <c r="U115" i="8"/>
  <c r="P115" i="8"/>
  <c r="O115" i="8"/>
  <c r="N115" i="8"/>
  <c r="M115" i="8"/>
  <c r="L115" i="8"/>
  <c r="K115" i="8"/>
  <c r="J115" i="8"/>
  <c r="I115" i="8"/>
  <c r="H115" i="8"/>
  <c r="G115" i="8"/>
  <c r="F115" i="8"/>
  <c r="E115" i="8"/>
  <c r="Y113" i="8"/>
  <c r="X113" i="8"/>
  <c r="W113" i="8"/>
  <c r="U113" i="8"/>
  <c r="R113" i="8"/>
  <c r="Q113" i="8"/>
  <c r="N113" i="8"/>
  <c r="M113" i="8"/>
  <c r="L113" i="8"/>
  <c r="K113" i="8"/>
  <c r="J113" i="8"/>
  <c r="I113" i="8"/>
  <c r="H113" i="8"/>
  <c r="G113" i="8"/>
  <c r="E113" i="8"/>
  <c r="Z112" i="8"/>
  <c r="Y112" i="8"/>
  <c r="X112" i="8"/>
  <c r="W112" i="8"/>
  <c r="V112" i="8"/>
  <c r="U112" i="8"/>
  <c r="Q112" i="8"/>
  <c r="O112" i="8"/>
  <c r="N112" i="8"/>
  <c r="M112" i="8"/>
  <c r="L112" i="8"/>
  <c r="K112" i="8"/>
  <c r="J112" i="8"/>
  <c r="I112" i="8"/>
  <c r="H112" i="8"/>
  <c r="G112" i="8"/>
  <c r="F112" i="8"/>
  <c r="E112" i="8"/>
  <c r="Z106" i="8"/>
  <c r="Y106" i="8"/>
  <c r="X106" i="8"/>
  <c r="W106" i="8"/>
  <c r="V106" i="8"/>
  <c r="U106" i="8"/>
  <c r="S106" i="8"/>
  <c r="Q106" i="8"/>
  <c r="N106" i="8"/>
  <c r="M106" i="8"/>
  <c r="L106" i="8"/>
  <c r="K106" i="8"/>
  <c r="J106" i="8"/>
  <c r="I106" i="8"/>
  <c r="H106" i="8"/>
  <c r="G106" i="8"/>
  <c r="F106" i="8"/>
  <c r="E106" i="8"/>
  <c r="Z105" i="8"/>
  <c r="Y105" i="8"/>
  <c r="X105" i="8"/>
  <c r="W105" i="8"/>
  <c r="V105" i="8"/>
  <c r="U105" i="8"/>
  <c r="P105" i="8"/>
  <c r="N105" i="8"/>
  <c r="M105" i="8"/>
  <c r="L105" i="8"/>
  <c r="K105" i="8"/>
  <c r="J105" i="8"/>
  <c r="I105" i="8"/>
  <c r="H105" i="8"/>
  <c r="G105" i="8"/>
  <c r="F105" i="8"/>
  <c r="E105" i="8"/>
  <c r="Z97" i="8"/>
  <c r="Y97" i="8"/>
  <c r="X97" i="8"/>
  <c r="W97" i="8"/>
  <c r="V97" i="8"/>
  <c r="U97" i="8"/>
  <c r="P97" i="8"/>
  <c r="N97" i="8"/>
  <c r="M97" i="8"/>
  <c r="L97" i="8"/>
  <c r="K97" i="8"/>
  <c r="J97" i="8"/>
  <c r="I97" i="8"/>
  <c r="H97" i="8"/>
  <c r="G97" i="8"/>
  <c r="F97" i="8"/>
  <c r="E97" i="8"/>
  <c r="Z96" i="8"/>
  <c r="Y96" i="8"/>
  <c r="X96" i="8"/>
  <c r="W96" i="8"/>
  <c r="V96" i="8"/>
  <c r="U96" i="8"/>
  <c r="R96" i="8"/>
  <c r="Q96" i="8"/>
  <c r="N96" i="8"/>
  <c r="M96" i="8"/>
  <c r="L96" i="8"/>
  <c r="K96" i="8"/>
  <c r="J96" i="8"/>
  <c r="I96" i="8"/>
  <c r="H96" i="8"/>
  <c r="G96" i="8"/>
  <c r="F96" i="8"/>
  <c r="E96" i="8"/>
  <c r="Z95" i="8"/>
  <c r="Y95" i="8"/>
  <c r="X95" i="8"/>
  <c r="W95" i="8"/>
  <c r="V95" i="8"/>
  <c r="U95" i="8"/>
  <c r="Q95" i="8"/>
  <c r="O95" i="8"/>
  <c r="N95" i="8"/>
  <c r="M95" i="8"/>
  <c r="L95" i="8"/>
  <c r="K95" i="8"/>
  <c r="J95" i="8"/>
  <c r="I95" i="8"/>
  <c r="H95" i="8"/>
  <c r="G95" i="8"/>
  <c r="F95" i="8"/>
  <c r="E95" i="8"/>
  <c r="Z94" i="8"/>
  <c r="Y94" i="8"/>
  <c r="X94" i="8"/>
  <c r="W94" i="8"/>
  <c r="V94" i="8"/>
  <c r="U94" i="8"/>
  <c r="Q94" i="8"/>
  <c r="O94" i="8"/>
  <c r="N94" i="8"/>
  <c r="M94" i="8"/>
  <c r="L94" i="8"/>
  <c r="K94" i="8"/>
  <c r="J94" i="8"/>
  <c r="I94" i="8"/>
  <c r="H94" i="8"/>
  <c r="G94" i="8"/>
  <c r="F94" i="8"/>
  <c r="E94" i="8"/>
  <c r="Z93" i="8"/>
  <c r="Y93" i="8"/>
  <c r="X93" i="8"/>
  <c r="W93" i="8"/>
  <c r="V93" i="8"/>
  <c r="U93" i="8"/>
  <c r="P93" i="8"/>
  <c r="O93" i="8"/>
  <c r="N93" i="8"/>
  <c r="M93" i="8"/>
  <c r="L93" i="8"/>
  <c r="K93" i="8"/>
  <c r="J93" i="8"/>
  <c r="I93" i="8"/>
  <c r="H93" i="8"/>
  <c r="G93" i="8"/>
  <c r="F93" i="8"/>
  <c r="E93" i="8"/>
  <c r="Z91" i="8"/>
  <c r="Y91" i="8"/>
  <c r="X91" i="8"/>
  <c r="W91" i="8"/>
  <c r="V91" i="8"/>
  <c r="U91" i="8"/>
  <c r="P91" i="8"/>
  <c r="N91" i="8"/>
  <c r="M91" i="8"/>
  <c r="L91" i="8"/>
  <c r="K91" i="8"/>
  <c r="J91" i="8"/>
  <c r="I91" i="8"/>
  <c r="H91" i="8"/>
  <c r="G91" i="8"/>
  <c r="F91" i="8"/>
  <c r="E91" i="8"/>
  <c r="Z90" i="8"/>
  <c r="Y90" i="8"/>
  <c r="X90" i="8"/>
  <c r="W90" i="8"/>
  <c r="V90" i="8"/>
  <c r="U90" i="8"/>
  <c r="S90" i="8"/>
  <c r="O90" i="8"/>
  <c r="N90" i="8"/>
  <c r="M90" i="8"/>
  <c r="L90" i="8"/>
  <c r="K90" i="8"/>
  <c r="J90" i="8"/>
  <c r="I90" i="8"/>
  <c r="H90" i="8"/>
  <c r="G90" i="8"/>
  <c r="F90" i="8"/>
  <c r="E90" i="8"/>
  <c r="Z89" i="8"/>
  <c r="Y89" i="8"/>
  <c r="X89" i="8"/>
  <c r="W89" i="8"/>
  <c r="V89" i="8"/>
  <c r="U89" i="8"/>
  <c r="P89" i="8"/>
  <c r="O89" i="8"/>
  <c r="N89" i="8"/>
  <c r="M89" i="8"/>
  <c r="L89" i="8"/>
  <c r="K89" i="8"/>
  <c r="J89" i="8"/>
  <c r="I89" i="8"/>
  <c r="H89" i="8"/>
  <c r="G89" i="8"/>
  <c r="F89" i="8"/>
  <c r="E89" i="8"/>
  <c r="Z88" i="8"/>
  <c r="Y88" i="8"/>
  <c r="X88" i="8"/>
  <c r="W88" i="8"/>
  <c r="V88" i="8"/>
  <c r="U88" i="8"/>
  <c r="S88" i="8"/>
  <c r="O88" i="8"/>
  <c r="N88" i="8"/>
  <c r="M88" i="8"/>
  <c r="L88" i="8"/>
  <c r="K88" i="8"/>
  <c r="J88" i="8"/>
  <c r="I88" i="8"/>
  <c r="H88" i="8"/>
  <c r="G88" i="8"/>
  <c r="F88" i="8"/>
  <c r="E88" i="8"/>
  <c r="Z87" i="8"/>
  <c r="Y87" i="8"/>
  <c r="X87" i="8"/>
  <c r="W87" i="8"/>
  <c r="V87" i="8"/>
  <c r="U87" i="8"/>
  <c r="P87" i="8"/>
  <c r="O87" i="8"/>
  <c r="N87" i="8"/>
  <c r="M87" i="8"/>
  <c r="L87" i="8"/>
  <c r="K87" i="8"/>
  <c r="J87" i="8"/>
  <c r="I87" i="8"/>
  <c r="H87" i="8"/>
  <c r="G87" i="8"/>
  <c r="F87" i="8"/>
  <c r="E87" i="8"/>
  <c r="Z86" i="8"/>
  <c r="Y86" i="8"/>
  <c r="X86" i="8"/>
  <c r="W86" i="8"/>
  <c r="V86" i="8"/>
  <c r="U86" i="8"/>
  <c r="P86" i="8"/>
  <c r="O86" i="8"/>
  <c r="N86" i="8"/>
  <c r="M86" i="8"/>
  <c r="L86" i="8"/>
  <c r="K86" i="8"/>
  <c r="J86" i="8"/>
  <c r="I86" i="8"/>
  <c r="H86" i="8"/>
  <c r="G86" i="8"/>
  <c r="F86" i="8"/>
  <c r="E86" i="8"/>
  <c r="Z85" i="8"/>
  <c r="Y85" i="8"/>
  <c r="X85" i="8"/>
  <c r="W85" i="8"/>
  <c r="V85" i="8"/>
  <c r="U85" i="8"/>
  <c r="R85" i="8"/>
  <c r="Q85" i="8"/>
  <c r="N85" i="8"/>
  <c r="M85" i="8"/>
  <c r="L85" i="8"/>
  <c r="K85" i="8"/>
  <c r="J85" i="8"/>
  <c r="I85" i="8"/>
  <c r="H85" i="8"/>
  <c r="G85" i="8"/>
  <c r="F85" i="8"/>
  <c r="E85" i="8"/>
  <c r="Z84" i="8"/>
  <c r="Y84" i="8"/>
  <c r="X84" i="8"/>
  <c r="W84" i="8"/>
  <c r="V84" i="8"/>
  <c r="U84" i="8"/>
  <c r="S84" i="8"/>
  <c r="Q84" i="8"/>
  <c r="N84" i="8"/>
  <c r="M84" i="8"/>
  <c r="L84" i="8"/>
  <c r="K84" i="8"/>
  <c r="J84" i="8"/>
  <c r="I84" i="8"/>
  <c r="H84" i="8"/>
  <c r="G84" i="8"/>
  <c r="F84" i="8"/>
  <c r="E84" i="8"/>
  <c r="Z83" i="8"/>
  <c r="Y83" i="8"/>
  <c r="X83" i="8"/>
  <c r="W83" i="8"/>
  <c r="V83" i="8"/>
  <c r="U83" i="8"/>
  <c r="S83" i="8"/>
  <c r="N83" i="8"/>
  <c r="M83" i="8"/>
  <c r="L83" i="8"/>
  <c r="K83" i="8"/>
  <c r="J83" i="8"/>
  <c r="I83" i="8"/>
  <c r="H83" i="8"/>
  <c r="G83" i="8"/>
  <c r="F83" i="8"/>
  <c r="E83" i="8"/>
  <c r="Z82" i="8"/>
  <c r="Y82" i="8"/>
  <c r="X82" i="8"/>
  <c r="W82" i="8"/>
  <c r="V82" i="8"/>
  <c r="U82" i="8"/>
  <c r="P82" i="8"/>
  <c r="O82" i="8"/>
  <c r="N82" i="8"/>
  <c r="M82" i="8"/>
  <c r="L82" i="8"/>
  <c r="K82" i="8"/>
  <c r="J82" i="8"/>
  <c r="I82" i="8"/>
  <c r="H82" i="8"/>
  <c r="G82" i="8"/>
  <c r="F82" i="8"/>
  <c r="E82" i="8"/>
  <c r="Z81" i="8"/>
  <c r="Y81" i="8"/>
  <c r="X81" i="8"/>
  <c r="W81" i="8"/>
  <c r="V81" i="8"/>
  <c r="U81" i="8"/>
  <c r="P81" i="8"/>
  <c r="O81" i="8"/>
  <c r="N81" i="8"/>
  <c r="M81" i="8"/>
  <c r="L81" i="8"/>
  <c r="K81" i="8"/>
  <c r="J81" i="8"/>
  <c r="I81" i="8"/>
  <c r="H81" i="8"/>
  <c r="G81" i="8"/>
  <c r="F81" i="8"/>
  <c r="E81" i="8"/>
  <c r="Z80" i="8"/>
  <c r="Y80" i="8"/>
  <c r="X80" i="8"/>
  <c r="W80" i="8"/>
  <c r="V80" i="8"/>
  <c r="U80" i="8"/>
  <c r="Q80" i="8"/>
  <c r="O80" i="8"/>
  <c r="N80" i="8"/>
  <c r="M80" i="8"/>
  <c r="L80" i="8"/>
  <c r="K80" i="8"/>
  <c r="J80" i="8"/>
  <c r="I80" i="8"/>
  <c r="H80" i="8"/>
  <c r="G80" i="8"/>
  <c r="F80" i="8"/>
  <c r="E80" i="8"/>
  <c r="Z79" i="8"/>
  <c r="Y79" i="8"/>
  <c r="X79" i="8"/>
  <c r="W79" i="8"/>
  <c r="V79" i="8"/>
  <c r="U79" i="8"/>
  <c r="S79" i="8"/>
  <c r="O79" i="8"/>
  <c r="N79" i="8"/>
  <c r="M79" i="8"/>
  <c r="L79" i="8"/>
  <c r="K79" i="8"/>
  <c r="J79" i="8"/>
  <c r="I79" i="8"/>
  <c r="H79" i="8"/>
  <c r="G79" i="8"/>
  <c r="F79" i="8"/>
  <c r="E79" i="8"/>
  <c r="Z78" i="8"/>
  <c r="Y78" i="8"/>
  <c r="X78" i="8"/>
  <c r="W78" i="8"/>
  <c r="V78" i="8"/>
  <c r="U78" i="8"/>
  <c r="S78" i="8"/>
  <c r="O78" i="8"/>
  <c r="N78" i="8"/>
  <c r="M78" i="8"/>
  <c r="L78" i="8"/>
  <c r="K78" i="8"/>
  <c r="J78" i="8"/>
  <c r="I78" i="8"/>
  <c r="H78" i="8"/>
  <c r="G78" i="8"/>
  <c r="F78" i="8"/>
  <c r="E78" i="8"/>
  <c r="Z77" i="8"/>
  <c r="Y77" i="8"/>
  <c r="X77" i="8"/>
  <c r="W77" i="8"/>
  <c r="V77" i="8"/>
  <c r="U77" i="8"/>
  <c r="S77" i="8"/>
  <c r="O77" i="8"/>
  <c r="N77" i="8"/>
  <c r="M77" i="8"/>
  <c r="L77" i="8"/>
  <c r="K77" i="8"/>
  <c r="J77" i="8"/>
  <c r="I77" i="8"/>
  <c r="H77" i="8"/>
  <c r="G77" i="8"/>
  <c r="F77" i="8"/>
  <c r="E77" i="8"/>
  <c r="Z76" i="8"/>
  <c r="Y76" i="8"/>
  <c r="X76" i="8"/>
  <c r="W76" i="8"/>
  <c r="V76" i="8"/>
  <c r="U76" i="8"/>
  <c r="S76" i="8"/>
  <c r="N76" i="8"/>
  <c r="M76" i="8"/>
  <c r="L76" i="8"/>
  <c r="K76" i="8"/>
  <c r="J76" i="8"/>
  <c r="I76" i="8"/>
  <c r="H76" i="8"/>
  <c r="G76" i="8"/>
  <c r="F76" i="8"/>
  <c r="E76" i="8"/>
  <c r="Z75" i="8"/>
  <c r="Y75" i="8"/>
  <c r="X75" i="8"/>
  <c r="W75" i="8"/>
  <c r="V75" i="8"/>
  <c r="U75" i="8"/>
  <c r="R75" i="8"/>
  <c r="Q75" i="8"/>
  <c r="N75" i="8"/>
  <c r="M75" i="8"/>
  <c r="L75" i="8"/>
  <c r="K75" i="8"/>
  <c r="J75" i="8"/>
  <c r="I75" i="8"/>
  <c r="H75" i="8"/>
  <c r="G75" i="8"/>
  <c r="F75" i="8"/>
  <c r="E75" i="8"/>
  <c r="Z74" i="8"/>
  <c r="Y74" i="8"/>
  <c r="X74" i="8"/>
  <c r="W74" i="8"/>
  <c r="V74" i="8"/>
  <c r="U74" i="8"/>
  <c r="N74" i="8"/>
  <c r="M74" i="8"/>
  <c r="L74" i="8"/>
  <c r="K74" i="8"/>
  <c r="J74" i="8"/>
  <c r="I74" i="8"/>
  <c r="H74" i="8"/>
  <c r="G74" i="8"/>
  <c r="F74" i="8"/>
  <c r="E74" i="8"/>
  <c r="Z73" i="8"/>
  <c r="Y73" i="8"/>
  <c r="X73" i="8"/>
  <c r="W73" i="8"/>
  <c r="V73" i="8"/>
  <c r="U73" i="8"/>
  <c r="P73" i="8"/>
  <c r="O73" i="8"/>
  <c r="N73" i="8"/>
  <c r="M73" i="8"/>
  <c r="L73" i="8"/>
  <c r="K73" i="8"/>
  <c r="J73" i="8"/>
  <c r="I73" i="8"/>
  <c r="H73" i="8"/>
  <c r="G73" i="8"/>
  <c r="F73" i="8"/>
  <c r="E73" i="8"/>
  <c r="Z72" i="8"/>
  <c r="Y72" i="8"/>
  <c r="X72" i="8"/>
  <c r="W72" i="8"/>
  <c r="V72" i="8"/>
  <c r="U72" i="8"/>
  <c r="S72" i="8"/>
  <c r="O72" i="8"/>
  <c r="N72" i="8"/>
  <c r="M72" i="8"/>
  <c r="L72" i="8"/>
  <c r="K72" i="8"/>
  <c r="J72" i="8"/>
  <c r="I72" i="8"/>
  <c r="H72" i="8"/>
  <c r="G72" i="8"/>
  <c r="F72" i="8"/>
  <c r="E72" i="8"/>
  <c r="Z71" i="8"/>
  <c r="Y71" i="8"/>
  <c r="X71" i="8"/>
  <c r="W71" i="8"/>
  <c r="V71" i="8"/>
  <c r="U71" i="8"/>
  <c r="P71" i="8"/>
  <c r="O71" i="8"/>
  <c r="N71" i="8"/>
  <c r="M71" i="8"/>
  <c r="L71" i="8"/>
  <c r="K71" i="8"/>
  <c r="J71" i="8"/>
  <c r="I71" i="8"/>
  <c r="H71" i="8"/>
  <c r="G71" i="8"/>
  <c r="F71" i="8"/>
  <c r="E71" i="8"/>
  <c r="Z70" i="8"/>
  <c r="Y70" i="8"/>
  <c r="X70" i="8"/>
  <c r="W70" i="8"/>
  <c r="V70" i="8"/>
  <c r="U70" i="8"/>
  <c r="P70" i="8"/>
  <c r="O70" i="8"/>
  <c r="N70" i="8"/>
  <c r="M70" i="8"/>
  <c r="L70" i="8"/>
  <c r="K70" i="8"/>
  <c r="J70" i="8"/>
  <c r="I70" i="8"/>
  <c r="H70" i="8"/>
  <c r="G70" i="8"/>
  <c r="F70" i="8"/>
  <c r="E70" i="8"/>
  <c r="Z69" i="8"/>
  <c r="Y69" i="8"/>
  <c r="X69" i="8"/>
  <c r="W69" i="8"/>
  <c r="V69" i="8"/>
  <c r="U69" i="8"/>
  <c r="Q69" i="8"/>
  <c r="O69" i="8"/>
  <c r="N69" i="8"/>
  <c r="M69" i="8"/>
  <c r="L69" i="8"/>
  <c r="K69" i="8"/>
  <c r="J69" i="8"/>
  <c r="I69" i="8"/>
  <c r="H69" i="8"/>
  <c r="G69" i="8"/>
  <c r="F69" i="8"/>
  <c r="E69" i="8"/>
  <c r="Z68" i="8"/>
  <c r="Y68" i="8"/>
  <c r="X68" i="8"/>
  <c r="W68" i="8"/>
  <c r="V68" i="8"/>
  <c r="U68" i="8"/>
  <c r="O68" i="8"/>
  <c r="N68" i="8"/>
  <c r="M68" i="8"/>
  <c r="L68" i="8"/>
  <c r="K68" i="8"/>
  <c r="J68" i="8"/>
  <c r="I68" i="8"/>
  <c r="H68" i="8"/>
  <c r="G68" i="8"/>
  <c r="F68" i="8"/>
  <c r="E68" i="8"/>
  <c r="Z67" i="8"/>
  <c r="Y67" i="8"/>
  <c r="X67" i="8"/>
  <c r="W67" i="8"/>
  <c r="V67" i="8"/>
  <c r="U67" i="8"/>
  <c r="S67" i="8"/>
  <c r="Q67" i="8"/>
  <c r="N67" i="8"/>
  <c r="M67" i="8"/>
  <c r="L67" i="8"/>
  <c r="K67" i="8"/>
  <c r="J67" i="8"/>
  <c r="I67" i="8"/>
  <c r="H67" i="8"/>
  <c r="G67" i="8"/>
  <c r="F67" i="8"/>
  <c r="E67" i="8"/>
  <c r="Z66" i="8"/>
  <c r="Y66" i="8"/>
  <c r="X66" i="8"/>
  <c r="W66" i="8"/>
  <c r="V66" i="8"/>
  <c r="U66" i="8"/>
  <c r="P66" i="8"/>
  <c r="N66" i="8"/>
  <c r="M66" i="8"/>
  <c r="L66" i="8"/>
  <c r="K66" i="8"/>
  <c r="J66" i="8"/>
  <c r="I66" i="8"/>
  <c r="H66" i="8"/>
  <c r="G66" i="8"/>
  <c r="F66" i="8"/>
  <c r="E66" i="8"/>
  <c r="Z65" i="8"/>
  <c r="Y65" i="8"/>
  <c r="X65" i="8"/>
  <c r="W65" i="8"/>
  <c r="V65" i="8"/>
  <c r="U65" i="8"/>
  <c r="P65" i="8"/>
  <c r="N65" i="8"/>
  <c r="M65" i="8"/>
  <c r="L65" i="8"/>
  <c r="K65" i="8"/>
  <c r="J65" i="8"/>
  <c r="I65" i="8"/>
  <c r="H65" i="8"/>
  <c r="G65" i="8"/>
  <c r="F65" i="8"/>
  <c r="E65" i="8"/>
  <c r="Z64" i="8"/>
  <c r="Y64" i="8"/>
  <c r="X64" i="8"/>
  <c r="W64" i="8"/>
  <c r="V64" i="8"/>
  <c r="U64" i="8"/>
  <c r="Q64" i="8"/>
  <c r="O64" i="8"/>
  <c r="N64" i="8"/>
  <c r="M64" i="8"/>
  <c r="L64" i="8"/>
  <c r="K64" i="8"/>
  <c r="J64" i="8"/>
  <c r="I64" i="8"/>
  <c r="H64" i="8"/>
  <c r="G64" i="8"/>
  <c r="F64" i="8"/>
  <c r="E64" i="8"/>
  <c r="Z63" i="8"/>
  <c r="Y63" i="8"/>
  <c r="X63" i="8"/>
  <c r="W63" i="8"/>
  <c r="V63" i="8"/>
  <c r="U63" i="8"/>
  <c r="S63" i="8"/>
  <c r="Q63" i="8"/>
  <c r="N63" i="8"/>
  <c r="M63" i="8"/>
  <c r="L63" i="8"/>
  <c r="K63" i="8"/>
  <c r="J63" i="8"/>
  <c r="I63" i="8"/>
  <c r="H63" i="8"/>
  <c r="G63" i="8"/>
  <c r="F63" i="8"/>
  <c r="E63" i="8"/>
  <c r="Z62" i="8"/>
  <c r="Y62" i="8"/>
  <c r="X62" i="8"/>
  <c r="W62" i="8"/>
  <c r="V62" i="8"/>
  <c r="U62" i="8"/>
  <c r="R62" i="8"/>
  <c r="Q62" i="8"/>
  <c r="N62" i="8"/>
  <c r="M62" i="8"/>
  <c r="L62" i="8"/>
  <c r="K62" i="8"/>
  <c r="J62" i="8"/>
  <c r="I62" i="8"/>
  <c r="H62" i="8"/>
  <c r="G62" i="8"/>
  <c r="F62" i="8"/>
  <c r="E62" i="8"/>
  <c r="Z61" i="8"/>
  <c r="Y61" i="8"/>
  <c r="X61" i="8"/>
  <c r="W61" i="8"/>
  <c r="V61" i="8"/>
  <c r="U61" i="8"/>
  <c r="P61" i="8"/>
  <c r="O61" i="8"/>
  <c r="N61" i="8"/>
  <c r="M61" i="8"/>
  <c r="L61" i="8"/>
  <c r="K61" i="8"/>
  <c r="J61" i="8"/>
  <c r="I61" i="8"/>
  <c r="H61" i="8"/>
  <c r="G61" i="8"/>
  <c r="F61" i="8"/>
  <c r="E61" i="8"/>
  <c r="Z60" i="8"/>
  <c r="Y60" i="8"/>
  <c r="X60" i="8"/>
  <c r="W60" i="8"/>
  <c r="V60" i="8"/>
  <c r="U60" i="8"/>
  <c r="R60" i="8"/>
  <c r="Q60" i="8"/>
  <c r="N60" i="8"/>
  <c r="M60" i="8"/>
  <c r="L60" i="8"/>
  <c r="K60" i="8"/>
  <c r="J60" i="8"/>
  <c r="I60" i="8"/>
  <c r="H60" i="8"/>
  <c r="G60" i="8"/>
  <c r="F60" i="8"/>
  <c r="E60" i="8"/>
  <c r="Z59" i="8"/>
  <c r="Y59" i="8"/>
  <c r="X59" i="8"/>
  <c r="W59" i="8"/>
  <c r="V59" i="8"/>
  <c r="U59" i="8"/>
  <c r="Q59" i="8"/>
  <c r="N59" i="8"/>
  <c r="M59" i="8"/>
  <c r="L59" i="8"/>
  <c r="K59" i="8"/>
  <c r="J59" i="8"/>
  <c r="I59" i="8"/>
  <c r="H59" i="8"/>
  <c r="G59" i="8"/>
  <c r="F59" i="8"/>
  <c r="E59" i="8"/>
  <c r="Z58" i="8"/>
  <c r="Y58" i="8"/>
  <c r="X58" i="8"/>
  <c r="W58" i="8"/>
  <c r="V58" i="8"/>
  <c r="U58" i="8"/>
  <c r="Q58" i="8"/>
  <c r="O58" i="8"/>
  <c r="N58" i="8"/>
  <c r="M58" i="8"/>
  <c r="L58" i="8"/>
  <c r="K58" i="8"/>
  <c r="J58" i="8"/>
  <c r="I58" i="8"/>
  <c r="H58" i="8"/>
  <c r="G58" i="8"/>
  <c r="F58" i="8"/>
  <c r="E58" i="8"/>
  <c r="Z57" i="8"/>
  <c r="Y57" i="8"/>
  <c r="X57" i="8"/>
  <c r="W57" i="8"/>
  <c r="V57" i="8"/>
  <c r="U57" i="8"/>
  <c r="P57" i="8"/>
  <c r="O57" i="8"/>
  <c r="N57" i="8"/>
  <c r="M57" i="8"/>
  <c r="L57" i="8"/>
  <c r="K57" i="8"/>
  <c r="J57" i="8"/>
  <c r="I57" i="8"/>
  <c r="H57" i="8"/>
  <c r="G57" i="8"/>
  <c r="F57" i="8"/>
  <c r="E57" i="8"/>
  <c r="Z56" i="8"/>
  <c r="Y56" i="8"/>
  <c r="X56" i="8"/>
  <c r="W56" i="8"/>
  <c r="V56" i="8"/>
  <c r="U56" i="8"/>
  <c r="Q56" i="8"/>
  <c r="O56" i="8"/>
  <c r="N56" i="8"/>
  <c r="M56" i="8"/>
  <c r="L56" i="8"/>
  <c r="K56" i="8"/>
  <c r="J56" i="8"/>
  <c r="I56" i="8"/>
  <c r="H56" i="8"/>
  <c r="G56" i="8"/>
  <c r="F56" i="8"/>
  <c r="E56" i="8"/>
  <c r="Z55" i="8"/>
  <c r="Y55" i="8"/>
  <c r="X55" i="8"/>
  <c r="W55" i="8"/>
  <c r="V55" i="8"/>
  <c r="U55" i="8"/>
  <c r="Q55" i="8"/>
  <c r="O55" i="8"/>
  <c r="N55" i="8"/>
  <c r="M55" i="8"/>
  <c r="L55" i="8"/>
  <c r="K55" i="8"/>
  <c r="J55" i="8"/>
  <c r="I55" i="8"/>
  <c r="H55" i="8"/>
  <c r="G55" i="8"/>
  <c r="F55" i="8"/>
  <c r="E55" i="8"/>
  <c r="Z54" i="8"/>
  <c r="Y54" i="8"/>
  <c r="X54" i="8"/>
  <c r="W54" i="8"/>
  <c r="V54" i="8"/>
  <c r="U54" i="8"/>
  <c r="P54" i="8"/>
  <c r="O54" i="8"/>
  <c r="N54" i="8"/>
  <c r="M54" i="8"/>
  <c r="L54" i="8"/>
  <c r="K54" i="8"/>
  <c r="J54" i="8"/>
  <c r="I54" i="8"/>
  <c r="H54" i="8"/>
  <c r="G54" i="8"/>
  <c r="F54" i="8"/>
  <c r="E54" i="8"/>
  <c r="Z53" i="8"/>
  <c r="Y53" i="8"/>
  <c r="X53" i="8"/>
  <c r="W53" i="8"/>
  <c r="V53" i="8"/>
  <c r="U53" i="8"/>
  <c r="Q53" i="8"/>
  <c r="O53" i="8"/>
  <c r="N53" i="8"/>
  <c r="M53" i="8"/>
  <c r="L53" i="8"/>
  <c r="K53" i="8"/>
  <c r="J53" i="8"/>
  <c r="I53" i="8"/>
  <c r="H53" i="8"/>
  <c r="G53" i="8"/>
  <c r="F53" i="8"/>
  <c r="E53" i="8"/>
  <c r="Z52" i="8"/>
  <c r="Y52" i="8"/>
  <c r="X52" i="8"/>
  <c r="W52" i="8"/>
  <c r="V52" i="8"/>
  <c r="U52" i="8"/>
  <c r="P52" i="8"/>
  <c r="N52" i="8"/>
  <c r="M52" i="8"/>
  <c r="L52" i="8"/>
  <c r="K52" i="8"/>
  <c r="J52" i="8"/>
  <c r="I52" i="8"/>
  <c r="H52" i="8"/>
  <c r="G52" i="8"/>
  <c r="F52" i="8"/>
  <c r="E52" i="8"/>
  <c r="Z51" i="8"/>
  <c r="Y51" i="8"/>
  <c r="X51" i="8"/>
  <c r="W51" i="8"/>
  <c r="V51" i="8"/>
  <c r="U51" i="8"/>
  <c r="Q51" i="8"/>
  <c r="N51" i="8"/>
  <c r="M51" i="8"/>
  <c r="L51" i="8"/>
  <c r="K51" i="8"/>
  <c r="J51" i="8"/>
  <c r="I51" i="8"/>
  <c r="H51" i="8"/>
  <c r="G51" i="8"/>
  <c r="F51" i="8"/>
  <c r="E51" i="8"/>
  <c r="Z50" i="8"/>
  <c r="Y50" i="8"/>
  <c r="X50" i="8"/>
  <c r="W50" i="8"/>
  <c r="V50" i="8"/>
  <c r="U50" i="8"/>
  <c r="N50" i="8"/>
  <c r="M50" i="8"/>
  <c r="L50" i="8"/>
  <c r="K50" i="8"/>
  <c r="J50" i="8"/>
  <c r="I50" i="8"/>
  <c r="H50" i="8"/>
  <c r="G50" i="8"/>
  <c r="F50" i="8"/>
  <c r="E50" i="8"/>
  <c r="Z49" i="8"/>
  <c r="Y49" i="8"/>
  <c r="X49" i="8"/>
  <c r="W49" i="8"/>
  <c r="V49" i="8"/>
  <c r="U49" i="8"/>
  <c r="R49" i="8"/>
  <c r="Q49" i="8"/>
  <c r="N49" i="8"/>
  <c r="M49" i="8"/>
  <c r="L49" i="8"/>
  <c r="K49" i="8"/>
  <c r="J49" i="8"/>
  <c r="I49" i="8"/>
  <c r="H49" i="8"/>
  <c r="G49" i="8"/>
  <c r="F49" i="8"/>
  <c r="E49" i="8"/>
  <c r="Z48" i="8"/>
  <c r="Y48" i="8"/>
  <c r="X48" i="8"/>
  <c r="W48" i="8"/>
  <c r="V48" i="8"/>
  <c r="U48" i="8"/>
  <c r="S48" i="8"/>
  <c r="O48" i="8"/>
  <c r="N48" i="8"/>
  <c r="M48" i="8"/>
  <c r="L48" i="8"/>
  <c r="K48" i="8"/>
  <c r="J48" i="8"/>
  <c r="I48" i="8"/>
  <c r="H48" i="8"/>
  <c r="G48" i="8"/>
  <c r="F48" i="8"/>
  <c r="E48" i="8"/>
  <c r="Z47" i="8"/>
  <c r="Y47" i="8"/>
  <c r="X47" i="8"/>
  <c r="W47" i="8"/>
  <c r="V47" i="8"/>
  <c r="U47" i="8"/>
  <c r="P47" i="8"/>
  <c r="O47" i="8"/>
  <c r="N47" i="8"/>
  <c r="M47" i="8"/>
  <c r="L47" i="8"/>
  <c r="K47" i="8"/>
  <c r="J47" i="8"/>
  <c r="I47" i="8"/>
  <c r="H47" i="8"/>
  <c r="G47" i="8"/>
  <c r="F47" i="8"/>
  <c r="E47" i="8"/>
  <c r="Z44" i="8"/>
  <c r="Y44" i="8"/>
  <c r="X44" i="8"/>
  <c r="W44" i="8"/>
  <c r="V44" i="8"/>
  <c r="U44" i="8"/>
  <c r="Q44" i="8"/>
  <c r="N44" i="8"/>
  <c r="M44" i="8"/>
  <c r="L44" i="8"/>
  <c r="K44" i="8"/>
  <c r="J44" i="8"/>
  <c r="I44" i="8"/>
  <c r="H44" i="8"/>
  <c r="G44" i="8"/>
  <c r="F44" i="8"/>
  <c r="E44" i="8"/>
  <c r="Z40" i="8"/>
  <c r="Y40" i="8"/>
  <c r="X40" i="8"/>
  <c r="W40" i="8"/>
  <c r="V40" i="8"/>
  <c r="U40" i="8"/>
  <c r="Q40" i="8"/>
  <c r="N40" i="8"/>
  <c r="M40" i="8"/>
  <c r="L40" i="8"/>
  <c r="K40" i="8"/>
  <c r="J40" i="8"/>
  <c r="I40" i="8"/>
  <c r="H40" i="8"/>
  <c r="G40" i="8"/>
  <c r="F40" i="8"/>
  <c r="E40" i="8"/>
  <c r="Z39" i="8"/>
  <c r="Y39" i="8"/>
  <c r="X39" i="8"/>
  <c r="W39" i="8"/>
  <c r="V39" i="8"/>
  <c r="U39" i="8"/>
  <c r="Q39" i="8"/>
  <c r="O39" i="8"/>
  <c r="N39" i="8"/>
  <c r="M39" i="8"/>
  <c r="L39" i="8"/>
  <c r="K39" i="8"/>
  <c r="J39" i="8"/>
  <c r="I39" i="8"/>
  <c r="H39" i="8"/>
  <c r="G39" i="8"/>
  <c r="F39" i="8"/>
  <c r="E39" i="8"/>
  <c r="Z38" i="8"/>
  <c r="Y38" i="8"/>
  <c r="X38" i="8"/>
  <c r="W38" i="8"/>
  <c r="V38" i="8"/>
  <c r="U38" i="8"/>
  <c r="P38" i="8"/>
  <c r="O38" i="8"/>
  <c r="N38" i="8"/>
  <c r="M38" i="8"/>
  <c r="L38" i="8"/>
  <c r="K38" i="8"/>
  <c r="J38" i="8"/>
  <c r="I38" i="8"/>
  <c r="H38" i="8"/>
  <c r="G38" i="8"/>
  <c r="F38" i="8"/>
  <c r="E38" i="8"/>
  <c r="Z37" i="8"/>
  <c r="Y37" i="8"/>
  <c r="X37" i="8"/>
  <c r="W37" i="8"/>
  <c r="V37" i="8"/>
  <c r="U37" i="8"/>
  <c r="Q37" i="8"/>
  <c r="O37" i="8"/>
  <c r="N37" i="8"/>
  <c r="M37" i="8"/>
  <c r="L37" i="8"/>
  <c r="K37" i="8"/>
  <c r="J37" i="8"/>
  <c r="I37" i="8"/>
  <c r="H37" i="8"/>
  <c r="G37" i="8"/>
  <c r="F37" i="8"/>
  <c r="E37" i="8"/>
  <c r="Z36" i="8"/>
  <c r="Y36" i="8"/>
  <c r="X36" i="8"/>
  <c r="W36" i="8"/>
  <c r="V36" i="8"/>
  <c r="U36" i="8"/>
  <c r="P36" i="8"/>
  <c r="O36" i="8"/>
  <c r="N36" i="8"/>
  <c r="M36" i="8"/>
  <c r="L36" i="8"/>
  <c r="K36" i="8"/>
  <c r="J36" i="8"/>
  <c r="I36" i="8"/>
  <c r="H36" i="8"/>
  <c r="G36" i="8"/>
  <c r="F36" i="8"/>
  <c r="E36" i="8"/>
  <c r="Z35" i="8"/>
  <c r="Y35" i="8"/>
  <c r="X35" i="8"/>
  <c r="W35" i="8"/>
  <c r="V35" i="8"/>
  <c r="U35" i="8"/>
  <c r="P35" i="8"/>
  <c r="N35" i="8"/>
  <c r="M35" i="8"/>
  <c r="L35" i="8"/>
  <c r="K35" i="8"/>
  <c r="J35" i="8"/>
  <c r="I35" i="8"/>
  <c r="H35" i="8"/>
  <c r="G35" i="8"/>
  <c r="F35" i="8"/>
  <c r="E35" i="8"/>
  <c r="Z34" i="8"/>
  <c r="Y34" i="8"/>
  <c r="X34" i="8"/>
  <c r="W34" i="8"/>
  <c r="V34" i="8"/>
  <c r="U34" i="8"/>
  <c r="S34" i="8"/>
  <c r="O34" i="8"/>
  <c r="N34" i="8"/>
  <c r="M34" i="8"/>
  <c r="L34" i="8"/>
  <c r="K34" i="8"/>
  <c r="J34" i="8"/>
  <c r="I34" i="8"/>
  <c r="H34" i="8"/>
  <c r="G34" i="8"/>
  <c r="F34" i="8"/>
  <c r="E34" i="8"/>
  <c r="Z33" i="8"/>
  <c r="Y33" i="8"/>
  <c r="X33" i="8"/>
  <c r="W33" i="8"/>
  <c r="V33" i="8"/>
  <c r="U33" i="8"/>
  <c r="P33" i="8"/>
  <c r="O33" i="8"/>
  <c r="N33" i="8"/>
  <c r="M33" i="8"/>
  <c r="L33" i="8"/>
  <c r="K33" i="8"/>
  <c r="J33" i="8"/>
  <c r="I33" i="8"/>
  <c r="H33" i="8"/>
  <c r="G33" i="8"/>
  <c r="F33" i="8"/>
  <c r="E33" i="8"/>
  <c r="Z32" i="8"/>
  <c r="Y32" i="8"/>
  <c r="X32" i="8"/>
  <c r="W32" i="8"/>
  <c r="V32" i="8"/>
  <c r="U32" i="8"/>
  <c r="S32" i="8"/>
  <c r="O32" i="8"/>
  <c r="N32" i="8"/>
  <c r="M32" i="8"/>
  <c r="L32" i="8"/>
  <c r="K32" i="8"/>
  <c r="J32" i="8"/>
  <c r="I32" i="8"/>
  <c r="H32" i="8"/>
  <c r="G32" i="8"/>
  <c r="F32" i="8"/>
  <c r="E32" i="8"/>
  <c r="Z31" i="8"/>
  <c r="Y31" i="8"/>
  <c r="X31" i="8"/>
  <c r="W31" i="8"/>
  <c r="V31" i="8"/>
  <c r="U31" i="8"/>
  <c r="P31" i="8"/>
  <c r="N31" i="8"/>
  <c r="M31" i="8"/>
  <c r="L31" i="8"/>
  <c r="K31" i="8"/>
  <c r="J31" i="8"/>
  <c r="I31" i="8"/>
  <c r="H31" i="8"/>
  <c r="G31" i="8"/>
  <c r="F31" i="8"/>
  <c r="E31" i="8"/>
  <c r="Z30" i="8"/>
  <c r="Y30" i="8"/>
  <c r="X30" i="8"/>
  <c r="W30" i="8"/>
  <c r="V30" i="8"/>
  <c r="U30" i="8"/>
  <c r="S30" i="8"/>
  <c r="O30" i="8"/>
  <c r="N30" i="8"/>
  <c r="M30" i="8"/>
  <c r="L30" i="8"/>
  <c r="K30" i="8"/>
  <c r="J30" i="8"/>
  <c r="I30" i="8"/>
  <c r="H30" i="8"/>
  <c r="G30" i="8"/>
  <c r="F30" i="8"/>
  <c r="E30" i="8"/>
  <c r="Z29" i="8"/>
  <c r="Y29" i="8"/>
  <c r="X29" i="8"/>
  <c r="W29" i="8"/>
  <c r="V29" i="8"/>
  <c r="U29" i="8"/>
  <c r="Q29" i="8"/>
  <c r="N29" i="8"/>
  <c r="M29" i="8"/>
  <c r="L29" i="8"/>
  <c r="K29" i="8"/>
  <c r="J29" i="8"/>
  <c r="I29" i="8"/>
  <c r="H29" i="8"/>
  <c r="G29" i="8"/>
  <c r="F29" i="8"/>
  <c r="E29" i="8"/>
  <c r="Z28" i="8"/>
  <c r="Y28" i="8"/>
  <c r="X28" i="8"/>
  <c r="W28" i="8"/>
  <c r="V28" i="8"/>
  <c r="U28" i="8"/>
  <c r="Q28" i="8"/>
  <c r="O28" i="8"/>
  <c r="N28" i="8"/>
  <c r="M28" i="8"/>
  <c r="L28" i="8"/>
  <c r="K28" i="8"/>
  <c r="J28" i="8"/>
  <c r="I28" i="8"/>
  <c r="H28" i="8"/>
  <c r="G28" i="8"/>
  <c r="F28" i="8"/>
  <c r="E28" i="8"/>
  <c r="Z27" i="8"/>
  <c r="Y27" i="8"/>
  <c r="X27" i="8"/>
  <c r="W27" i="8"/>
  <c r="V27" i="8"/>
  <c r="U27" i="8"/>
  <c r="P27" i="8"/>
  <c r="O27" i="8"/>
  <c r="N27" i="8"/>
  <c r="M27" i="8"/>
  <c r="L27" i="8"/>
  <c r="K27" i="8"/>
  <c r="J27" i="8"/>
  <c r="I27" i="8"/>
  <c r="H27" i="8"/>
  <c r="G27" i="8"/>
  <c r="F27" i="8"/>
  <c r="E27" i="8"/>
  <c r="Z26" i="8"/>
  <c r="Y26" i="8"/>
  <c r="X26" i="8"/>
  <c r="W26" i="8"/>
  <c r="V26" i="8"/>
  <c r="U26" i="8"/>
  <c r="Q26" i="8"/>
  <c r="O26" i="8"/>
  <c r="N26" i="8"/>
  <c r="M26" i="8"/>
  <c r="L26" i="8"/>
  <c r="K26" i="8"/>
  <c r="J26" i="8"/>
  <c r="I26" i="8"/>
  <c r="H26" i="8"/>
  <c r="G26" i="8"/>
  <c r="F26" i="8"/>
  <c r="E26" i="8"/>
  <c r="Z25" i="8"/>
  <c r="Y25" i="8"/>
  <c r="X25" i="8"/>
  <c r="W25" i="8"/>
  <c r="V25" i="8"/>
  <c r="U25" i="8"/>
  <c r="Q25" i="8"/>
  <c r="O25" i="8"/>
  <c r="N25" i="8"/>
  <c r="M25" i="8"/>
  <c r="L25" i="8"/>
  <c r="K25" i="8"/>
  <c r="J25" i="8"/>
  <c r="I25" i="8"/>
  <c r="H25" i="8"/>
  <c r="G25" i="8"/>
  <c r="F25" i="8"/>
  <c r="E25" i="8"/>
  <c r="Z24" i="8"/>
  <c r="Y24" i="8"/>
  <c r="X24" i="8"/>
  <c r="W24" i="8"/>
  <c r="V24" i="8"/>
  <c r="U24" i="8"/>
  <c r="P24" i="8"/>
  <c r="N24" i="8"/>
  <c r="M24" i="8"/>
  <c r="L24" i="8"/>
  <c r="K24" i="8"/>
  <c r="J24" i="8"/>
  <c r="I24" i="8"/>
  <c r="H24" i="8"/>
  <c r="G24" i="8"/>
  <c r="F24" i="8"/>
  <c r="E24" i="8"/>
  <c r="Z22" i="8"/>
  <c r="Y22" i="8"/>
  <c r="X22" i="8"/>
  <c r="W22" i="8"/>
  <c r="V22" i="8"/>
  <c r="U22" i="8"/>
  <c r="P22" i="8"/>
  <c r="O22" i="8"/>
  <c r="N22" i="8"/>
  <c r="M22" i="8"/>
  <c r="L22" i="8"/>
  <c r="K22" i="8"/>
  <c r="J22" i="8"/>
  <c r="I22" i="8"/>
  <c r="H22" i="8"/>
  <c r="G22" i="8"/>
  <c r="F22" i="8"/>
  <c r="E22" i="8"/>
  <c r="Z21" i="8"/>
  <c r="Y21" i="8"/>
  <c r="X21" i="8"/>
  <c r="W21" i="8"/>
  <c r="V21" i="8"/>
  <c r="U21" i="8"/>
  <c r="S21" i="8"/>
  <c r="N21" i="8"/>
  <c r="M21" i="8"/>
  <c r="L21" i="8"/>
  <c r="K21" i="8"/>
  <c r="J21" i="8"/>
  <c r="I21" i="8"/>
  <c r="H21" i="8"/>
  <c r="G21" i="8"/>
  <c r="F21" i="8"/>
  <c r="E21" i="8"/>
  <c r="Z20" i="8"/>
  <c r="Y20" i="8"/>
  <c r="X20" i="8"/>
  <c r="W20" i="8"/>
  <c r="V20" i="8"/>
  <c r="U20" i="8"/>
  <c r="R20" i="8"/>
  <c r="Q20" i="8"/>
  <c r="N20" i="8"/>
  <c r="M20" i="8"/>
  <c r="L20" i="8"/>
  <c r="K20" i="8"/>
  <c r="J20" i="8"/>
  <c r="I20" i="8"/>
  <c r="H20" i="8"/>
  <c r="G20" i="8"/>
  <c r="F20" i="8"/>
  <c r="E20" i="8"/>
  <c r="Z19" i="8"/>
  <c r="Y19" i="8"/>
  <c r="X19" i="8"/>
  <c r="W19" i="8"/>
  <c r="V19" i="8"/>
  <c r="U19" i="8"/>
  <c r="N19" i="8"/>
  <c r="M19" i="8"/>
  <c r="L19" i="8"/>
  <c r="K19" i="8"/>
  <c r="J19" i="8"/>
  <c r="I19" i="8"/>
  <c r="H19" i="8"/>
  <c r="G19" i="8"/>
  <c r="F19" i="8"/>
  <c r="E19" i="8"/>
  <c r="Z15" i="8"/>
  <c r="Y15" i="8"/>
  <c r="X15" i="8"/>
  <c r="W15" i="8"/>
  <c r="V15" i="8"/>
  <c r="U15" i="8"/>
  <c r="P15" i="8"/>
  <c r="O15" i="8"/>
  <c r="N15" i="8"/>
  <c r="M15" i="8"/>
  <c r="L15" i="8"/>
  <c r="K15" i="8"/>
  <c r="J15" i="8"/>
  <c r="I15" i="8"/>
  <c r="H15" i="8"/>
  <c r="G15" i="8"/>
  <c r="F15" i="8"/>
  <c r="E15" i="8"/>
  <c r="Z14" i="8"/>
  <c r="Y14" i="8"/>
  <c r="X14" i="8"/>
  <c r="W14" i="8"/>
  <c r="V14" i="8"/>
  <c r="U14" i="8"/>
  <c r="P14" i="8"/>
  <c r="O14" i="8"/>
  <c r="N14" i="8"/>
  <c r="M14" i="8"/>
  <c r="L14" i="8"/>
  <c r="K14" i="8"/>
  <c r="J14" i="8"/>
  <c r="I14" i="8"/>
  <c r="H14" i="8"/>
  <c r="G14" i="8"/>
  <c r="F14" i="8"/>
  <c r="E14" i="8"/>
  <c r="Z11" i="8"/>
  <c r="Y11" i="8"/>
  <c r="X11" i="8"/>
  <c r="W11" i="8"/>
  <c r="V11" i="8"/>
  <c r="U11" i="8"/>
  <c r="S11" i="8"/>
  <c r="O11" i="8"/>
  <c r="N11" i="8"/>
  <c r="M11" i="8"/>
  <c r="L11" i="8"/>
  <c r="K11" i="8"/>
  <c r="J11" i="8"/>
  <c r="I11" i="8"/>
  <c r="H11" i="8"/>
  <c r="G11" i="8"/>
  <c r="E11" i="8"/>
  <c r="O2" i="8"/>
  <c r="L2" i="8"/>
  <c r="K2" i="8"/>
  <c r="N2" i="8"/>
  <c r="M2" i="8"/>
  <c r="V2" i="8"/>
  <c r="U2" i="8"/>
  <c r="X2" i="8"/>
  <c r="W2" i="8"/>
  <c r="Z2" i="8"/>
  <c r="Y2" i="8"/>
  <c r="J2" i="8"/>
  <c r="I2" i="8"/>
  <c r="H2" i="8"/>
  <c r="G2" i="8"/>
  <c r="F2" i="8"/>
  <c r="E2" i="8"/>
  <c r="N163" i="3"/>
  <c r="N155" i="3"/>
  <c r="N135" i="3"/>
  <c r="N13" i="3"/>
  <c r="N2" i="3"/>
  <c r="B119" i="2"/>
  <c r="B115" i="2"/>
  <c r="B107" i="2"/>
  <c r="B103" i="2"/>
  <c r="B102" i="2"/>
  <c r="B93" i="2"/>
  <c r="B90" i="2"/>
  <c r="B88" i="2"/>
  <c r="B86" i="2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H344" i="6"/>
  <c r="I344" i="6"/>
  <c r="J344" i="6"/>
  <c r="L344" i="6"/>
  <c r="M344" i="6"/>
  <c r="K344" i="6"/>
  <c r="E2" i="3"/>
  <c r="J2" i="3"/>
  <c r="E3" i="3"/>
  <c r="J3" i="3"/>
  <c r="E4" i="3"/>
  <c r="J4" i="3"/>
  <c r="E5" i="3"/>
  <c r="J5" i="3"/>
  <c r="E6" i="3"/>
  <c r="J6" i="3"/>
  <c r="E7" i="3"/>
  <c r="J7" i="3"/>
  <c r="D8" i="3"/>
  <c r="E8" i="3" s="1"/>
  <c r="J8" i="3"/>
  <c r="D9" i="3"/>
  <c r="E9" i="3" s="1"/>
  <c r="J9" i="3"/>
  <c r="D10" i="3"/>
  <c r="E10" i="3" s="1"/>
  <c r="J10" i="3"/>
  <c r="D11" i="3"/>
  <c r="E11" i="3"/>
  <c r="J11" i="3"/>
  <c r="D12" i="3"/>
  <c r="E12" i="3"/>
  <c r="J12" i="3"/>
  <c r="E13" i="3"/>
  <c r="J13" i="3"/>
  <c r="D14" i="3"/>
  <c r="E14" i="3"/>
  <c r="J14" i="3"/>
  <c r="D15" i="3"/>
  <c r="E15" i="3"/>
  <c r="J15" i="3"/>
  <c r="D16" i="3"/>
  <c r="E16" i="3" s="1"/>
  <c r="J16" i="3"/>
  <c r="D17" i="3"/>
  <c r="E17" i="3" s="1"/>
  <c r="J17" i="3"/>
  <c r="D18" i="3"/>
  <c r="E18" i="3" s="1"/>
  <c r="J18" i="3"/>
  <c r="D19" i="3"/>
  <c r="E19" i="3" s="1"/>
  <c r="J19" i="3"/>
  <c r="D20" i="3"/>
  <c r="E20" i="3" s="1"/>
  <c r="J20" i="3"/>
  <c r="D21" i="3"/>
  <c r="E21" i="3" s="1"/>
  <c r="J21" i="3"/>
  <c r="D22" i="3"/>
  <c r="E22" i="3"/>
  <c r="J22" i="3"/>
  <c r="D23" i="3"/>
  <c r="E23" i="3"/>
  <c r="J23" i="3"/>
  <c r="D24" i="3"/>
  <c r="E24" i="3" s="1"/>
  <c r="J24" i="3"/>
  <c r="D25" i="3"/>
  <c r="E25" i="3" s="1"/>
  <c r="J25" i="3"/>
  <c r="D26" i="3"/>
  <c r="E26" i="3" s="1"/>
  <c r="J26" i="3"/>
  <c r="D27" i="3"/>
  <c r="E27" i="3" s="1"/>
  <c r="J27" i="3"/>
  <c r="D28" i="3"/>
  <c r="E28" i="3" s="1"/>
  <c r="J28" i="3"/>
  <c r="D29" i="3"/>
  <c r="E29" i="3" s="1"/>
  <c r="J29" i="3"/>
  <c r="D30" i="3"/>
  <c r="E30" i="3"/>
  <c r="J30" i="3"/>
  <c r="D31" i="3"/>
  <c r="E31" i="3"/>
  <c r="J31" i="3"/>
  <c r="D32" i="3"/>
  <c r="E32" i="3" s="1"/>
  <c r="J32" i="3"/>
  <c r="D33" i="3"/>
  <c r="E33" i="3" s="1"/>
  <c r="J33" i="3"/>
  <c r="D34" i="3"/>
  <c r="E34" i="3" s="1"/>
  <c r="J34" i="3"/>
  <c r="D35" i="3"/>
  <c r="E35" i="3" s="1"/>
  <c r="J35" i="3"/>
  <c r="D36" i="3"/>
  <c r="E36" i="3" s="1"/>
  <c r="J36" i="3"/>
  <c r="D37" i="3"/>
  <c r="E37" i="3" s="1"/>
  <c r="J37" i="3"/>
  <c r="D38" i="3"/>
  <c r="E38" i="3"/>
  <c r="J38" i="3"/>
  <c r="D39" i="3"/>
  <c r="E39" i="3"/>
  <c r="J39" i="3"/>
  <c r="D40" i="3"/>
  <c r="E40" i="3" s="1"/>
  <c r="J40" i="3"/>
  <c r="D41" i="3"/>
  <c r="E41" i="3" s="1"/>
  <c r="J41" i="3"/>
  <c r="D42" i="3"/>
  <c r="E42" i="3" s="1"/>
  <c r="J42" i="3"/>
  <c r="D43" i="3"/>
  <c r="E43" i="3" s="1"/>
  <c r="J43" i="3"/>
  <c r="D44" i="3"/>
  <c r="E44" i="3" s="1"/>
  <c r="J44" i="3"/>
  <c r="D45" i="3"/>
  <c r="E45" i="3" s="1"/>
  <c r="J45" i="3"/>
  <c r="D46" i="3"/>
  <c r="E46" i="3"/>
  <c r="J46" i="3"/>
  <c r="D47" i="3"/>
  <c r="E47" i="3"/>
  <c r="J47" i="3"/>
  <c r="D48" i="3"/>
  <c r="E48" i="3" s="1"/>
  <c r="J48" i="3"/>
  <c r="D49" i="3"/>
  <c r="E49" i="3" s="1"/>
  <c r="J49" i="3"/>
  <c r="D50" i="3"/>
  <c r="E50" i="3" s="1"/>
  <c r="J50" i="3"/>
  <c r="D51" i="3"/>
  <c r="E51" i="3" s="1"/>
  <c r="J51" i="3"/>
  <c r="D52" i="3"/>
  <c r="E52" i="3" s="1"/>
  <c r="J52" i="3"/>
  <c r="D53" i="3"/>
  <c r="E53" i="3" s="1"/>
  <c r="J53" i="3"/>
  <c r="D54" i="3"/>
  <c r="E54" i="3"/>
  <c r="J54" i="3"/>
  <c r="D55" i="3"/>
  <c r="E55" i="3"/>
  <c r="J55" i="3"/>
  <c r="D56" i="3"/>
  <c r="E56" i="3" s="1"/>
  <c r="J56" i="3"/>
  <c r="D57" i="3"/>
  <c r="E57" i="3" s="1"/>
  <c r="J57" i="3"/>
  <c r="D58" i="3"/>
  <c r="E58" i="3" s="1"/>
  <c r="J58" i="3"/>
  <c r="D59" i="3"/>
  <c r="E59" i="3" s="1"/>
  <c r="J59" i="3"/>
  <c r="D60" i="3"/>
  <c r="E60" i="3" s="1"/>
  <c r="J60" i="3"/>
  <c r="D61" i="3"/>
  <c r="E61" i="3" s="1"/>
  <c r="J61" i="3"/>
  <c r="D62" i="3"/>
  <c r="E62" i="3"/>
  <c r="J62" i="3"/>
  <c r="D63" i="3"/>
  <c r="E63" i="3"/>
  <c r="J63" i="3"/>
  <c r="D64" i="3"/>
  <c r="E64" i="3" s="1"/>
  <c r="J64" i="3"/>
  <c r="D65" i="3"/>
  <c r="E65" i="3" s="1"/>
  <c r="J65" i="3"/>
  <c r="D66" i="3"/>
  <c r="E66" i="3" s="1"/>
  <c r="J66" i="3"/>
  <c r="D67" i="3"/>
  <c r="E67" i="3" s="1"/>
  <c r="J67" i="3"/>
  <c r="D68" i="3"/>
  <c r="E68" i="3" s="1"/>
  <c r="J68" i="3"/>
  <c r="D69" i="3"/>
  <c r="E69" i="3" s="1"/>
  <c r="J69" i="3"/>
  <c r="D70" i="3"/>
  <c r="E70" i="3"/>
  <c r="J70" i="3"/>
  <c r="D71" i="3"/>
  <c r="E71" i="3"/>
  <c r="J71" i="3"/>
  <c r="D72" i="3"/>
  <c r="E72" i="3" s="1"/>
  <c r="J72" i="3"/>
  <c r="D73" i="3"/>
  <c r="E73" i="3" s="1"/>
  <c r="J73" i="3"/>
  <c r="D74" i="3"/>
  <c r="E74" i="3" s="1"/>
  <c r="J74" i="3"/>
  <c r="D75" i="3"/>
  <c r="E75" i="3" s="1"/>
  <c r="J75" i="3"/>
  <c r="D76" i="3"/>
  <c r="E76" i="3" s="1"/>
  <c r="J76" i="3"/>
  <c r="D77" i="3"/>
  <c r="E77" i="3" s="1"/>
  <c r="J77" i="3"/>
  <c r="D78" i="3"/>
  <c r="E78" i="3"/>
  <c r="J78" i="3"/>
  <c r="D79" i="3"/>
  <c r="E79" i="3"/>
  <c r="J79" i="3"/>
  <c r="D80" i="3"/>
  <c r="E80" i="3" s="1"/>
  <c r="J80" i="3"/>
  <c r="D81" i="3"/>
  <c r="E81" i="3" s="1"/>
  <c r="J81" i="3"/>
  <c r="D82" i="3"/>
  <c r="E82" i="3" s="1"/>
  <c r="J82" i="3"/>
  <c r="D83" i="3"/>
  <c r="E83" i="3" s="1"/>
  <c r="J83" i="3"/>
  <c r="D84" i="3"/>
  <c r="E84" i="3" s="1"/>
  <c r="J84" i="3"/>
  <c r="D85" i="3"/>
  <c r="E85" i="3" s="1"/>
  <c r="J85" i="3"/>
  <c r="D86" i="3"/>
  <c r="E86" i="3"/>
  <c r="J86" i="3"/>
  <c r="D87" i="3"/>
  <c r="E87" i="3"/>
  <c r="J87" i="3"/>
  <c r="D88" i="3"/>
  <c r="E88" i="3" s="1"/>
  <c r="J88" i="3"/>
  <c r="D89" i="3"/>
  <c r="E89" i="3" s="1"/>
  <c r="J89" i="3"/>
  <c r="D90" i="3"/>
  <c r="E90" i="3" s="1"/>
  <c r="J90" i="3"/>
  <c r="D91" i="3"/>
  <c r="E91" i="3" s="1"/>
  <c r="J91" i="3"/>
  <c r="D92" i="3"/>
  <c r="E92" i="3" s="1"/>
  <c r="J92" i="3"/>
  <c r="D93" i="3"/>
  <c r="E93" i="3" s="1"/>
  <c r="J93" i="3"/>
  <c r="D94" i="3"/>
  <c r="E94" i="3"/>
  <c r="J94" i="3"/>
  <c r="D95" i="3"/>
  <c r="E95" i="3"/>
  <c r="J95" i="3"/>
  <c r="D96" i="3"/>
  <c r="E96" i="3" s="1"/>
  <c r="J96" i="3"/>
  <c r="D97" i="3"/>
  <c r="E97" i="3" s="1"/>
  <c r="J97" i="3"/>
  <c r="D98" i="3"/>
  <c r="E98" i="3" s="1"/>
  <c r="J98" i="3"/>
  <c r="D99" i="3"/>
  <c r="E99" i="3" s="1"/>
  <c r="J99" i="3"/>
  <c r="D100" i="3"/>
  <c r="E100" i="3" s="1"/>
  <c r="J100" i="3"/>
  <c r="D101" i="3"/>
  <c r="E101" i="3" s="1"/>
  <c r="J101" i="3"/>
  <c r="D102" i="3"/>
  <c r="E102" i="3"/>
  <c r="J102" i="3"/>
  <c r="D103" i="3"/>
  <c r="E103" i="3"/>
  <c r="J103" i="3"/>
  <c r="D104" i="3"/>
  <c r="E104" i="3" s="1"/>
  <c r="J104" i="3"/>
  <c r="D105" i="3"/>
  <c r="E105" i="3" s="1"/>
  <c r="J105" i="3"/>
  <c r="D106" i="3"/>
  <c r="E106" i="3" s="1"/>
  <c r="J106" i="3"/>
  <c r="D107" i="3"/>
  <c r="E107" i="3" s="1"/>
  <c r="J107" i="3"/>
  <c r="D108" i="3"/>
  <c r="E108" i="3" s="1"/>
  <c r="J108" i="3"/>
  <c r="D109" i="3"/>
  <c r="E109" i="3" s="1"/>
  <c r="J109" i="3"/>
  <c r="D110" i="3"/>
  <c r="E110" i="3"/>
  <c r="J110" i="3"/>
  <c r="D111" i="3"/>
  <c r="E111" i="3"/>
  <c r="J111" i="3"/>
  <c r="D112" i="3"/>
  <c r="E112" i="3" s="1"/>
  <c r="J112" i="3"/>
  <c r="D113" i="3"/>
  <c r="E113" i="3" s="1"/>
  <c r="J113" i="3"/>
  <c r="D114" i="3"/>
  <c r="E114" i="3" s="1"/>
  <c r="J114" i="3"/>
  <c r="D115" i="3"/>
  <c r="E115" i="3" s="1"/>
  <c r="J115" i="3"/>
  <c r="D116" i="3"/>
  <c r="E116" i="3" s="1"/>
  <c r="J116" i="3"/>
  <c r="D117" i="3"/>
  <c r="E117" i="3" s="1"/>
  <c r="J117" i="3"/>
  <c r="D118" i="3"/>
  <c r="E118" i="3"/>
  <c r="J118" i="3"/>
  <c r="D119" i="3"/>
  <c r="E119" i="3"/>
  <c r="J119" i="3"/>
  <c r="D120" i="3"/>
  <c r="E120" i="3" s="1"/>
  <c r="J120" i="3"/>
  <c r="D121" i="3"/>
  <c r="E121" i="3" s="1"/>
  <c r="J121" i="3"/>
  <c r="D122" i="3"/>
  <c r="E122" i="3" s="1"/>
  <c r="J122" i="3"/>
  <c r="D123" i="3"/>
  <c r="E123" i="3" s="1"/>
  <c r="J123" i="3"/>
  <c r="D124" i="3"/>
  <c r="E124" i="3" s="1"/>
  <c r="J124" i="3"/>
  <c r="D125" i="3"/>
  <c r="E125" i="3" s="1"/>
  <c r="J125" i="3"/>
  <c r="D126" i="3"/>
  <c r="E126" i="3"/>
  <c r="J126" i="3"/>
  <c r="D127" i="3"/>
  <c r="E127" i="3"/>
  <c r="J127" i="3"/>
  <c r="D128" i="3"/>
  <c r="E128" i="3" s="1"/>
  <c r="J128" i="3"/>
  <c r="D129" i="3"/>
  <c r="E129" i="3" s="1"/>
  <c r="J129" i="3"/>
  <c r="D130" i="3"/>
  <c r="E130" i="3" s="1"/>
  <c r="J130" i="3"/>
  <c r="D131" i="3"/>
  <c r="E131" i="3" s="1"/>
  <c r="J131" i="3"/>
  <c r="D132" i="3"/>
  <c r="E132" i="3" s="1"/>
  <c r="J132" i="3"/>
  <c r="D133" i="3"/>
  <c r="E133" i="3" s="1"/>
  <c r="J133" i="3"/>
  <c r="D134" i="3"/>
  <c r="E134" i="3"/>
  <c r="J134" i="3"/>
  <c r="E135" i="3"/>
  <c r="J135" i="3"/>
  <c r="D136" i="3"/>
  <c r="E136" i="3" s="1"/>
  <c r="J136" i="3"/>
  <c r="D137" i="3"/>
  <c r="E137" i="3"/>
  <c r="J137" i="3"/>
  <c r="D138" i="3"/>
  <c r="E138" i="3" s="1"/>
  <c r="J138" i="3"/>
  <c r="D139" i="3"/>
  <c r="E139" i="3" s="1"/>
  <c r="J139" i="3"/>
  <c r="D140" i="3"/>
  <c r="E140" i="3" s="1"/>
  <c r="J140" i="3"/>
  <c r="D141" i="3"/>
  <c r="E141" i="3" s="1"/>
  <c r="J141" i="3"/>
  <c r="D142" i="3"/>
  <c r="E142" i="3"/>
  <c r="J142" i="3"/>
  <c r="D143" i="3"/>
  <c r="E143" i="3" s="1"/>
  <c r="J143" i="3"/>
  <c r="D144" i="3"/>
  <c r="E144" i="3" s="1"/>
  <c r="J144" i="3"/>
  <c r="D145" i="3"/>
  <c r="E145" i="3"/>
  <c r="J145" i="3"/>
  <c r="D146" i="3"/>
  <c r="E146" i="3" s="1"/>
  <c r="J146" i="3"/>
  <c r="D147" i="3"/>
  <c r="E147" i="3" s="1"/>
  <c r="J147" i="3"/>
  <c r="D148" i="3"/>
  <c r="E148" i="3" s="1"/>
  <c r="J148" i="3"/>
  <c r="D149" i="3"/>
  <c r="E149" i="3" s="1"/>
  <c r="J149" i="3"/>
  <c r="D150" i="3"/>
  <c r="E150" i="3"/>
  <c r="J150" i="3"/>
  <c r="D151" i="3"/>
  <c r="E151" i="3" s="1"/>
  <c r="J151" i="3"/>
  <c r="D152" i="3"/>
  <c r="E152" i="3" s="1"/>
  <c r="J152" i="3"/>
  <c r="D153" i="3"/>
  <c r="E153" i="3"/>
  <c r="J153" i="3"/>
  <c r="D154" i="3"/>
  <c r="E154" i="3" s="1"/>
  <c r="J154" i="3"/>
  <c r="E155" i="3"/>
  <c r="J155" i="3"/>
  <c r="D156" i="3"/>
  <c r="E156" i="3"/>
  <c r="J156" i="3"/>
  <c r="D157" i="3"/>
  <c r="E157" i="3" s="1"/>
  <c r="J157" i="3"/>
  <c r="D158" i="3"/>
  <c r="E158" i="3" s="1"/>
  <c r="J158" i="3"/>
  <c r="D159" i="3"/>
  <c r="E159" i="3" s="1"/>
  <c r="J159" i="3"/>
  <c r="D160" i="3"/>
  <c r="E160" i="3" s="1"/>
  <c r="J160" i="3"/>
  <c r="D161" i="3"/>
  <c r="E161" i="3"/>
  <c r="J161" i="3"/>
  <c r="D162" i="3"/>
  <c r="E162" i="3" s="1"/>
  <c r="J162" i="3"/>
  <c r="E163" i="3"/>
  <c r="J163" i="3"/>
  <c r="D164" i="3"/>
  <c r="E164" i="3"/>
  <c r="J164" i="3"/>
  <c r="D165" i="3"/>
  <c r="E165" i="3" s="1"/>
  <c r="J165" i="3"/>
  <c r="D166" i="3"/>
  <c r="E166" i="3" s="1"/>
  <c r="J166" i="3"/>
  <c r="D167" i="3"/>
  <c r="E167" i="3" s="1"/>
  <c r="J167" i="3"/>
  <c r="D168" i="3"/>
  <c r="E168" i="3" s="1"/>
  <c r="J168" i="3"/>
  <c r="D169" i="3"/>
  <c r="E169" i="3" s="1"/>
  <c r="J169" i="3"/>
  <c r="D170" i="3"/>
  <c r="E170" i="3" s="1"/>
  <c r="J170" i="3"/>
  <c r="D171" i="3"/>
  <c r="E171" i="3"/>
  <c r="J171" i="3"/>
  <c r="D172" i="3"/>
  <c r="E172" i="3"/>
  <c r="J172" i="3"/>
  <c r="D173" i="3"/>
  <c r="E173" i="3" s="1"/>
  <c r="J173" i="3"/>
  <c r="D174" i="3"/>
  <c r="E174" i="3" s="1"/>
  <c r="J174" i="3"/>
  <c r="D175" i="3"/>
  <c r="E175" i="3" s="1"/>
  <c r="J175" i="3"/>
  <c r="D176" i="3"/>
  <c r="E176" i="3" s="1"/>
  <c r="J176" i="3"/>
  <c r="D177" i="3"/>
  <c r="E177" i="3" s="1"/>
  <c r="J177" i="3"/>
  <c r="D178" i="3"/>
  <c r="E178" i="3" s="1"/>
  <c r="J178" i="3"/>
  <c r="D179" i="3"/>
  <c r="E179" i="3"/>
  <c r="J179" i="3"/>
  <c r="D180" i="3"/>
  <c r="E180" i="3"/>
  <c r="J180" i="3"/>
  <c r="D181" i="3"/>
  <c r="E181" i="3" s="1"/>
  <c r="J181" i="3"/>
  <c r="D182" i="3"/>
  <c r="E182" i="3" s="1"/>
  <c r="J182" i="3"/>
  <c r="D183" i="3"/>
  <c r="E183" i="3" s="1"/>
  <c r="J183" i="3"/>
  <c r="D184" i="3"/>
  <c r="E184" i="3" s="1"/>
  <c r="J184" i="3"/>
  <c r="D185" i="3"/>
  <c r="E185" i="3" s="1"/>
  <c r="J185" i="3"/>
  <c r="D186" i="3"/>
  <c r="E186" i="3" s="1"/>
  <c r="J186" i="3"/>
  <c r="D187" i="3"/>
  <c r="E187" i="3"/>
  <c r="J187" i="3"/>
  <c r="D188" i="3"/>
  <c r="E188" i="3"/>
  <c r="J188" i="3"/>
  <c r="D189" i="3"/>
  <c r="E189" i="3" s="1"/>
  <c r="J189" i="3"/>
  <c r="D190" i="3"/>
  <c r="E190" i="3" s="1"/>
  <c r="J190" i="3"/>
  <c r="D191" i="3"/>
  <c r="E191" i="3" s="1"/>
  <c r="J191" i="3"/>
  <c r="D192" i="3"/>
  <c r="E192" i="3" s="1"/>
  <c r="J192" i="3"/>
  <c r="D193" i="3"/>
  <c r="E193" i="3" s="1"/>
  <c r="J193" i="3"/>
  <c r="D194" i="3"/>
  <c r="E194" i="3" s="1"/>
  <c r="J194" i="3"/>
  <c r="D195" i="3"/>
  <c r="E195" i="3"/>
  <c r="J195" i="3"/>
  <c r="D196" i="3"/>
  <c r="E196" i="3"/>
  <c r="J196" i="3"/>
  <c r="D197" i="3"/>
  <c r="E197" i="3" s="1"/>
  <c r="J197" i="3"/>
  <c r="D198" i="3"/>
  <c r="E198" i="3" s="1"/>
  <c r="J198" i="3"/>
  <c r="D199" i="3"/>
  <c r="E199" i="3" s="1"/>
  <c r="J199" i="3"/>
  <c r="D200" i="3"/>
  <c r="E200" i="3" s="1"/>
  <c r="J200" i="3"/>
  <c r="D201" i="3"/>
  <c r="E201" i="3" s="1"/>
  <c r="J201" i="3"/>
  <c r="D202" i="3"/>
  <c r="E202" i="3" s="1"/>
  <c r="J202" i="3"/>
  <c r="D203" i="3"/>
  <c r="E203" i="3"/>
  <c r="J203" i="3"/>
  <c r="D204" i="3"/>
  <c r="E204" i="3"/>
  <c r="J204" i="3"/>
  <c r="D205" i="3"/>
  <c r="E205" i="3" s="1"/>
  <c r="J205" i="3"/>
  <c r="D206" i="3"/>
  <c r="E206" i="3" s="1"/>
  <c r="J206" i="3"/>
  <c r="D207" i="3"/>
  <c r="E207" i="3" s="1"/>
  <c r="J207" i="3"/>
  <c r="D208" i="3"/>
  <c r="E208" i="3" s="1"/>
  <c r="J208" i="3"/>
  <c r="D209" i="3"/>
  <c r="E209" i="3" s="1"/>
  <c r="J209" i="3"/>
  <c r="D210" i="3"/>
  <c r="E210" i="3" s="1"/>
  <c r="J210" i="3"/>
  <c r="D211" i="3"/>
  <c r="E211" i="3"/>
  <c r="J211" i="3"/>
  <c r="D212" i="3"/>
  <c r="E212" i="3"/>
  <c r="J212" i="3"/>
  <c r="D213" i="3"/>
  <c r="E213" i="3" s="1"/>
  <c r="J213" i="3"/>
  <c r="D214" i="3"/>
  <c r="E214" i="3" s="1"/>
  <c r="J214" i="3"/>
  <c r="D215" i="3"/>
  <c r="E215" i="3" s="1"/>
  <c r="J215" i="3"/>
  <c r="D216" i="3"/>
  <c r="E216" i="3" s="1"/>
  <c r="J216" i="3"/>
  <c r="D217" i="3"/>
  <c r="E217" i="3" s="1"/>
  <c r="J217" i="3"/>
  <c r="D218" i="3"/>
  <c r="E218" i="3" s="1"/>
  <c r="J218" i="3"/>
  <c r="D219" i="3"/>
  <c r="E219" i="3"/>
  <c r="J219" i="3"/>
  <c r="D220" i="3"/>
  <c r="E220" i="3"/>
  <c r="J220" i="3"/>
  <c r="D221" i="3"/>
  <c r="E221" i="3" s="1"/>
  <c r="J221" i="3"/>
  <c r="D222" i="3"/>
  <c r="E222" i="3" s="1"/>
  <c r="J222" i="3"/>
  <c r="D223" i="3"/>
  <c r="E223" i="3" s="1"/>
  <c r="J223" i="3"/>
  <c r="D224" i="3"/>
  <c r="E224" i="3" s="1"/>
  <c r="J224" i="3"/>
  <c r="D225" i="3"/>
  <c r="E225" i="3" s="1"/>
  <c r="J225" i="3"/>
  <c r="D226" i="3"/>
  <c r="E226" i="3" s="1"/>
  <c r="J226" i="3"/>
  <c r="D227" i="3"/>
  <c r="E227" i="3"/>
  <c r="J227" i="3"/>
  <c r="D228" i="3"/>
  <c r="E228" i="3"/>
  <c r="J228" i="3"/>
  <c r="D229" i="3"/>
  <c r="E229" i="3" s="1"/>
  <c r="J229" i="3"/>
  <c r="D230" i="3"/>
  <c r="E230" i="3" s="1"/>
  <c r="J230" i="3"/>
  <c r="D231" i="3"/>
  <c r="E231" i="3" s="1"/>
  <c r="J231" i="3"/>
  <c r="D232" i="3"/>
  <c r="E232" i="3" s="1"/>
  <c r="J232" i="3"/>
  <c r="D233" i="3"/>
  <c r="E233" i="3" s="1"/>
  <c r="J233" i="3"/>
  <c r="D234" i="3"/>
  <c r="E234" i="3" s="1"/>
  <c r="J234" i="3"/>
  <c r="E235" i="3"/>
  <c r="J235" i="3"/>
  <c r="E236" i="3"/>
  <c r="J236" i="3"/>
  <c r="E237" i="3"/>
  <c r="J237" i="3"/>
  <c r="E238" i="3"/>
  <c r="J238" i="3"/>
  <c r="E239" i="3"/>
  <c r="J239" i="3"/>
  <c r="E240" i="3"/>
  <c r="J240" i="3"/>
  <c r="E241" i="3"/>
  <c r="J241" i="3"/>
  <c r="E242" i="3"/>
  <c r="J242" i="3"/>
  <c r="E243" i="3"/>
  <c r="J243" i="3"/>
  <c r="E244" i="3"/>
  <c r="J244" i="3"/>
  <c r="E245" i="3"/>
  <c r="J245" i="3"/>
  <c r="E246" i="3"/>
  <c r="J246" i="3"/>
  <c r="E247" i="3"/>
  <c r="J247" i="3"/>
  <c r="E248" i="3"/>
  <c r="J248" i="3"/>
  <c r="E249" i="3"/>
  <c r="J249" i="3"/>
  <c r="E250" i="3"/>
  <c r="J250" i="3"/>
  <c r="E251" i="3"/>
  <c r="J251" i="3"/>
  <c r="E252" i="3"/>
  <c r="J252" i="3"/>
  <c r="E253" i="3"/>
  <c r="J253" i="3"/>
  <c r="E254" i="3"/>
  <c r="J254" i="3"/>
  <c r="E255" i="3"/>
  <c r="J255" i="3"/>
  <c r="E256" i="3"/>
  <c r="J256" i="3"/>
  <c r="E257" i="3"/>
  <c r="J257" i="3"/>
  <c r="E258" i="3"/>
  <c r="J258" i="3"/>
  <c r="E259" i="3"/>
  <c r="J259" i="3"/>
  <c r="E260" i="3"/>
  <c r="J260" i="3"/>
  <c r="E261" i="3"/>
  <c r="J261" i="3"/>
  <c r="E262" i="3"/>
  <c r="J262" i="3"/>
  <c r="E263" i="3"/>
  <c r="J263" i="3"/>
  <c r="E264" i="3"/>
  <c r="J264" i="3"/>
  <c r="E265" i="3"/>
  <c r="J265" i="3"/>
  <c r="E266" i="3"/>
  <c r="J266" i="3"/>
  <c r="E267" i="3"/>
  <c r="J267" i="3"/>
  <c r="E268" i="3"/>
  <c r="J268" i="3"/>
  <c r="E269" i="3"/>
  <c r="J269" i="3"/>
  <c r="E270" i="3"/>
  <c r="J270" i="3"/>
  <c r="E271" i="3"/>
  <c r="J271" i="3"/>
  <c r="E272" i="3"/>
  <c r="J272" i="3"/>
  <c r="E273" i="3"/>
  <c r="J273" i="3"/>
  <c r="E274" i="3"/>
  <c r="J274" i="3"/>
  <c r="E275" i="3"/>
  <c r="J275" i="3"/>
  <c r="E276" i="3"/>
  <c r="J276" i="3"/>
  <c r="E277" i="3"/>
  <c r="J277" i="3"/>
  <c r="E278" i="3"/>
  <c r="J278" i="3"/>
  <c r="E279" i="3"/>
  <c r="J279" i="3"/>
  <c r="E280" i="3"/>
  <c r="J280" i="3"/>
  <c r="E281" i="3"/>
  <c r="J281" i="3"/>
  <c r="E282" i="3"/>
  <c r="J282" i="3"/>
  <c r="E283" i="3"/>
  <c r="J283" i="3"/>
  <c r="E284" i="3"/>
  <c r="J284" i="3"/>
  <c r="E285" i="3"/>
  <c r="J285" i="3"/>
  <c r="E286" i="3"/>
  <c r="J286" i="3"/>
  <c r="E287" i="3"/>
  <c r="J287" i="3"/>
  <c r="E288" i="3"/>
  <c r="J288" i="3"/>
  <c r="E289" i="3"/>
  <c r="J289" i="3"/>
  <c r="E290" i="3"/>
  <c r="J290" i="3"/>
  <c r="E291" i="3"/>
  <c r="J291" i="3"/>
  <c r="E292" i="3"/>
  <c r="J292" i="3"/>
  <c r="E293" i="3"/>
  <c r="J293" i="3"/>
  <c r="E294" i="3"/>
  <c r="J294" i="3"/>
  <c r="E295" i="3"/>
  <c r="J295" i="3"/>
  <c r="N296" i="3"/>
  <c r="O296" i="3"/>
  <c r="P296" i="3"/>
  <c r="Q296" i="3"/>
  <c r="K296" i="3"/>
</calcChain>
</file>

<file path=xl/sharedStrings.xml><?xml version="1.0" encoding="utf-8"?>
<sst xmlns="http://schemas.openxmlformats.org/spreadsheetml/2006/main" count="39625" uniqueCount="4033">
  <si>
    <t>qc_did</t>
  </si>
  <si>
    <t>qc_prcs_ctr_cde</t>
  </si>
  <si>
    <t>A1</t>
  </si>
  <si>
    <t>A2</t>
  </si>
  <si>
    <t>B1</t>
  </si>
  <si>
    <t>B2</t>
  </si>
  <si>
    <t>C1</t>
  </si>
  <si>
    <t>C2</t>
  </si>
  <si>
    <t>DRB1_1</t>
  </si>
  <si>
    <t>DRB1_2</t>
  </si>
  <si>
    <t>DRB3_1</t>
  </si>
  <si>
    <t>DRB3_2</t>
  </si>
  <si>
    <t>DRB4_1</t>
  </si>
  <si>
    <t>DRB4_2</t>
  </si>
  <si>
    <t>DRB5_1</t>
  </si>
  <si>
    <t>DRB5_2</t>
  </si>
  <si>
    <t>DQA1_1</t>
  </si>
  <si>
    <t>DQA1_2</t>
  </si>
  <si>
    <t>DQB1_1</t>
  </si>
  <si>
    <t>DQB1_2</t>
  </si>
  <si>
    <t>DPA1_1</t>
  </si>
  <si>
    <t>DPA1_2</t>
  </si>
  <si>
    <t>DPB1_1</t>
  </si>
  <si>
    <t>DPB1_2</t>
  </si>
  <si>
    <t>lst_updt_dte</t>
  </si>
  <si>
    <t>lst_updt_id</t>
  </si>
  <si>
    <t xml:space="preserve">02AF            </t>
  </si>
  <si>
    <t xml:space="preserve">                </t>
  </si>
  <si>
    <t>Dec  7 2007 10:25AM</t>
  </si>
  <si>
    <t xml:space="preserve">bbeduhn </t>
  </si>
  <si>
    <t xml:space="preserve">74AB            </t>
  </si>
  <si>
    <t>Dec  7 2007 10:26AM</t>
  </si>
  <si>
    <t>Feb  1 2008 10:41AM</t>
  </si>
  <si>
    <t xml:space="preserve">broers  </t>
  </si>
  <si>
    <t xml:space="preserve">07MT            </t>
  </si>
  <si>
    <t>Mar  3 2008  1:35PM</t>
  </si>
  <si>
    <t>Mar  3 2008  1:49PM</t>
  </si>
  <si>
    <t>Mar  3 2008  2:38PM</t>
  </si>
  <si>
    <t xml:space="preserve">07AG            </t>
  </si>
  <si>
    <t xml:space="preserve">14BCAD          </t>
  </si>
  <si>
    <t>Dec  2 2008 11:49AM</t>
  </si>
  <si>
    <t>Jan  5 2009  8:58AM</t>
  </si>
  <si>
    <t>Jan 14 2015 12:00AM</t>
  </si>
  <si>
    <t>dcarlett</t>
  </si>
  <si>
    <t>Oct 13 2009 12:00AM</t>
  </si>
  <si>
    <t xml:space="preserve">04KBG           </t>
  </si>
  <si>
    <t xml:space="preserve">0409N           </t>
  </si>
  <si>
    <t xml:space="preserve">07WTR           </t>
  </si>
  <si>
    <t xml:space="preserve">07ANVB          </t>
  </si>
  <si>
    <t xml:space="preserve">27EKN           </t>
  </si>
  <si>
    <t xml:space="preserve">05AC            </t>
  </si>
  <si>
    <t xml:space="preserve">02BRHJ          </t>
  </si>
  <si>
    <t xml:space="preserve">35BJTR          </t>
  </si>
  <si>
    <t xml:space="preserve">39BMFM          </t>
  </si>
  <si>
    <t xml:space="preserve">17AB            </t>
  </si>
  <si>
    <t xml:space="preserve">02AJB           </t>
  </si>
  <si>
    <t xml:space="preserve">17MN            </t>
  </si>
  <si>
    <t xml:space="preserve">18RRG           </t>
  </si>
  <si>
    <t xml:space="preserve">35TDS           </t>
  </si>
  <si>
    <t xml:space="preserve">11BDFZ          </t>
  </si>
  <si>
    <t xml:space="preserve">07EH            </t>
  </si>
  <si>
    <t xml:space="preserve">18AB            </t>
  </si>
  <si>
    <t>Oct 14 2009 12:00AM</t>
  </si>
  <si>
    <t xml:space="preserve">2411N           </t>
  </si>
  <si>
    <t xml:space="preserve">44CVP           </t>
  </si>
  <si>
    <t xml:space="preserve">07ET            </t>
  </si>
  <si>
    <t xml:space="preserve">51WPA           </t>
  </si>
  <si>
    <t>Nov 12 2009  1:36PM</t>
  </si>
  <si>
    <t>Feb  4 2010 12:00AM</t>
  </si>
  <si>
    <t>Mar  1 2010 12:00AM</t>
  </si>
  <si>
    <t xml:space="preserve">15BJ            </t>
  </si>
  <si>
    <t>Jul 27 2010  3:42PM</t>
  </si>
  <si>
    <t xml:space="preserve">01FJUK          </t>
  </si>
  <si>
    <t xml:space="preserve">03ECAM          </t>
  </si>
  <si>
    <t>Dec 23 2010 12:00AM</t>
  </si>
  <si>
    <t xml:space="preserve">02DFKP          </t>
  </si>
  <si>
    <t xml:space="preserve">24DJSM          </t>
  </si>
  <si>
    <t xml:space="preserve">07CZZS          </t>
  </si>
  <si>
    <t xml:space="preserve">44FEAP          </t>
  </si>
  <si>
    <t xml:space="preserve">07FEAU          </t>
  </si>
  <si>
    <t xml:space="preserve">68CAKR          </t>
  </si>
  <si>
    <t xml:space="preserve">51CVAE          </t>
  </si>
  <si>
    <t xml:space="preserve">35DNXN          </t>
  </si>
  <si>
    <t xml:space="preserve">40AZAY          </t>
  </si>
  <si>
    <t xml:space="preserve">04FEAS          </t>
  </si>
  <si>
    <t>Feb  8 2011 12:00AM</t>
  </si>
  <si>
    <t>Mar  3 2011 10:42AM</t>
  </si>
  <si>
    <t xml:space="preserve">04JEAS          </t>
  </si>
  <si>
    <t xml:space="preserve">07KGSN          </t>
  </si>
  <si>
    <t>Feb  6 2012 12:00AM</t>
  </si>
  <si>
    <t xml:space="preserve">35CGAH          </t>
  </si>
  <si>
    <t xml:space="preserve">11KHME          </t>
  </si>
  <si>
    <t xml:space="preserve">33KNHH          </t>
  </si>
  <si>
    <t xml:space="preserve">39HFZB          </t>
  </si>
  <si>
    <t xml:space="preserve">01BYXF          </t>
  </si>
  <si>
    <t xml:space="preserve">07JECJ          </t>
  </si>
  <si>
    <t xml:space="preserve">40HKPN          </t>
  </si>
  <si>
    <t xml:space="preserve">15AYVB          </t>
  </si>
  <si>
    <t xml:space="preserve">02GNF           </t>
  </si>
  <si>
    <t xml:space="preserve">03JECG          </t>
  </si>
  <si>
    <t xml:space="preserve">02AZGG          </t>
  </si>
  <si>
    <t xml:space="preserve">06JCBB          </t>
  </si>
  <si>
    <t xml:space="preserve">02KNHP          </t>
  </si>
  <si>
    <t xml:space="preserve">03KHMD          </t>
  </si>
  <si>
    <t xml:space="preserve">24MSUT          </t>
  </si>
  <si>
    <t xml:space="preserve">35KHMJ          </t>
  </si>
  <si>
    <t xml:space="preserve">02ATZ           </t>
  </si>
  <si>
    <t xml:space="preserve">02CRFN          </t>
  </si>
  <si>
    <t xml:space="preserve">03FJUM          </t>
  </si>
  <si>
    <t xml:space="preserve">31JDZD          </t>
  </si>
  <si>
    <t xml:space="preserve">33DPJ           </t>
  </si>
  <si>
    <t xml:space="preserve">29SJA           </t>
  </si>
  <si>
    <t xml:space="preserve">58JCKC          </t>
  </si>
  <si>
    <t xml:space="preserve">08DJRU          </t>
  </si>
  <si>
    <t xml:space="preserve">26JCKB          </t>
  </si>
  <si>
    <t xml:space="preserve">07KHMH          </t>
  </si>
  <si>
    <t xml:space="preserve">15HHJY          </t>
  </si>
  <si>
    <t>Feb  9 2012 12:00AM</t>
  </si>
  <si>
    <t xml:space="preserve">02HJNP          </t>
  </si>
  <si>
    <t xml:space="preserve">15CKN           </t>
  </si>
  <si>
    <t xml:space="preserve">54CJT           </t>
  </si>
  <si>
    <t>Mar  2 2012 12:00AM</t>
  </si>
  <si>
    <t xml:space="preserve">23ENWE          </t>
  </si>
  <si>
    <t xml:space="preserve">15BKNX          </t>
  </si>
  <si>
    <t xml:space="preserve">15CZE           </t>
  </si>
  <si>
    <t xml:space="preserve">02CYVR          </t>
  </si>
  <si>
    <t xml:space="preserve">40AVGG          </t>
  </si>
  <si>
    <t>Aug  6 2012 12:00AM</t>
  </si>
  <si>
    <t xml:space="preserve">24CRAC          </t>
  </si>
  <si>
    <t xml:space="preserve">35BEZX          </t>
  </si>
  <si>
    <t xml:space="preserve">02CNXG          </t>
  </si>
  <si>
    <t xml:space="preserve">15BKVK          </t>
  </si>
  <si>
    <t xml:space="preserve">03CGAG          </t>
  </si>
  <si>
    <t xml:space="preserve">07CRAA          </t>
  </si>
  <si>
    <t xml:space="preserve">51CMCY          </t>
  </si>
  <si>
    <t xml:space="preserve">44MSUV          </t>
  </si>
  <si>
    <t xml:space="preserve">05JEAU          </t>
  </si>
  <si>
    <t>Sep 28 2012 12:00AM</t>
  </si>
  <si>
    <t xml:space="preserve">03BPSK          </t>
  </si>
  <si>
    <t xml:space="preserve">02ANGA          </t>
  </si>
  <si>
    <t xml:space="preserve">03XKS           </t>
  </si>
  <si>
    <t xml:space="preserve">23CJT           </t>
  </si>
  <si>
    <t xml:space="preserve">07WCP           </t>
  </si>
  <si>
    <t xml:space="preserve">04HTWY          </t>
  </si>
  <si>
    <t xml:space="preserve">04JERF          </t>
  </si>
  <si>
    <t xml:space="preserve">01BMMP          </t>
  </si>
  <si>
    <t xml:space="preserve">44AMUT          </t>
  </si>
  <si>
    <t>Nov  1 2012 12:00AM</t>
  </si>
  <si>
    <t>Feb  8 2013 12:00AM</t>
  </si>
  <si>
    <t>Apr  2 2013  2:49PM</t>
  </si>
  <si>
    <t>Apr  5 2013 12:00AM</t>
  </si>
  <si>
    <t>Apr 23 2013 10:31AM</t>
  </si>
  <si>
    <t xml:space="preserve">06ZAMM          </t>
  </si>
  <si>
    <t xml:space="preserve">07AAAWT         </t>
  </si>
  <si>
    <t>May 22 2013 12:00AM</t>
  </si>
  <si>
    <t>Jul  3 2013 12:00AM</t>
  </si>
  <si>
    <t xml:space="preserve">03TYBB          </t>
  </si>
  <si>
    <t>Jul 22 2013 12:00AM</t>
  </si>
  <si>
    <t xml:space="preserve">04VSFH          </t>
  </si>
  <si>
    <t>Dec 13 2013 12:00AM</t>
  </si>
  <si>
    <t xml:space="preserve">44JGMU          </t>
  </si>
  <si>
    <t xml:space="preserve">07JECH          </t>
  </si>
  <si>
    <t xml:space="preserve">07TXXS          </t>
  </si>
  <si>
    <t xml:space="preserve">07SNFN          </t>
  </si>
  <si>
    <t>Jan 30 2014 12:00AM</t>
  </si>
  <si>
    <t xml:space="preserve">01XMFY          </t>
  </si>
  <si>
    <t>Sep 24 2014 12:00AM</t>
  </si>
  <si>
    <t xml:space="preserve">04AAAWS         </t>
  </si>
  <si>
    <t>Nov 20 2014 12:00AM</t>
  </si>
  <si>
    <t xml:space="preserve">23XEWJ          </t>
  </si>
  <si>
    <t xml:space="preserve">07ZAMP          </t>
  </si>
  <si>
    <t xml:space="preserve">18TXYF          </t>
  </si>
  <si>
    <t xml:space="preserve">07ABGFN         </t>
  </si>
  <si>
    <t xml:space="preserve">08AAAWX         </t>
  </si>
  <si>
    <t xml:space="preserve">68TXXF          </t>
  </si>
  <si>
    <t xml:space="preserve">09CTZ           </t>
  </si>
  <si>
    <t xml:space="preserve">03ABGFK         </t>
  </si>
  <si>
    <t xml:space="preserve">15ABGFR         </t>
  </si>
  <si>
    <t xml:space="preserve">44AAAVY         </t>
  </si>
  <si>
    <t xml:space="preserve">35ABGFE         </t>
  </si>
  <si>
    <t xml:space="preserve">16APNU          </t>
  </si>
  <si>
    <t xml:space="preserve">04XX            </t>
  </si>
  <si>
    <t xml:space="preserve">15XX            </t>
  </si>
  <si>
    <t xml:space="preserve">01AAAWG         </t>
  </si>
  <si>
    <t>Feb 10 2015 12:00AM</t>
  </si>
  <si>
    <t xml:space="preserve">01ABGEP         </t>
  </si>
  <si>
    <t xml:space="preserve">05YGKG          </t>
  </si>
  <si>
    <t xml:space="preserve">15ABGFA         </t>
  </si>
  <si>
    <t xml:space="preserve">02ZAKP          </t>
  </si>
  <si>
    <t xml:space="preserve">03AAAUY         </t>
  </si>
  <si>
    <t xml:space="preserve">15MJMN          </t>
  </si>
  <si>
    <t xml:space="preserve">16VGH           </t>
  </si>
  <si>
    <t xml:space="preserve">03CZNT          </t>
  </si>
  <si>
    <t>May  7 2015 10:33AM</t>
  </si>
  <si>
    <t xml:space="preserve">07CVAG          </t>
  </si>
  <si>
    <t>Jun 22 2015  3:04PM</t>
  </si>
  <si>
    <t xml:space="preserve">01CNJK          </t>
  </si>
  <si>
    <t xml:space="preserve">06EJZW          </t>
  </si>
  <si>
    <t xml:space="preserve">16EKRU          </t>
  </si>
  <si>
    <t xml:space="preserve">02RGPY          </t>
  </si>
  <si>
    <t>Oct  7 2009  3:13PM</t>
  </si>
  <si>
    <t xml:space="preserve">2402L           </t>
  </si>
  <si>
    <t xml:space="preserve">04FHDR          </t>
  </si>
  <si>
    <t>Oct 11 2010 12:00AM</t>
  </si>
  <si>
    <t xml:space="preserve">26GAX           </t>
  </si>
  <si>
    <t xml:space="preserve">44ENWF          </t>
  </si>
  <si>
    <t xml:space="preserve">07SMK           </t>
  </si>
  <si>
    <t>Oct 25 2010 12:00AM</t>
  </si>
  <si>
    <t xml:space="preserve">15DFRA          </t>
  </si>
  <si>
    <t xml:space="preserve">38UF            </t>
  </si>
  <si>
    <t xml:space="preserve">08XKT           </t>
  </si>
  <si>
    <t xml:space="preserve">02ANJ           </t>
  </si>
  <si>
    <t xml:space="preserve">0116N           </t>
  </si>
  <si>
    <t xml:space="preserve">0282N           </t>
  </si>
  <si>
    <t xml:space="preserve">12CNB           </t>
  </si>
  <si>
    <t xml:space="preserve">01CYS           </t>
  </si>
  <si>
    <t xml:space="preserve">30AUX           </t>
  </si>
  <si>
    <t xml:space="preserve">15JECE          </t>
  </si>
  <si>
    <t xml:space="preserve">11CTPB          </t>
  </si>
  <si>
    <t xml:space="preserve">01KNHM          </t>
  </si>
  <si>
    <t xml:space="preserve">45FJH           </t>
  </si>
  <si>
    <t xml:space="preserve">18JDZZ          </t>
  </si>
  <si>
    <t xml:space="preserve">14CBF           </t>
  </si>
  <si>
    <t xml:space="preserve">81MN            </t>
  </si>
  <si>
    <t xml:space="preserve">15HHKW          </t>
  </si>
  <si>
    <t xml:space="preserve">57WUV           </t>
  </si>
  <si>
    <t xml:space="preserve">30BSXK          </t>
  </si>
  <si>
    <t xml:space="preserve">12DUKV          </t>
  </si>
  <si>
    <t xml:space="preserve">02FDYX          </t>
  </si>
  <si>
    <t xml:space="preserve">02HJMP          </t>
  </si>
  <si>
    <t xml:space="preserve">46HFZH          </t>
  </si>
  <si>
    <t>Apr 12 2012 12:00AM</t>
  </si>
  <si>
    <t xml:space="preserve">23RRF           </t>
  </si>
  <si>
    <t xml:space="preserve">02AB            </t>
  </si>
  <si>
    <t xml:space="preserve">01AA            </t>
  </si>
  <si>
    <t>Apr 18 2013 11:23AM</t>
  </si>
  <si>
    <t xml:space="preserve">15GYF           </t>
  </si>
  <si>
    <t xml:space="preserve">35WAZ           </t>
  </si>
  <si>
    <t xml:space="preserve">01VE            </t>
  </si>
  <si>
    <t xml:space="preserve">02VXEA          </t>
  </si>
  <si>
    <t xml:space="preserve">02DFDM          </t>
  </si>
  <si>
    <t>Jul 11 2013  1:17PM</t>
  </si>
  <si>
    <t>Jul 11 2013  3:44PM</t>
  </si>
  <si>
    <t>Oct 24 2013  4:30PM</t>
  </si>
  <si>
    <t xml:space="preserve">04CVAF          </t>
  </si>
  <si>
    <t>Oct 24 2013  4:42PM</t>
  </si>
  <si>
    <t>Oct 24 2013  4:48PM</t>
  </si>
  <si>
    <t xml:space="preserve">06SNFM          </t>
  </si>
  <si>
    <t xml:space="preserve">07WEDE          </t>
  </si>
  <si>
    <t xml:space="preserve">12CVT           </t>
  </si>
  <si>
    <t>May 28 2014  3:10PM</t>
  </si>
  <si>
    <t>May 28 2014  3:11PM</t>
  </si>
  <si>
    <t xml:space="preserve">32AAAVH         </t>
  </si>
  <si>
    <t xml:space="preserve">58AAAWD         </t>
  </si>
  <si>
    <t xml:space="preserve">11AAAVB         </t>
  </si>
  <si>
    <t xml:space="preserve">03AAAWK         </t>
  </si>
  <si>
    <t xml:space="preserve">51ABGFH         </t>
  </si>
  <si>
    <t xml:space="preserve">08XFDS          </t>
  </si>
  <si>
    <t>Mar  9 2015  4:48PM</t>
  </si>
  <si>
    <t xml:space="preserve">06AETSY         </t>
  </si>
  <si>
    <t>Mar 17 2015 12:00AM</t>
  </si>
  <si>
    <t>Oct 12 2015  4:21PM</t>
  </si>
  <si>
    <t>Oct 12 2015  4:33PM</t>
  </si>
  <si>
    <t>Oct 12 2015  4:37PM</t>
  </si>
  <si>
    <t xml:space="preserve">01AC            </t>
  </si>
  <si>
    <t xml:space="preserve">2409N           </t>
  </si>
  <si>
    <t xml:space="preserve">0103N           </t>
  </si>
  <si>
    <t xml:space="preserve">51WCX           </t>
  </si>
  <si>
    <t xml:space="preserve">35AAJB          </t>
  </si>
  <si>
    <t>Nov 12 2009  1:38PM</t>
  </si>
  <si>
    <t xml:space="preserve">57AHU           </t>
  </si>
  <si>
    <t xml:space="preserve">1579N           </t>
  </si>
  <si>
    <t xml:space="preserve">66AJ            </t>
  </si>
  <si>
    <t xml:space="preserve">52AH            </t>
  </si>
  <si>
    <t xml:space="preserve">01AKJT          </t>
  </si>
  <si>
    <t xml:space="preserve">01MY            </t>
  </si>
  <si>
    <t xml:space="preserve">02CGAE          </t>
  </si>
  <si>
    <t xml:space="preserve">35CVAD          </t>
  </si>
  <si>
    <t xml:space="preserve">11JCKA          </t>
  </si>
  <si>
    <t xml:space="preserve">27HHFC          </t>
  </si>
  <si>
    <t xml:space="preserve">31CGAJ          </t>
  </si>
  <si>
    <t xml:space="preserve">01AG            </t>
  </si>
  <si>
    <t xml:space="preserve">0507N           </t>
  </si>
  <si>
    <t>Mar 26 2013  2:32PM</t>
  </si>
  <si>
    <t>May  8 2013 10:14AM</t>
  </si>
  <si>
    <t xml:space="preserve">01CRY           </t>
  </si>
  <si>
    <t xml:space="preserve">24GMP           </t>
  </si>
  <si>
    <t>Oct 24 2013  4:35PM</t>
  </si>
  <si>
    <t>Oct 30 2013 12:00AM</t>
  </si>
  <si>
    <t xml:space="preserve">02AUX           </t>
  </si>
  <si>
    <t>Feb 20 2014  2:49PM</t>
  </si>
  <si>
    <t>Feb 20 2014  2:58PM</t>
  </si>
  <si>
    <t>May 28 2014  3:08PM</t>
  </si>
  <si>
    <t>Sep  4 2014  9:59AM</t>
  </si>
  <si>
    <t xml:space="preserve">29VSBU          </t>
  </si>
  <si>
    <t xml:space="preserve">08YETY          </t>
  </si>
  <si>
    <t>Feb 17 2015  3:56PM</t>
  </si>
  <si>
    <t xml:space="preserve">03BC            </t>
  </si>
  <si>
    <t xml:space="preserve">01MV            </t>
  </si>
  <si>
    <t xml:space="preserve">02TYHK          </t>
  </si>
  <si>
    <t xml:space="preserve">05RGPW          </t>
  </si>
  <si>
    <t>Jan 25 2013 12:00AM</t>
  </si>
  <si>
    <t xml:space="preserve">02JGA           </t>
  </si>
  <si>
    <t xml:space="preserve">03MN            </t>
  </si>
  <si>
    <t xml:space="preserve">05BGNV          </t>
  </si>
  <si>
    <t xml:space="preserve">03AF            </t>
  </si>
  <si>
    <t xml:space="preserve">04MS            </t>
  </si>
  <si>
    <t xml:space="preserve">05BWRV          </t>
  </si>
  <si>
    <t xml:space="preserve">02DYCD          </t>
  </si>
  <si>
    <t xml:space="preserve">03FYKD          </t>
  </si>
  <si>
    <t xml:space="preserve">01ARSW          </t>
  </si>
  <si>
    <t xml:space="preserve">06KHMP          </t>
  </si>
  <si>
    <t xml:space="preserve">06SNFT          </t>
  </si>
  <si>
    <t xml:space="preserve">04BDKS          </t>
  </si>
  <si>
    <t xml:space="preserve">05EF            </t>
  </si>
  <si>
    <t xml:space="preserve">03SNFR          </t>
  </si>
  <si>
    <t xml:space="preserve">06WHG           </t>
  </si>
  <si>
    <t xml:space="preserve">03JKPP          </t>
  </si>
  <si>
    <t xml:space="preserve">03GMJA          </t>
  </si>
  <si>
    <t xml:space="preserve">11RUK           </t>
  </si>
  <si>
    <t xml:space="preserve">02XX            </t>
  </si>
  <si>
    <t xml:space="preserve">03XX            </t>
  </si>
  <si>
    <t xml:space="preserve">01XX            </t>
  </si>
  <si>
    <t xml:space="preserve">04HJMR          </t>
  </si>
  <si>
    <t xml:space="preserve">01TFE           </t>
  </si>
  <si>
    <t xml:space="preserve">03BDZB          </t>
  </si>
  <si>
    <t>Oct 24 2013  4:18PM</t>
  </si>
  <si>
    <t xml:space="preserve">01AD            </t>
  </si>
  <si>
    <t>Oct 24 2013  4:25PM</t>
  </si>
  <si>
    <t>May 28 2014  3:07PM</t>
  </si>
  <si>
    <t>May 28 2014  3:15PM</t>
  </si>
  <si>
    <t xml:space="preserve">01CGF           </t>
  </si>
  <si>
    <t xml:space="preserve">02CNDW          </t>
  </si>
  <si>
    <t>Feb  5 2008 11:06AM</t>
  </si>
  <si>
    <t>gflickin</t>
  </si>
  <si>
    <t>Mar  4 2008  3:54PM</t>
  </si>
  <si>
    <t xml:space="preserve">18AC            </t>
  </si>
  <si>
    <t>Nov  8 2007 11:29AM</t>
  </si>
  <si>
    <t>Feb  5 2008 11:03AM</t>
  </si>
  <si>
    <t>Apr  1 2008  1:29PM</t>
  </si>
  <si>
    <t xml:space="preserve">35AC            </t>
  </si>
  <si>
    <t xml:space="preserve">44BC            </t>
  </si>
  <si>
    <t>Apr  9 2008  1:15PM</t>
  </si>
  <si>
    <t>May 12 2008 10:15AM</t>
  </si>
  <si>
    <t xml:space="preserve">02CAKM          </t>
  </si>
  <si>
    <t>Aug  5 2009  3:56PM</t>
  </si>
  <si>
    <t>Aug 18 2009 11:33AM</t>
  </si>
  <si>
    <t>Mar  4 2008  1:40PM</t>
  </si>
  <si>
    <t>Mar  4 2008  1:51PM</t>
  </si>
  <si>
    <t>May 22 2008  9:07AM</t>
  </si>
  <si>
    <t>Oct  5 2009  2:15PM</t>
  </si>
  <si>
    <t xml:space="preserve">44PYV           </t>
  </si>
  <si>
    <t>Feb 12 2008 10:56AM</t>
  </si>
  <si>
    <t>Jan  5 2007  3:02PM</t>
  </si>
  <si>
    <t xml:space="preserve">07KJZ           </t>
  </si>
  <si>
    <t xml:space="preserve">35KKA           </t>
  </si>
  <si>
    <t>Nov 16 2007  1:41PM</t>
  </si>
  <si>
    <t>Nov 16 2007  1:42PM</t>
  </si>
  <si>
    <t>Jun  2 2008  1:04PM</t>
  </si>
  <si>
    <t xml:space="preserve">02NTC           </t>
  </si>
  <si>
    <t xml:space="preserve">23DWH           </t>
  </si>
  <si>
    <t>Jun  2 2008  1:05PM</t>
  </si>
  <si>
    <t>Jun  2 2008  2:53PM</t>
  </si>
  <si>
    <t>Jan 14 2004 10:38AM</t>
  </si>
  <si>
    <t>lcoleman</t>
  </si>
  <si>
    <t xml:space="preserve">24XX            </t>
  </si>
  <si>
    <t>Oct  1 2004  3:53PM</t>
  </si>
  <si>
    <t>Oct  1 2007 12:13PM</t>
  </si>
  <si>
    <t>Oct  1 2007 12:14PM</t>
  </si>
  <si>
    <t>Oct  1 2007 12:15PM</t>
  </si>
  <si>
    <t>Jan  4 2008 12:25PM</t>
  </si>
  <si>
    <t xml:space="preserve">ldorr   </t>
  </si>
  <si>
    <t>Jun  6 2007 10:48AM</t>
  </si>
  <si>
    <t xml:space="preserve">15TYU           </t>
  </si>
  <si>
    <t xml:space="preserve">35TYV           </t>
  </si>
  <si>
    <t>Jun  6 2007 10:49AM</t>
  </si>
  <si>
    <t>Dec  3 2007 10:47AM</t>
  </si>
  <si>
    <t xml:space="preserve">01FAV           </t>
  </si>
  <si>
    <t>Nov 17 2005  4:54PM</t>
  </si>
  <si>
    <t>Dec  3 2007 10:45AM</t>
  </si>
  <si>
    <t>Jan  4 2008 12:23PM</t>
  </si>
  <si>
    <t xml:space="preserve">51XX            </t>
  </si>
  <si>
    <t>Jan 24 2001  1:40PM</t>
  </si>
  <si>
    <t xml:space="preserve">mjanzen </t>
  </si>
  <si>
    <t xml:space="preserve">26XX            </t>
  </si>
  <si>
    <t xml:space="preserve">35XX            </t>
  </si>
  <si>
    <t xml:space="preserve">40XX            </t>
  </si>
  <si>
    <t>Jan 24 2001  1:44PM</t>
  </si>
  <si>
    <t>Nov 26 2001  4:26PM</t>
  </si>
  <si>
    <t xml:space="preserve">02SZZ           </t>
  </si>
  <si>
    <t xml:space="preserve">02ANW           </t>
  </si>
  <si>
    <t>Oct  8 2002 10:43AM</t>
  </si>
  <si>
    <t>Oct 28 2002 11:30AM</t>
  </si>
  <si>
    <t>Jan  9 2001  2:20PM</t>
  </si>
  <si>
    <t xml:space="preserve">36XX            </t>
  </si>
  <si>
    <t>Nov 26 2001 11:26AM</t>
  </si>
  <si>
    <t>Nov 26 2001  4:23PM</t>
  </si>
  <si>
    <t>Nov 26 2001  4:24PM</t>
  </si>
  <si>
    <t>Feb 15 2002  3:27PM</t>
  </si>
  <si>
    <t xml:space="preserve">44HTH           </t>
  </si>
  <si>
    <t xml:space="preserve">51CKY           </t>
  </si>
  <si>
    <t xml:space="preserve">12AG            </t>
  </si>
  <si>
    <t>Jun  4 2002  2:12PM</t>
  </si>
  <si>
    <t xml:space="preserve">40BH            </t>
  </si>
  <si>
    <t xml:space="preserve">44PPA           </t>
  </si>
  <si>
    <t>Jun  4 2002  2:15PM</t>
  </si>
  <si>
    <t>Nov  5 2002  1:51PM</t>
  </si>
  <si>
    <t xml:space="preserve">07AMP           </t>
  </si>
  <si>
    <t xml:space="preserve">40DPU           </t>
  </si>
  <si>
    <t>Nov  5 2002  2:13PM</t>
  </si>
  <si>
    <t xml:space="preserve">08XX            </t>
  </si>
  <si>
    <t>Apr  7 2003 10:26AM</t>
  </si>
  <si>
    <t xml:space="preserve">15AAA           </t>
  </si>
  <si>
    <t xml:space="preserve">39XX            </t>
  </si>
  <si>
    <t>Aug 15 1997 10:58AM</t>
  </si>
  <si>
    <t>msetterh</t>
  </si>
  <si>
    <t xml:space="preserve">68XX            </t>
  </si>
  <si>
    <t>Jan 20 1998  8:56AM</t>
  </si>
  <si>
    <t>Jan 22 1998  2:30PM</t>
  </si>
  <si>
    <t>Jan 23 1998  3:18PM</t>
  </si>
  <si>
    <t xml:space="preserve">29XX            </t>
  </si>
  <si>
    <t xml:space="preserve">07XX            </t>
  </si>
  <si>
    <t xml:space="preserve">44XX            </t>
  </si>
  <si>
    <t>May  8 1998  5:32PM</t>
  </si>
  <si>
    <t>Dec  7 2007 12:00AM</t>
  </si>
  <si>
    <t xml:space="preserve">nsmeby  </t>
  </si>
  <si>
    <t>Jan 18 2008 12:00AM</t>
  </si>
  <si>
    <t xml:space="preserve">11AB            </t>
  </si>
  <si>
    <t>Sep 10 2001 12:00AM</t>
  </si>
  <si>
    <t xml:space="preserve">15SCV           </t>
  </si>
  <si>
    <t xml:space="preserve">44MCF           </t>
  </si>
  <si>
    <t>Jul 26 2002  3:09PM</t>
  </si>
  <si>
    <t xml:space="preserve">03MR            </t>
  </si>
  <si>
    <t xml:space="preserve">02SWY           </t>
  </si>
  <si>
    <t xml:space="preserve">07PZS           </t>
  </si>
  <si>
    <t xml:space="preserve">44PZT           </t>
  </si>
  <si>
    <t>Jun  1 2005 12:00AM</t>
  </si>
  <si>
    <t>Sep 25 2007 12:00AM</t>
  </si>
  <si>
    <t>Dec 12 2007 12:00AM</t>
  </si>
  <si>
    <t xml:space="preserve">15JST           </t>
  </si>
  <si>
    <t xml:space="preserve">01EU            </t>
  </si>
  <si>
    <t xml:space="preserve">15KCK           </t>
  </si>
  <si>
    <t xml:space="preserve">08KDT           </t>
  </si>
  <si>
    <t xml:space="preserve">08KAV           </t>
  </si>
  <si>
    <t>Jan 30 2008 12:00AM</t>
  </si>
  <si>
    <t xml:space="preserve">01BF            </t>
  </si>
  <si>
    <t xml:space="preserve">01PU            </t>
  </si>
  <si>
    <t xml:space="preserve">40HFH           </t>
  </si>
  <si>
    <t xml:space="preserve">40JMP           </t>
  </si>
  <si>
    <t xml:space="preserve">04YK            </t>
  </si>
  <si>
    <t xml:space="preserve">04DJX           </t>
  </si>
  <si>
    <t xml:space="preserve">31AB            </t>
  </si>
  <si>
    <t xml:space="preserve">08BMU           </t>
  </si>
  <si>
    <t xml:space="preserve">04DXN           </t>
  </si>
  <si>
    <t xml:space="preserve">04BK            </t>
  </si>
  <si>
    <t xml:space="preserve">27XX            </t>
  </si>
  <si>
    <t xml:space="preserve">30BC            </t>
  </si>
  <si>
    <t xml:space="preserve">04KNA           </t>
  </si>
  <si>
    <t xml:space="preserve">04JRG           </t>
  </si>
  <si>
    <t xml:space="preserve">02JGZ           </t>
  </si>
  <si>
    <t xml:space="preserve">09XX            </t>
  </si>
  <si>
    <t>Mar  4 2008  1:47PM</t>
  </si>
  <si>
    <t>Apr  9 2008 12:00AM</t>
  </si>
  <si>
    <t>Jul  7 2008  9:28AM</t>
  </si>
  <si>
    <t xml:space="preserve">01BMFN          </t>
  </si>
  <si>
    <t xml:space="preserve">44WRJ           </t>
  </si>
  <si>
    <t xml:space="preserve">24ATEA          </t>
  </si>
  <si>
    <t xml:space="preserve">07CBHB          </t>
  </si>
  <si>
    <t xml:space="preserve">81AB            </t>
  </si>
  <si>
    <t xml:space="preserve">51WBA           </t>
  </si>
  <si>
    <t>Aug 15 2008 12:00AM</t>
  </si>
  <si>
    <t>Mar 24 2009 12:00AM</t>
  </si>
  <si>
    <t>Mar 27 2009 12:00AM</t>
  </si>
  <si>
    <t xml:space="preserve">02DZKN          </t>
  </si>
  <si>
    <t xml:space="preserve">03FJC           </t>
  </si>
  <si>
    <t xml:space="preserve">08BE            </t>
  </si>
  <si>
    <t>May  6 2009  4:13PM</t>
  </si>
  <si>
    <t>May 11 2009 12:00AM</t>
  </si>
  <si>
    <t>Jun 10 2009 12:00AM</t>
  </si>
  <si>
    <t xml:space="preserve">68FKZ           </t>
  </si>
  <si>
    <t>Jul  2 2009 12:00AM</t>
  </si>
  <si>
    <t>Jul 30 2009 12:00AM</t>
  </si>
  <si>
    <t>May  9 2001  3:56PM</t>
  </si>
  <si>
    <t xml:space="preserve">01AB            </t>
  </si>
  <si>
    <t xml:space="preserve">03AJ            </t>
  </si>
  <si>
    <t xml:space="preserve">24NSH           </t>
  </si>
  <si>
    <t xml:space="preserve">08AH            </t>
  </si>
  <si>
    <t xml:space="preserve">08CVS           </t>
  </si>
  <si>
    <t xml:space="preserve">15JRD           </t>
  </si>
  <si>
    <t xml:space="preserve">03CVT           </t>
  </si>
  <si>
    <t xml:space="preserve">14JGS           </t>
  </si>
  <si>
    <t xml:space="preserve">08AK            </t>
  </si>
  <si>
    <t xml:space="preserve">44TYT           </t>
  </si>
  <si>
    <t xml:space="preserve">24TYW           </t>
  </si>
  <si>
    <t xml:space="preserve">32AC            </t>
  </si>
  <si>
    <t xml:space="preserve">07GGM           </t>
  </si>
  <si>
    <t xml:space="preserve">15BG            </t>
  </si>
  <si>
    <t xml:space="preserve">35SZX           </t>
  </si>
  <si>
    <t>Aug 10 2007  4:21PM</t>
  </si>
  <si>
    <t xml:space="preserve">12BMP           </t>
  </si>
  <si>
    <t xml:space="preserve">12BV            </t>
  </si>
  <si>
    <t xml:space="preserve">40JPM           </t>
  </si>
  <si>
    <t xml:space="preserve">40KSJ           </t>
  </si>
  <si>
    <t xml:space="preserve">24SZU           </t>
  </si>
  <si>
    <t xml:space="preserve">29BC            </t>
  </si>
  <si>
    <t xml:space="preserve">40UF            </t>
  </si>
  <si>
    <t xml:space="preserve">15RSK           </t>
  </si>
  <si>
    <t xml:space="preserve">40JG            </t>
  </si>
  <si>
    <t>Feb 26 2004  1:05PM</t>
  </si>
  <si>
    <t>Feb 26 2004  1:18PM</t>
  </si>
  <si>
    <t xml:space="preserve">07AC            </t>
  </si>
  <si>
    <t xml:space="preserve">11XX            </t>
  </si>
  <si>
    <t xml:space="preserve">13XX            </t>
  </si>
  <si>
    <t xml:space="preserve">18XX            </t>
  </si>
  <si>
    <t xml:space="preserve">30XX            </t>
  </si>
  <si>
    <t xml:space="preserve">53XX            </t>
  </si>
  <si>
    <t xml:space="preserve">29MS            </t>
  </si>
  <si>
    <t xml:space="preserve">33DWH           </t>
  </si>
  <si>
    <t xml:space="preserve">23XX            </t>
  </si>
  <si>
    <t xml:space="preserve">33XX            </t>
  </si>
  <si>
    <t xml:space="preserve">07BG            </t>
  </si>
  <si>
    <t xml:space="preserve">40WG            </t>
  </si>
  <si>
    <t xml:space="preserve">04HT            </t>
  </si>
  <si>
    <t xml:space="preserve">04GX            </t>
  </si>
  <si>
    <t xml:space="preserve">24BG            </t>
  </si>
  <si>
    <t>Nov  7 2001 12:00AM</t>
  </si>
  <si>
    <t xml:space="preserve">24PMD           </t>
  </si>
  <si>
    <t xml:space="preserve">18MXC           </t>
  </si>
  <si>
    <t xml:space="preserve">44MXD           </t>
  </si>
  <si>
    <t>Jun 17 2003  8:35AM</t>
  </si>
  <si>
    <t>Feb 26 2004  1:20PM</t>
  </si>
  <si>
    <t>Feb 26 2004  1:21PM</t>
  </si>
  <si>
    <t>Feb 26 2004  1:22PM</t>
  </si>
  <si>
    <t>Feb 26 2004  1:23PM</t>
  </si>
  <si>
    <t>Feb 26 2004  1:25PM</t>
  </si>
  <si>
    <t>Feb 26 2004  1:26PM</t>
  </si>
  <si>
    <t xml:space="preserve">08AB            </t>
  </si>
  <si>
    <t xml:space="preserve">44BH            </t>
  </si>
  <si>
    <t>Feb 26 2004  1:27PM</t>
  </si>
  <si>
    <t>Mar 11 2004  1:53PM</t>
  </si>
  <si>
    <t>Jan  5 2009  9:43AM</t>
  </si>
  <si>
    <t>Oct 22 1997  8:20PM</t>
  </si>
  <si>
    <t>operator</t>
  </si>
  <si>
    <t xml:space="preserve">57XX            </t>
  </si>
  <si>
    <t>Oct  8 1997  8:24PM</t>
  </si>
  <si>
    <t>Sep  9 1998  9:02PM</t>
  </si>
  <si>
    <t xml:space="preserve">55XX            </t>
  </si>
  <si>
    <t xml:space="preserve">14AH            </t>
  </si>
  <si>
    <t xml:space="preserve">41XX            </t>
  </si>
  <si>
    <t>Sep 17 1998  8:08PM</t>
  </si>
  <si>
    <t xml:space="preserve">25XX            </t>
  </si>
  <si>
    <t xml:space="preserve">45XX            </t>
  </si>
  <si>
    <t xml:space="preserve">58XX            </t>
  </si>
  <si>
    <t>Feb 25 1999  8:22PM</t>
  </si>
  <si>
    <t>Jun 20 1999 12:31PM</t>
  </si>
  <si>
    <t>Nov 19 2001  8:49PM</t>
  </si>
  <si>
    <t xml:space="preserve">38AE            </t>
  </si>
  <si>
    <t>Dec  9 2001 10:02AM</t>
  </si>
  <si>
    <t>Jul 15 1998  8:39AM</t>
  </si>
  <si>
    <t xml:space="preserve">pkays   </t>
  </si>
  <si>
    <t xml:space="preserve">38XX            </t>
  </si>
  <si>
    <t xml:space="preserve">50XX            </t>
  </si>
  <si>
    <t>Oct  8 1998 11:39AM</t>
  </si>
  <si>
    <t>Jun  2 1999  4:29PM</t>
  </si>
  <si>
    <t>Aug 25 1999  4:28PM</t>
  </si>
  <si>
    <t>Feb  7 2000  1:13PM</t>
  </si>
  <si>
    <t xml:space="preserve">49XX            </t>
  </si>
  <si>
    <t>Dec 28 1998  4:33PM</t>
  </si>
  <si>
    <t>Jun  2 1999  4:31PM</t>
  </si>
  <si>
    <t>Dec 13 1999  3:47PM</t>
  </si>
  <si>
    <t>Jun  3 1998  8:58AM</t>
  </si>
  <si>
    <t>Jun  3 1998  9:00AM</t>
  </si>
  <si>
    <t>Nov  3 1998  2:53PM</t>
  </si>
  <si>
    <t xml:space="preserve">69XX            </t>
  </si>
  <si>
    <t>Oct  1 1998  2:22PM</t>
  </si>
  <si>
    <t>Jun  2 1999  4:32PM</t>
  </si>
  <si>
    <t>Oct  8 1997  5:14PM</t>
  </si>
  <si>
    <t>rholsten</t>
  </si>
  <si>
    <t>Oct 30 1997  2:20PM</t>
  </si>
  <si>
    <t xml:space="preserve">14XX            </t>
  </si>
  <si>
    <t>Oct 30 1997  2:14PM</t>
  </si>
  <si>
    <t>Oct 30 1997  2:24PM</t>
  </si>
  <si>
    <t>Dec  5 1997  4:56PM</t>
  </si>
  <si>
    <t xml:space="preserve">sa      </t>
  </si>
  <si>
    <t xml:space="preserve">29AB            </t>
  </si>
  <si>
    <t xml:space="preserve">33MN            </t>
  </si>
  <si>
    <t xml:space="preserve">15BBB           </t>
  </si>
  <si>
    <t xml:space="preserve">30BD            </t>
  </si>
  <si>
    <t xml:space="preserve">66XX            </t>
  </si>
  <si>
    <t xml:space="preserve">15BNJ           </t>
  </si>
  <si>
    <t>Jul 22 1999  4:43PM</t>
  </si>
  <si>
    <t>Feb  4 2000  2:23PM</t>
  </si>
  <si>
    <t>Oct  9 2000  1:54PM</t>
  </si>
  <si>
    <t>Nov 12 2001  7:07AM</t>
  </si>
  <si>
    <t xml:space="preserve">46XX            </t>
  </si>
  <si>
    <t xml:space="preserve">52XX            </t>
  </si>
  <si>
    <t>Dec 20 2005  3:34PM</t>
  </si>
  <si>
    <t xml:space="preserve">thanson </t>
  </si>
  <si>
    <t xml:space="preserve">08AJEZ          </t>
  </si>
  <si>
    <t xml:space="preserve">24BMD           </t>
  </si>
  <si>
    <t xml:space="preserve">07SJA           </t>
  </si>
  <si>
    <t xml:space="preserve">14BC            </t>
  </si>
  <si>
    <t>Nov 30 1998 11:27AM</t>
  </si>
  <si>
    <t xml:space="preserve">twinden </t>
  </si>
  <si>
    <t>Dec 16 1998  2:46PM</t>
  </si>
  <si>
    <t>Dec 18 1998 11:07AM</t>
  </si>
  <si>
    <t>Sep 29 1998 10:52AM</t>
  </si>
  <si>
    <t>Dec 31 1998 11:19AM</t>
  </si>
  <si>
    <t>Dec 18 1998 11:08AM</t>
  </si>
  <si>
    <t>Mar  8 1999 11:22AM</t>
  </si>
  <si>
    <t>808</t>
  </si>
  <si>
    <t xml:space="preserve">2601            </t>
  </si>
  <si>
    <t xml:space="preserve">0702            </t>
  </si>
  <si>
    <t xml:space="preserve">0801            </t>
  </si>
  <si>
    <t xml:space="preserve">0718            </t>
  </si>
  <si>
    <t xml:space="preserve">1203            </t>
  </si>
  <si>
    <t xml:space="preserve">1501            </t>
  </si>
  <si>
    <t xml:space="preserve">0301            </t>
  </si>
  <si>
    <t xml:space="preserve">0202            </t>
  </si>
  <si>
    <t xml:space="preserve">0101            </t>
  </si>
  <si>
    <t xml:space="preserve">2902            </t>
  </si>
  <si>
    <t xml:space="preserve">5301            </t>
  </si>
  <si>
    <t xml:space="preserve">5802            </t>
  </si>
  <si>
    <t xml:space="preserve">0602            </t>
  </si>
  <si>
    <t xml:space="preserve">0804            </t>
  </si>
  <si>
    <t xml:space="preserve">1102            </t>
  </si>
  <si>
    <t xml:space="preserve">4403            </t>
  </si>
  <si>
    <t xml:space="preserve">5701            </t>
  </si>
  <si>
    <t xml:space="preserve">0701            </t>
  </si>
  <si>
    <t xml:space="preserve">4901            </t>
  </si>
  <si>
    <t xml:space="preserve">0201            </t>
  </si>
  <si>
    <t xml:space="preserve">4402            </t>
  </si>
  <si>
    <t xml:space="preserve">0501            </t>
  </si>
  <si>
    <t xml:space="preserve">1401            </t>
  </si>
  <si>
    <t xml:space="preserve">1112            </t>
  </si>
  <si>
    <t xml:space="preserve">2403            </t>
  </si>
  <si>
    <t xml:space="preserve">1801            </t>
  </si>
  <si>
    <t xml:space="preserve">1101            </t>
  </si>
  <si>
    <t xml:space="preserve">2301            </t>
  </si>
  <si>
    <t xml:space="preserve">3002            </t>
  </si>
  <si>
    <t xml:space="preserve">4501            </t>
  </si>
  <si>
    <t xml:space="preserve">0304            </t>
  </si>
  <si>
    <t xml:space="preserve">1601            </t>
  </si>
  <si>
    <t xml:space="preserve">1304            </t>
  </si>
  <si>
    <t xml:space="preserve">0102            </t>
  </si>
  <si>
    <t xml:space="preserve">3501            </t>
  </si>
  <si>
    <t xml:space="preserve">0401            </t>
  </si>
  <si>
    <t xml:space="preserve">3101            </t>
  </si>
  <si>
    <t xml:space="preserve">4001            </t>
  </si>
  <si>
    <t xml:space="preserve">0404            </t>
  </si>
  <si>
    <t xml:space="preserve">5101            </t>
  </si>
  <si>
    <t xml:space="preserve">1502            </t>
  </si>
  <si>
    <t xml:space="preserve">2402            </t>
  </si>
  <si>
    <t xml:space="preserve">2418            </t>
  </si>
  <si>
    <t xml:space="preserve">3701            </t>
  </si>
  <si>
    <t xml:space="preserve">0303            </t>
  </si>
  <si>
    <t xml:space="preserve">0103            </t>
  </si>
  <si>
    <t xml:space="preserve">2426            </t>
  </si>
  <si>
    <t xml:space="preserve">5801            </t>
  </si>
  <si>
    <t xml:space="preserve">6801            </t>
  </si>
  <si>
    <t xml:space="preserve">3503            </t>
  </si>
  <si>
    <t xml:space="preserve">3301            </t>
  </si>
  <si>
    <t xml:space="preserve">1402            </t>
  </si>
  <si>
    <t xml:space="preserve">0802            </t>
  </si>
  <si>
    <t xml:space="preserve">3809            </t>
  </si>
  <si>
    <t xml:space="preserve">0402            </t>
  </si>
  <si>
    <t xml:space="preserve">4002            </t>
  </si>
  <si>
    <t xml:space="preserve">5119            </t>
  </si>
  <si>
    <t xml:space="preserve">0206            </t>
  </si>
  <si>
    <t xml:space="preserve">0811            </t>
  </si>
  <si>
    <t xml:space="preserve">2501            </t>
  </si>
  <si>
    <t xml:space="preserve">5107            </t>
  </si>
  <si>
    <t xml:space="preserve">2901            </t>
  </si>
  <si>
    <t xml:space="preserve">0705            </t>
  </si>
  <si>
    <t xml:space="preserve">1505            </t>
  </si>
  <si>
    <t xml:space="preserve">1001            </t>
  </si>
  <si>
    <t xml:space="preserve">3001            </t>
  </si>
  <si>
    <t xml:space="preserve">4202            </t>
  </si>
  <si>
    <t xml:space="preserve">5001            </t>
  </si>
  <si>
    <t xml:space="preserve">1503            </t>
  </si>
  <si>
    <t xml:space="preserve">1602            </t>
  </si>
  <si>
    <t xml:space="preserve">0205            </t>
  </si>
  <si>
    <t xml:space="preserve">0901            </t>
  </si>
  <si>
    <t xml:space="preserve">4101            </t>
  </si>
  <si>
    <t xml:space="preserve">4405            </t>
  </si>
  <si>
    <t xml:space="preserve">0405            </t>
  </si>
  <si>
    <t xml:space="preserve">2714            </t>
  </si>
  <si>
    <t xml:space="preserve">3517            </t>
  </si>
  <si>
    <t xml:space="preserve">5201            </t>
  </si>
  <si>
    <t xml:space="preserve">0411            </t>
  </si>
  <si>
    <t xml:space="preserve">4010            </t>
  </si>
  <si>
    <t xml:space="preserve">0403            </t>
  </si>
  <si>
    <t xml:space="preserve">3303            </t>
  </si>
  <si>
    <t xml:space="preserve">0704            </t>
  </si>
  <si>
    <t xml:space="preserve">3514            </t>
  </si>
  <si>
    <t xml:space="preserve">6701            </t>
  </si>
  <si>
    <t xml:space="preserve">2305            </t>
  </si>
  <si>
    <t xml:space="preserve">3512            </t>
  </si>
  <si>
    <t xml:space="preserve">3901            </t>
  </si>
  <si>
    <t xml:space="preserve">3401            </t>
  </si>
  <si>
    <t xml:space="preserve">1521            </t>
  </si>
  <si>
    <t xml:space="preserve">35113           </t>
  </si>
  <si>
    <t xml:space="preserve">0203            </t>
  </si>
  <si>
    <t xml:space="preserve">3909            </t>
  </si>
  <si>
    <t xml:space="preserve">5604            </t>
  </si>
  <si>
    <t xml:space="preserve">1524            </t>
  </si>
  <si>
    <t xml:space="preserve">2705            </t>
  </si>
  <si>
    <t xml:space="preserve">0211            </t>
  </si>
  <si>
    <t xml:space="preserve">4004            </t>
  </si>
  <si>
    <t xml:space="preserve">4801            </t>
  </si>
  <si>
    <t xml:space="preserve">0410            </t>
  </si>
  <si>
    <t xml:space="preserve">5114            </t>
  </si>
  <si>
    <t xml:space="preserve">1509            </t>
  </si>
  <si>
    <t xml:space="preserve">0806            </t>
  </si>
  <si>
    <t xml:space="preserve">4404            </t>
  </si>
  <si>
    <t xml:space="preserve">8001            </t>
  </si>
  <si>
    <t xml:space="preserve">2703            </t>
  </si>
  <si>
    <t xml:space="preserve">4201            </t>
  </si>
  <si>
    <t xml:space="preserve">1701            </t>
  </si>
  <si>
    <t xml:space="preserve">1515            </t>
  </si>
  <si>
    <t xml:space="preserve">0305            </t>
  </si>
  <si>
    <t xml:space="preserve">0407            </t>
  </si>
  <si>
    <t xml:space="preserve">5702            </t>
  </si>
  <si>
    <t xml:space="preserve">3004            </t>
  </si>
  <si>
    <t xml:space="preserve">4006            </t>
  </si>
  <si>
    <t xml:space="preserve">0302            </t>
  </si>
  <si>
    <t xml:space="preserve">1808            </t>
  </si>
  <si>
    <t xml:space="preserve">3304            </t>
  </si>
  <si>
    <t xml:space="preserve">4701            </t>
  </si>
  <si>
    <t xml:space="preserve">1302            </t>
  </si>
  <si>
    <t xml:space="preserve">3201            </t>
  </si>
  <si>
    <t xml:space="preserve">7301            </t>
  </si>
  <si>
    <t xml:space="preserve">3010            </t>
  </si>
  <si>
    <t xml:space="preserve">5703            </t>
  </si>
  <si>
    <t xml:space="preserve">3802            </t>
  </si>
  <si>
    <t xml:space="preserve">4601            </t>
  </si>
  <si>
    <t xml:space="preserve">6602            </t>
  </si>
  <si>
    <t xml:space="preserve">5002            </t>
  </si>
  <si>
    <t xml:space="preserve">0406            </t>
  </si>
  <si>
    <t xml:space="preserve">1516            </t>
  </si>
  <si>
    <t xml:space="preserve">0207            </t>
  </si>
  <si>
    <t xml:space="preserve">0803            </t>
  </si>
  <si>
    <t xml:space="preserve">3902            </t>
  </si>
  <si>
    <t xml:space="preserve">3908            </t>
  </si>
  <si>
    <t xml:space="preserve">3906            </t>
  </si>
  <si>
    <t xml:space="preserve">5501            </t>
  </si>
  <si>
    <t xml:space="preserve">0318            </t>
  </si>
  <si>
    <t xml:space="preserve">2458            </t>
  </si>
  <si>
    <t xml:space="preserve">3402            </t>
  </si>
  <si>
    <t xml:space="preserve">1506            </t>
  </si>
  <si>
    <t xml:space="preserve">5901            </t>
  </si>
  <si>
    <t xml:space="preserve">2433            </t>
  </si>
  <si>
    <t xml:space="preserve">5106            </t>
  </si>
  <si>
    <t xml:space="preserve">1204            </t>
  </si>
  <si>
    <t xml:space="preserve">0710            </t>
  </si>
  <si>
    <t xml:space="preserve">2407            </t>
  </si>
  <si>
    <t xml:space="preserve">2706            </t>
  </si>
  <si>
    <t xml:space="preserve">3505            </t>
  </si>
  <si>
    <t xml:space="preserve">6805            </t>
  </si>
  <si>
    <t xml:space="preserve">1539            </t>
  </si>
  <si>
    <t xml:space="preserve">0306            </t>
  </si>
  <si>
    <t xml:space="preserve">3520            </t>
  </si>
  <si>
    <t xml:space="preserve">3601            </t>
  </si>
  <si>
    <t xml:space="preserve">0208            </t>
  </si>
  <si>
    <t xml:space="preserve">4102            </t>
  </si>
  <si>
    <t xml:space="preserve">1535            </t>
  </si>
  <si>
    <t xml:space="preserve">6803            </t>
  </si>
  <si>
    <t xml:space="preserve">0717            </t>
  </si>
  <si>
    <t xml:space="preserve">0810            </t>
  </si>
  <si>
    <t xml:space="preserve">1534            </t>
  </si>
  <si>
    <t xml:space="preserve">0210            </t>
  </si>
  <si>
    <t xml:space="preserve">7801            </t>
  </si>
  <si>
    <t xml:space="preserve">3905            </t>
  </si>
  <si>
    <t xml:space="preserve">0204            </t>
  </si>
  <si>
    <t xml:space="preserve">4008            </t>
  </si>
  <si>
    <t xml:space="preserve">4011            </t>
  </si>
  <si>
    <t xml:space="preserve">1406            </t>
  </si>
  <si>
    <t xml:space="preserve">3541            </t>
  </si>
  <si>
    <t xml:space="preserve">2602            </t>
  </si>
  <si>
    <t xml:space="preserve">3112            </t>
  </si>
  <si>
    <t xml:space="preserve">1510            </t>
  </si>
  <si>
    <t xml:space="preserve">3801            </t>
  </si>
  <si>
    <t xml:space="preserve">0537            </t>
  </si>
  <si>
    <t xml:space="preserve">1301            </t>
  </si>
  <si>
    <t xml:space="preserve">1530            </t>
  </si>
  <si>
    <t xml:space="preserve">4020            </t>
  </si>
  <si>
    <t xml:space="preserve">0260            </t>
  </si>
  <si>
    <t xml:space="preserve">5113            </t>
  </si>
  <si>
    <t xml:space="preserve">3528            </t>
  </si>
  <si>
    <t xml:space="preserve">8101            </t>
  </si>
  <si>
    <t xml:space="preserve">4408            </t>
  </si>
  <si>
    <t xml:space="preserve">1548            </t>
  </si>
  <si>
    <t xml:space="preserve">1105            </t>
  </si>
  <si>
    <t xml:space="preserve">6603            </t>
  </si>
  <si>
    <t xml:space="preserve">0727            </t>
  </si>
  <si>
    <t xml:space="preserve">0709            </t>
  </si>
  <si>
    <t xml:space="preserve">7403            </t>
  </si>
  <si>
    <t xml:space="preserve">6802            </t>
  </si>
  <si>
    <t xml:space="preserve">4005            </t>
  </si>
  <si>
    <t xml:space="preserve">6807            </t>
  </si>
  <si>
    <t xml:space="preserve">0408            </t>
  </si>
  <si>
    <t xml:space="preserve">6601            </t>
  </si>
  <si>
    <t xml:space="preserve">1202            </t>
  </si>
  <si>
    <t xml:space="preserve">3508            </t>
  </si>
  <si>
    <t xml:space="preserve">4205            </t>
  </si>
  <si>
    <t xml:space="preserve">5601            </t>
  </si>
  <si>
    <t xml:space="preserve">1518            </t>
  </si>
  <si>
    <t>818</t>
  </si>
  <si>
    <t xml:space="preserve">1305            </t>
  </si>
  <si>
    <t xml:space="preserve">3502            </t>
  </si>
  <si>
    <t xml:space="preserve">1104            </t>
  </si>
  <si>
    <t xml:space="preserve">1405            </t>
  </si>
  <si>
    <t xml:space="preserve">0820            </t>
  </si>
  <si>
    <t xml:space="preserve">1303            </t>
  </si>
  <si>
    <t xml:space="preserve">1604            </t>
  </si>
  <si>
    <t xml:space="preserve">6901            </t>
  </si>
  <si>
    <t xml:space="preserve">1201            </t>
  </si>
  <si>
    <t xml:space="preserve">1454            </t>
  </si>
  <si>
    <t xml:space="preserve">5102            </t>
  </si>
  <si>
    <t xml:space="preserve">1504            </t>
  </si>
  <si>
    <t xml:space="preserve">1511            </t>
  </si>
  <si>
    <t xml:space="preserve">2704            </t>
  </si>
  <si>
    <t xml:space="preserve">1804            </t>
  </si>
  <si>
    <t xml:space="preserve">1212            </t>
  </si>
  <si>
    <t xml:space="preserve">5109            </t>
  </si>
  <si>
    <t xml:space="preserve">1507            </t>
  </si>
  <si>
    <t xml:space="preserve">1525            </t>
  </si>
  <si>
    <t xml:space="preserve">1103            </t>
  </si>
  <si>
    <t xml:space="preserve">2707            </t>
  </si>
  <si>
    <t xml:space="preserve">0222            </t>
  </si>
  <si>
    <t xml:space="preserve">5401            </t>
  </si>
  <si>
    <t xml:space="preserve">1403            </t>
  </si>
  <si>
    <t xml:space="preserve">1513            </t>
  </si>
  <si>
    <t xml:space="preserve">11129           </t>
  </si>
  <si>
    <t xml:space="preserve">2417            </t>
  </si>
  <si>
    <t xml:space="preserve">1404            </t>
  </si>
  <si>
    <t xml:space="preserve">0220            </t>
  </si>
  <si>
    <t xml:space="preserve">1802            </t>
  </si>
  <si>
    <t xml:space="preserve">0214            </t>
  </si>
  <si>
    <t xml:space="preserve">5502            </t>
  </si>
  <si>
    <t xml:space="preserve">0307            </t>
  </si>
  <si>
    <t xml:space="preserve">0715            </t>
  </si>
  <si>
    <t xml:space="preserve">1206            </t>
  </si>
  <si>
    <t xml:space="preserve">0721            </t>
  </si>
  <si>
    <t xml:space="preserve">0723            </t>
  </si>
  <si>
    <t xml:space="preserve">1116            </t>
  </si>
  <si>
    <t xml:space="preserve">1546            </t>
  </si>
  <si>
    <t xml:space="preserve">4090            </t>
  </si>
  <si>
    <t xml:space="preserve">5306            </t>
  </si>
  <si>
    <t xml:space="preserve">0412            </t>
  </si>
  <si>
    <t xml:space="preserve">0818            </t>
  </si>
  <si>
    <t xml:space="preserve">0706            </t>
  </si>
  <si>
    <t xml:space="preserve">1527            </t>
  </si>
  <si>
    <t xml:space="preserve">1109            </t>
  </si>
  <si>
    <t xml:space="preserve">3521            </t>
  </si>
  <si>
    <t xml:space="preserve">1517            </t>
  </si>
  <si>
    <t xml:space="preserve">3516            </t>
  </si>
  <si>
    <t xml:space="preserve">8201            </t>
  </si>
  <si>
    <t xml:space="preserve">1803            </t>
  </si>
  <si>
    <t xml:space="preserve">4803            </t>
  </si>
  <si>
    <t xml:space="preserve">2608            </t>
  </si>
  <si>
    <t xml:space="preserve">0237            </t>
  </si>
  <si>
    <t xml:space="preserve">2708            </t>
  </si>
  <si>
    <t xml:space="preserve">3913            </t>
  </si>
  <si>
    <t xml:space="preserve">0807            </t>
  </si>
  <si>
    <t xml:space="preserve">4410            </t>
  </si>
  <si>
    <t xml:space="preserve">1110            </t>
  </si>
  <si>
    <t xml:space="preserve">3118            </t>
  </si>
  <si>
    <t xml:space="preserve">1114            </t>
  </si>
  <si>
    <t xml:space="preserve">2410            </t>
  </si>
  <si>
    <t xml:space="preserve">4027            </t>
  </si>
  <si>
    <t xml:space="preserve">2603            </t>
  </si>
  <si>
    <t xml:space="preserve">3924            </t>
  </si>
  <si>
    <t xml:space="preserve">1106            </t>
  </si>
  <si>
    <t xml:space="preserve">1407            </t>
  </si>
  <si>
    <t xml:space="preserve">1312            </t>
  </si>
  <si>
    <t xml:space="preserve">1408            </t>
  </si>
  <si>
    <t xml:space="preserve">5108            </t>
  </si>
  <si>
    <t xml:space="preserve">5603            </t>
  </si>
  <si>
    <t xml:space="preserve">1143            </t>
  </si>
  <si>
    <t xml:space="preserve">0209            </t>
  </si>
  <si>
    <t xml:space="preserve">1538            </t>
  </si>
  <si>
    <t xml:space="preserve">6824            </t>
  </si>
  <si>
    <t xml:space="preserve">0319            </t>
  </si>
  <si>
    <t xml:space="preserve">3931            </t>
  </si>
  <si>
    <t xml:space="preserve">0310            </t>
  </si>
  <si>
    <t xml:space="preserve">1124            </t>
  </si>
  <si>
    <t xml:space="preserve">3920            </t>
  </si>
  <si>
    <t xml:space="preserve">1529            </t>
  </si>
  <si>
    <t xml:space="preserve">1111            </t>
  </si>
  <si>
    <t xml:space="preserve">0320            </t>
  </si>
  <si>
    <t xml:space="preserve">2702            </t>
  </si>
  <si>
    <t xml:space="preserve">5610            </t>
  </si>
  <si>
    <t xml:space="preserve">0217            </t>
  </si>
  <si>
    <t xml:space="preserve">3543            </t>
  </si>
  <si>
    <t xml:space="preserve">3910            </t>
  </si>
  <si>
    <t xml:space="preserve">0610            </t>
  </si>
  <si>
    <t xml:space="preserve">0215            </t>
  </si>
  <si>
    <t xml:space="preserve">0707            </t>
  </si>
  <si>
    <t xml:space="preserve">0724            </t>
  </si>
  <si>
    <t xml:space="preserve">1310            </t>
  </si>
  <si>
    <t xml:space="preserve">1115            </t>
  </si>
  <si>
    <t xml:space="preserve">1508            </t>
  </si>
  <si>
    <t xml:space="preserve">1532            </t>
  </si>
  <si>
    <t xml:space="preserve">0505            </t>
  </si>
  <si>
    <t xml:space="preserve">4915            </t>
  </si>
  <si>
    <t xml:space="preserve">4409            </t>
  </si>
  <si>
    <t xml:space="preserve">4802            </t>
  </si>
  <si>
    <t xml:space="preserve">0555            </t>
  </si>
  <si>
    <t xml:space="preserve">1519            </t>
  </si>
  <si>
    <t xml:space="preserve">0502            </t>
  </si>
  <si>
    <t xml:space="preserve">0285            </t>
  </si>
  <si>
    <t xml:space="preserve">0601            </t>
  </si>
  <si>
    <t xml:space="preserve">0609            </t>
  </si>
  <si>
    <t xml:space="preserve">0603            </t>
  </si>
  <si>
    <t xml:space="preserve">0604            </t>
  </si>
  <si>
    <t xml:space="preserve">0311            </t>
  </si>
  <si>
    <t xml:space="preserve">7401            </t>
  </si>
  <si>
    <t>810</t>
  </si>
  <si>
    <t xml:space="preserve">1520            </t>
  </si>
  <si>
    <t>999</t>
  </si>
  <si>
    <t xml:space="preserve">0216            </t>
  </si>
  <si>
    <t xml:space="preserve">1316            </t>
  </si>
  <si>
    <t xml:space="preserve">5104            </t>
  </si>
  <si>
    <t>June 1, 2009 QC Blood Draw Sample - Approved for use.</t>
  </si>
  <si>
    <t>Feb. 2009 QC Blood Draw Sample - Approved for use.</t>
  </si>
  <si>
    <t>7 vials correctly labeled + 37 vials w/wrong DID# 0062-</t>
  </si>
  <si>
    <t>Need to re-label or re-aliquot (i.e. wrong DID# 0062-)</t>
  </si>
  <si>
    <t xml:space="preserve"> </t>
  </si>
  <si>
    <t>Rare allele donor</t>
  </si>
  <si>
    <t>Comments</t>
  </si>
  <si>
    <t>Quantity</t>
  </si>
  <si>
    <t>1/1</t>
  </si>
  <si>
    <t>5.12X10E6</t>
  </si>
  <si>
    <t xml:space="preserve">0345-5417-0 </t>
  </si>
  <si>
    <t>5/5</t>
  </si>
  <si>
    <t>5.89X10E6</t>
  </si>
  <si>
    <t>620-143-1</t>
  </si>
  <si>
    <t>6.08X10E6</t>
  </si>
  <si>
    <t>0343-3910-1</t>
  </si>
  <si>
    <t>8.28X10E6</t>
  </si>
  <si>
    <t>690-133-7</t>
  </si>
  <si>
    <t>5.16X10E6</t>
  </si>
  <si>
    <t>0551-3252-6</t>
  </si>
  <si>
    <t>6.11X10E6</t>
  </si>
  <si>
    <t>0456-7671-5</t>
  </si>
  <si>
    <t>6.28X10E6</t>
  </si>
  <si>
    <t>0448-7645-6</t>
  </si>
  <si>
    <t>7.59X10E6</t>
  </si>
  <si>
    <t>0575-5458-6</t>
  </si>
  <si>
    <t>6.81X10E6</t>
  </si>
  <si>
    <t>682-007-3</t>
  </si>
  <si>
    <t>5.26X10E6</t>
  </si>
  <si>
    <t>669-498-1</t>
  </si>
  <si>
    <t>6.18X10E6</t>
  </si>
  <si>
    <t>0569-8560-9</t>
  </si>
  <si>
    <t>0585-1725-1</t>
  </si>
  <si>
    <t>9.04X10E6</t>
  </si>
  <si>
    <t>0310-8514-5</t>
  </si>
  <si>
    <t>7.34X10E6</t>
  </si>
  <si>
    <t>906-528-5</t>
  </si>
  <si>
    <t>7.52X10E6</t>
  </si>
  <si>
    <t>0086-0515-6</t>
  </si>
  <si>
    <t>6.38X10E6</t>
  </si>
  <si>
    <t>101-620-6</t>
  </si>
  <si>
    <t>6.07X10E6</t>
  </si>
  <si>
    <t>0963-3866-0</t>
  </si>
  <si>
    <t>6.74X10E6</t>
  </si>
  <si>
    <t>115-299-3</t>
  </si>
  <si>
    <t>7.48X10E6</t>
  </si>
  <si>
    <t>136-187-5</t>
  </si>
  <si>
    <t>5.15X10E6</t>
  </si>
  <si>
    <t>117-195-1</t>
  </si>
  <si>
    <t>6.71X10E6</t>
  </si>
  <si>
    <t>0098-0205-9</t>
  </si>
  <si>
    <t>7.31X10E6</t>
  </si>
  <si>
    <t>0764-5663-1</t>
  </si>
  <si>
    <t>0435-9124-7</t>
  </si>
  <si>
    <t>Lot on hold per Beth B.</t>
  </si>
  <si>
    <t>648-674-3</t>
  </si>
  <si>
    <t>5.08X10E6</t>
  </si>
  <si>
    <t>932-466-6</t>
  </si>
  <si>
    <t>10.02X10E6</t>
  </si>
  <si>
    <t>958-267-7</t>
  </si>
  <si>
    <t>9.78X10E6</t>
  </si>
  <si>
    <t>981-099-5</t>
  </si>
  <si>
    <t>9.71X10E6</t>
  </si>
  <si>
    <t>0339-4069-3</t>
  </si>
  <si>
    <t>8.19X10E6</t>
  </si>
  <si>
    <t>0009-3402-6</t>
  </si>
  <si>
    <t>6.35X10E6</t>
  </si>
  <si>
    <t>0385-9499-0</t>
  </si>
  <si>
    <t>5.68X10E6</t>
  </si>
  <si>
    <t>943-317-8</t>
  </si>
  <si>
    <t>9.00X10E6</t>
  </si>
  <si>
    <t>0175-4193-9</t>
  </si>
  <si>
    <t>6.56X10E6</t>
  </si>
  <si>
    <t>149-452-8</t>
  </si>
  <si>
    <t>8.08X10E6</t>
  </si>
  <si>
    <t>689-373-2</t>
  </si>
  <si>
    <t>6.04X10E6</t>
  </si>
  <si>
    <t>0446-5872-2</t>
  </si>
  <si>
    <t>7.8X10E6</t>
  </si>
  <si>
    <t>0851-1744-8</t>
  </si>
  <si>
    <t>7.09X10E6</t>
  </si>
  <si>
    <t>0661-6940-0</t>
  </si>
  <si>
    <t>6.64X10E6</t>
  </si>
  <si>
    <t>668-656-5</t>
  </si>
  <si>
    <t>5.19X10E6</t>
  </si>
  <si>
    <t>649-216-2</t>
  </si>
  <si>
    <t>7.62X10E6</t>
  </si>
  <si>
    <t>0389-4542-4</t>
  </si>
  <si>
    <t>8.79X10E6</t>
  </si>
  <si>
    <t>122-995-7</t>
  </si>
  <si>
    <t>7.91X10E6</t>
  </si>
  <si>
    <t>699-890-3</t>
  </si>
  <si>
    <t>5.47X10E6</t>
  </si>
  <si>
    <t>690-457-0</t>
  </si>
  <si>
    <t>7.2X10E6</t>
  </si>
  <si>
    <t>0158-3563-0</t>
  </si>
  <si>
    <t>5.58X10E6</t>
  </si>
  <si>
    <t>608-059-5</t>
  </si>
  <si>
    <t>8.29X10E6</t>
  </si>
  <si>
    <t>905-934-6</t>
  </si>
  <si>
    <t>7.98X10E6</t>
  </si>
  <si>
    <t>0091-9133-9</t>
  </si>
  <si>
    <t>7.76X10E6</t>
  </si>
  <si>
    <t>0870-0111-1</t>
  </si>
  <si>
    <t>8.36X10E6</t>
  </si>
  <si>
    <t>0498-7775-6</t>
  </si>
  <si>
    <t>7.06X10E6</t>
  </si>
  <si>
    <t>968-664-3</t>
  </si>
  <si>
    <t>7.69X10E6</t>
  </si>
  <si>
    <t>0700-9799-3</t>
  </si>
  <si>
    <t>5139-6843-8</t>
  </si>
  <si>
    <t>9.79X10E6</t>
  </si>
  <si>
    <t>0487-3525-2</t>
  </si>
  <si>
    <t>8.01X10E6</t>
  </si>
  <si>
    <t>0254-5917-3</t>
  </si>
  <si>
    <t>0465-8937-0</t>
  </si>
  <si>
    <t>7.84X10E6</t>
  </si>
  <si>
    <t>0083-2441-0</t>
  </si>
  <si>
    <t>0136-4874-6</t>
  </si>
  <si>
    <t>0355-9850-7</t>
  </si>
  <si>
    <t>5.45X10E6</t>
  </si>
  <si>
    <t>0490-5920-7</t>
  </si>
  <si>
    <t>8.51X10E6</t>
  </si>
  <si>
    <t>0242-7537-2</t>
  </si>
  <si>
    <t>5.65X10E6</t>
  </si>
  <si>
    <t>0239-4045-5</t>
  </si>
  <si>
    <t>0147-4853-7</t>
  </si>
  <si>
    <t>5.33X10E6</t>
  </si>
  <si>
    <t>0412-9901-7</t>
  </si>
  <si>
    <t>0598-8034-4</t>
  </si>
  <si>
    <t>0279-0007-5</t>
  </si>
  <si>
    <t>0780-3313-1</t>
  </si>
  <si>
    <t>0574-5951-3</t>
  </si>
  <si>
    <t>6.49X10E6</t>
  </si>
  <si>
    <t>0484-1176-3</t>
  </si>
  <si>
    <t>0363-6939-5</t>
  </si>
  <si>
    <t>Lot on hold. PNA @B</t>
  </si>
  <si>
    <t>0520-3103-6</t>
  </si>
  <si>
    <t>0431-0549-3</t>
  </si>
  <si>
    <t>6.95X10E6</t>
  </si>
  <si>
    <t>0236-9199-1</t>
  </si>
  <si>
    <t>7.24X10E6</t>
  </si>
  <si>
    <t>0849-1482-9</t>
  </si>
  <si>
    <t>950-320-2</t>
  </si>
  <si>
    <t>953-320-9</t>
  </si>
  <si>
    <t>0493-7922-5</t>
  </si>
  <si>
    <t>10.5X10E6</t>
  </si>
  <si>
    <t>0239-6099-0</t>
  </si>
  <si>
    <t>5.01X10E6</t>
  </si>
  <si>
    <t>0057-7573-9</t>
  </si>
  <si>
    <t>7.27X10E6</t>
  </si>
  <si>
    <t>0030-0084-1</t>
  </si>
  <si>
    <t>0084-7124-5</t>
  </si>
  <si>
    <t>7.94X10E6</t>
  </si>
  <si>
    <t>0458-7734-7</t>
  </si>
  <si>
    <t>5.36X10E6</t>
  </si>
  <si>
    <t>122-622-7</t>
  </si>
  <si>
    <t>690-921-5</t>
  </si>
  <si>
    <t>8.47X10E6</t>
  </si>
  <si>
    <t>0744-0944-2</t>
  </si>
  <si>
    <t>8.68X10E6</t>
  </si>
  <si>
    <t>0450-8679-0</t>
  </si>
  <si>
    <t>7.87X10E6</t>
  </si>
  <si>
    <t>0497-8557-9</t>
  </si>
  <si>
    <t>5.96X10E6</t>
  </si>
  <si>
    <t>0202-8200-0</t>
  </si>
  <si>
    <t>0517-3674-2</t>
  </si>
  <si>
    <t>8.72X10E6</t>
  </si>
  <si>
    <t>0496-3433-0</t>
  </si>
  <si>
    <t>6.46X10E6</t>
  </si>
  <si>
    <t>0130-4906-9</t>
  </si>
  <si>
    <t>7.41X10E6</t>
  </si>
  <si>
    <t>0815-4648-3</t>
  </si>
  <si>
    <t>5.44X10E6</t>
  </si>
  <si>
    <t>0223-2361-2</t>
  </si>
  <si>
    <t>5.40X10E6</t>
  </si>
  <si>
    <t>0486-1175-0</t>
  </si>
  <si>
    <t>0522-8718-2</t>
  </si>
  <si>
    <t>696-214-9</t>
  </si>
  <si>
    <t>668-780-3</t>
  </si>
  <si>
    <t>7.20X10E6</t>
  </si>
  <si>
    <t>0475-6869-6</t>
  </si>
  <si>
    <t>6.39X10E6</t>
  </si>
  <si>
    <t>0452-7222-6</t>
  </si>
  <si>
    <t>0507-0087-1</t>
  </si>
  <si>
    <t>5.79X10E6</t>
  </si>
  <si>
    <t>0762-2957-4</t>
  </si>
  <si>
    <t>0709-6069-5</t>
  </si>
  <si>
    <t>0423-8670-6</t>
  </si>
  <si>
    <t>0187-6925-7</t>
  </si>
  <si>
    <t>5.75X10E6</t>
  </si>
  <si>
    <t>0312-2852-1</t>
  </si>
  <si>
    <t>6.92X10E6</t>
  </si>
  <si>
    <t>0723-5961-5</t>
  </si>
  <si>
    <t>Real and Observed Lot</t>
  </si>
  <si>
    <t>0342-4814-6</t>
  </si>
  <si>
    <t>0587-4578-7</t>
  </si>
  <si>
    <t>0272-9515-3</t>
  </si>
  <si>
    <t>0431-2100-3</t>
  </si>
  <si>
    <t>7.45X10E6</t>
  </si>
  <si>
    <t>0715-5832-4</t>
  </si>
  <si>
    <t>6.78X10E6</t>
  </si>
  <si>
    <t>0385-5477-0</t>
  </si>
  <si>
    <t>0848-7414-8</t>
  </si>
  <si>
    <t>6.14X10E6</t>
  </si>
  <si>
    <t>0150-4827-5</t>
  </si>
  <si>
    <t>0320-1378-1</t>
  </si>
  <si>
    <t>0545-7601-2</t>
  </si>
  <si>
    <t>0335-4603-7</t>
  </si>
  <si>
    <t>5.93X10E6</t>
  </si>
  <si>
    <t>5081-0484-1</t>
  </si>
  <si>
    <t>5.72X10E6</t>
  </si>
  <si>
    <t>0254-3046-3</t>
  </si>
  <si>
    <t>5.86X10E6</t>
  </si>
  <si>
    <t>0404-5041-3</t>
  </si>
  <si>
    <t>6.32X10E6</t>
  </si>
  <si>
    <t>0695-3309-9</t>
  </si>
  <si>
    <t>0840-5801-5</t>
  </si>
  <si>
    <t>0290-3703-3</t>
  </si>
  <si>
    <t>0413-7822-5</t>
  </si>
  <si>
    <t>0493-7161-0</t>
  </si>
  <si>
    <t>5.90X10E6</t>
  </si>
  <si>
    <t>0336-5353-6</t>
  </si>
  <si>
    <t>927-037-2</t>
  </si>
  <si>
    <t>0253-2033-4</t>
  </si>
  <si>
    <t>0504-8544-0</t>
  </si>
  <si>
    <t>0270-8384-9</t>
  </si>
  <si>
    <t>6.25X10E6</t>
  </si>
  <si>
    <t>0332-0477-7</t>
  </si>
  <si>
    <t>0232-5471-7</t>
  </si>
  <si>
    <t>6.67X10E6</t>
  </si>
  <si>
    <t>0513-2298-0</t>
  </si>
  <si>
    <t>6.00X10E6</t>
  </si>
  <si>
    <t>0100-7181-9</t>
  </si>
  <si>
    <t>0769-5960-0</t>
  </si>
  <si>
    <t>6.53X10E6</t>
  </si>
  <si>
    <t>0228-9520-5</t>
  </si>
  <si>
    <t>0853-5675-6</t>
  </si>
  <si>
    <t>6.99X10E6</t>
  </si>
  <si>
    <t>5207-9476-9</t>
  </si>
  <si>
    <t>5175-7557-7</t>
  </si>
  <si>
    <t>0432-1368-5</t>
  </si>
  <si>
    <t>0246-0296-3</t>
  </si>
  <si>
    <t>0805-3944-8</t>
  </si>
  <si>
    <t>Lot on hold.  PNA @B</t>
  </si>
  <si>
    <t>0579-2277-5</t>
  </si>
  <si>
    <t>8.86X10E6</t>
  </si>
  <si>
    <t>0272-7849-8</t>
  </si>
  <si>
    <t>112-828-2</t>
  </si>
  <si>
    <t>0279-1977-8</t>
  </si>
  <si>
    <t>6.10X10E6</t>
  </si>
  <si>
    <t>948-972-5</t>
  </si>
  <si>
    <t>0149-2720-6</t>
  </si>
  <si>
    <t>0221-5019-7</t>
  </si>
  <si>
    <t>7.55X10E6</t>
  </si>
  <si>
    <t>0303-0335-8</t>
  </si>
  <si>
    <t>0231-6705-9</t>
  </si>
  <si>
    <t>10.38X10E6</t>
  </si>
  <si>
    <t>0025-7731-0</t>
  </si>
  <si>
    <t>9/5</t>
  </si>
  <si>
    <t>5.11X10E6</t>
  </si>
  <si>
    <t>619-385-1</t>
  </si>
  <si>
    <t>6/6</t>
  </si>
  <si>
    <t>5.8X10E6</t>
  </si>
  <si>
    <t>601-811-6</t>
  </si>
  <si>
    <t>4/6</t>
  </si>
  <si>
    <t>991-117-3</t>
  </si>
  <si>
    <t>1/7</t>
  </si>
  <si>
    <t>934-959-8</t>
  </si>
  <si>
    <t>8/2</t>
  </si>
  <si>
    <t>5.48X10E6</t>
  </si>
  <si>
    <t>606-720-4</t>
  </si>
  <si>
    <t>5/4</t>
  </si>
  <si>
    <t>6.8X10E6</t>
  </si>
  <si>
    <t>903-242-6</t>
  </si>
  <si>
    <t>2/6</t>
  </si>
  <si>
    <t>6.0X10E6</t>
  </si>
  <si>
    <t>968-371-5</t>
  </si>
  <si>
    <t>9/1</t>
  </si>
  <si>
    <t>5.76X10E6</t>
  </si>
  <si>
    <t>602-228-2</t>
  </si>
  <si>
    <t>6.62X10E6</t>
  </si>
  <si>
    <t>608-322-7</t>
  </si>
  <si>
    <t>3/7</t>
  </si>
  <si>
    <t>5.5X10E6</t>
  </si>
  <si>
    <t>628-530-1</t>
  </si>
  <si>
    <t>1/3</t>
  </si>
  <si>
    <t>5111-8400-4</t>
  </si>
  <si>
    <t>7/4</t>
  </si>
  <si>
    <t>5.69X10E6</t>
  </si>
  <si>
    <t>682-238-4</t>
  </si>
  <si>
    <t>4/5</t>
  </si>
  <si>
    <t>5.88X10E6</t>
  </si>
  <si>
    <t>673-254-2</t>
  </si>
  <si>
    <t>1/6</t>
  </si>
  <si>
    <t>0446-2875-8</t>
  </si>
  <si>
    <t>7/6</t>
  </si>
  <si>
    <t>5.42X10E6</t>
  </si>
  <si>
    <t>618-691-3</t>
  </si>
  <si>
    <t>7.75X10E6</t>
  </si>
  <si>
    <t>0307-6177-9</t>
  </si>
  <si>
    <t>1/9</t>
  </si>
  <si>
    <t>636-192-0</t>
  </si>
  <si>
    <t>8/1</t>
  </si>
  <si>
    <t>7.17X10E6</t>
  </si>
  <si>
    <t>0118-1553-7</t>
  </si>
  <si>
    <t>5/6</t>
  </si>
  <si>
    <t>942-406-0</t>
  </si>
  <si>
    <t>3/4</t>
  </si>
  <si>
    <t>5.77X10E6</t>
  </si>
  <si>
    <t>994-073-5</t>
  </si>
  <si>
    <t>1/5</t>
  </si>
  <si>
    <t>7.5X10E6</t>
  </si>
  <si>
    <t>972-792-6</t>
  </si>
  <si>
    <t>8/3</t>
  </si>
  <si>
    <t>7.32X10E6</t>
  </si>
  <si>
    <t>967-948-1</t>
  </si>
  <si>
    <t>6/7</t>
  </si>
  <si>
    <t>962-440-4</t>
  </si>
  <si>
    <t>4/9</t>
  </si>
  <si>
    <t>7.85X10E6</t>
  </si>
  <si>
    <t>944-046-2</t>
  </si>
  <si>
    <t>8.00X10E6</t>
  </si>
  <si>
    <t>929-867-0</t>
  </si>
  <si>
    <t>9/7</t>
  </si>
  <si>
    <t>8.22X10E6</t>
  </si>
  <si>
    <t>629-518-5</t>
  </si>
  <si>
    <t>5.85X10E6</t>
  </si>
  <si>
    <t>5131-3537-6</t>
  </si>
  <si>
    <t>5/7</t>
  </si>
  <si>
    <t>5.97X10E6</t>
  </si>
  <si>
    <t>0402-8749-2</t>
  </si>
  <si>
    <t>3/3</t>
  </si>
  <si>
    <t>8.83X10E6</t>
  </si>
  <si>
    <t>0334-8125-0</t>
  </si>
  <si>
    <t>7.14X10E6</t>
  </si>
  <si>
    <t>0032-9766-0</t>
  </si>
  <si>
    <t>5/9</t>
  </si>
  <si>
    <t>6.48X10E6</t>
  </si>
  <si>
    <t>0195-2602-9</t>
  </si>
  <si>
    <t>1/4</t>
  </si>
  <si>
    <t>8.03X10E6</t>
  </si>
  <si>
    <t>5014-8979-3</t>
  </si>
  <si>
    <t>5/8</t>
  </si>
  <si>
    <t>5.98X10E6</t>
  </si>
  <si>
    <t>0229-7100-6</t>
  </si>
  <si>
    <t>1/2</t>
  </si>
  <si>
    <t>7.54X10E6</t>
  </si>
  <si>
    <t>5012-3725-9</t>
  </si>
  <si>
    <t>7/7</t>
  </si>
  <si>
    <t>0297-7280-3</t>
  </si>
  <si>
    <t>5/1</t>
  </si>
  <si>
    <t>0165-4395-1</t>
  </si>
  <si>
    <t>2/4</t>
  </si>
  <si>
    <t>5.54X10E6</t>
  </si>
  <si>
    <t>0416-2903-1</t>
  </si>
  <si>
    <t>0325-1456-4</t>
  </si>
  <si>
    <t>6/4</t>
  </si>
  <si>
    <t>5.4X10E6</t>
  </si>
  <si>
    <t>0170-4855-4</t>
  </si>
  <si>
    <t>3/6</t>
  </si>
  <si>
    <t>7.38X10E6</t>
  </si>
  <si>
    <t>0019-4656-5</t>
  </si>
  <si>
    <t>0255-3356-3</t>
  </si>
  <si>
    <t>0111-1406-3</t>
  </si>
  <si>
    <t>5/3</t>
  </si>
  <si>
    <t>0123-2525-4</t>
  </si>
  <si>
    <t>0097-6353-3</t>
  </si>
  <si>
    <t>* see QA log book</t>
  </si>
  <si>
    <t>9/9</t>
  </si>
  <si>
    <t>5070-9650-1</t>
  </si>
  <si>
    <t>6/9</t>
  </si>
  <si>
    <t>0314-8863-8</t>
  </si>
  <si>
    <t>0160-8885-8</t>
  </si>
  <si>
    <t>5033-4443-4</t>
  </si>
  <si>
    <t>0097-3044-1</t>
  </si>
  <si>
    <t>0006-8470-4</t>
  </si>
  <si>
    <t>0002-9920-6</t>
  </si>
  <si>
    <t>8/4</t>
  </si>
  <si>
    <t>5.61X10E6</t>
  </si>
  <si>
    <t>0152-9621-3</t>
  </si>
  <si>
    <t>0085-4950-3</t>
  </si>
  <si>
    <t>3/2</t>
  </si>
  <si>
    <t>0039-3052-6</t>
  </si>
  <si>
    <t>0281-7461-3</t>
  </si>
  <si>
    <t>7/5</t>
  </si>
  <si>
    <t>0086-9407-7</t>
  </si>
  <si>
    <t>4/7</t>
  </si>
  <si>
    <t>0048-3451-1</t>
  </si>
  <si>
    <t>4/3</t>
  </si>
  <si>
    <t>10.44X10E6</t>
  </si>
  <si>
    <t>5071-3814-7</t>
  </si>
  <si>
    <t>3/8</t>
  </si>
  <si>
    <t>8.98X10E6</t>
  </si>
  <si>
    <t>0548-1161-7</t>
  </si>
  <si>
    <t>9.38X10E6</t>
  </si>
  <si>
    <t>0330-9977-1</t>
  </si>
  <si>
    <t>2/7</t>
  </si>
  <si>
    <t>9.24X10E6</t>
  </si>
  <si>
    <t>0172-0578-2</t>
  </si>
  <si>
    <t>2/3</t>
  </si>
  <si>
    <t>9.64X10E6</t>
  </si>
  <si>
    <t>0153-0705-1</t>
  </si>
  <si>
    <t>7.64X10E6</t>
  </si>
  <si>
    <t>0143-9197-3</t>
  </si>
  <si>
    <t>8.53X10E6</t>
  </si>
  <si>
    <t>0141-8676-1</t>
  </si>
  <si>
    <t>7.47X10E6</t>
  </si>
  <si>
    <t>0138-8155-2</t>
  </si>
  <si>
    <t>5</t>
  </si>
  <si>
    <t>9/4</t>
  </si>
  <si>
    <t>989-951-9</t>
  </si>
  <si>
    <t>8/8</t>
  </si>
  <si>
    <t>970-145-9</t>
  </si>
  <si>
    <t>9.33X10E6</t>
  </si>
  <si>
    <t>944-834-1</t>
  </si>
  <si>
    <t>8.44X10E6</t>
  </si>
  <si>
    <t>943-233-7</t>
  </si>
  <si>
    <t>932-506-9</t>
  </si>
  <si>
    <t>6/2</t>
  </si>
  <si>
    <t>7.96X10E6</t>
  </si>
  <si>
    <t>0042-6031-1</t>
  </si>
  <si>
    <t>5105-0245-3</t>
  </si>
  <si>
    <t>5.22X10E6</t>
  </si>
  <si>
    <t>0217-7008-6</t>
  </si>
  <si>
    <t>5036-7684-3</t>
  </si>
  <si>
    <t>5001-2670-1</t>
  </si>
  <si>
    <t>3/1</t>
  </si>
  <si>
    <t>5.05X10E6</t>
  </si>
  <si>
    <t>0442-9292-8</t>
  </si>
  <si>
    <t>9/6</t>
  </si>
  <si>
    <t>0422-8890-2</t>
  </si>
  <si>
    <t>7/3</t>
  </si>
  <si>
    <t>5.25X10E6</t>
  </si>
  <si>
    <t>0405-9963-1</t>
  </si>
  <si>
    <t>4/8</t>
  </si>
  <si>
    <t>6.1X10E6</t>
  </si>
  <si>
    <t>0374-5210-9</t>
  </si>
  <si>
    <t>2/5</t>
  </si>
  <si>
    <t>0353-6176-5</t>
  </si>
  <si>
    <t>6/1</t>
  </si>
  <si>
    <t>0330-6546-7</t>
  </si>
  <si>
    <t>0330-1559-5</t>
  </si>
  <si>
    <t>8.75X10E6</t>
  </si>
  <si>
    <t>0300-3057-1</t>
  </si>
  <si>
    <t>7/9</t>
  </si>
  <si>
    <t>0285-0367-0</t>
  </si>
  <si>
    <t>0284-5149-0</t>
  </si>
  <si>
    <t>0283-7104-5</t>
  </si>
  <si>
    <t>0271-7245-1</t>
  </si>
  <si>
    <t>5.51X10E6</t>
  </si>
  <si>
    <t>0269-1427-5</t>
  </si>
  <si>
    <t>0258-1231-4</t>
  </si>
  <si>
    <t>0254-0453-4</t>
  </si>
  <si>
    <t>0249-5339-0</t>
  </si>
  <si>
    <t>0248-2744-6</t>
  </si>
  <si>
    <t>0242-6213-1</t>
  </si>
  <si>
    <t>0241-2519-7</t>
  </si>
  <si>
    <t>9/8</t>
  </si>
  <si>
    <t>0228-7956-3</t>
  </si>
  <si>
    <t>0224-3527-5</t>
  </si>
  <si>
    <t>0216-4526-2</t>
  </si>
  <si>
    <t>0214-9610-4</t>
  </si>
  <si>
    <t>0213-8679-2</t>
  </si>
  <si>
    <t>0203-4086-5</t>
  </si>
  <si>
    <t>5/2</t>
  </si>
  <si>
    <t>0201-8608-6</t>
  </si>
  <si>
    <t>5.04X10E6</t>
  </si>
  <si>
    <t>0198-8660-5</t>
  </si>
  <si>
    <t>0192-7000-8</t>
  </si>
  <si>
    <t>0188-6039-5</t>
  </si>
  <si>
    <t>8.15X10E6</t>
  </si>
  <si>
    <t>0184-9549-9</t>
  </si>
  <si>
    <t>5.29X10E6</t>
  </si>
  <si>
    <t>0181-0913-2</t>
  </si>
  <si>
    <t>0176-7300-5</t>
  </si>
  <si>
    <t>7/1</t>
  </si>
  <si>
    <t>0175-4080-8</t>
  </si>
  <si>
    <t>0169-7526-0</t>
  </si>
  <si>
    <t>0169-2089-4</t>
  </si>
  <si>
    <t>8/7</t>
  </si>
  <si>
    <t>0165-0739-4</t>
  </si>
  <si>
    <t>6/5</t>
  </si>
  <si>
    <t>0159-3537-2</t>
  </si>
  <si>
    <t>4/4</t>
  </si>
  <si>
    <t>0153-9207-9</t>
  </si>
  <si>
    <t>0148-0675-6</t>
  </si>
  <si>
    <t>0142-9125-6</t>
  </si>
  <si>
    <t>0135-4034-9</t>
  </si>
  <si>
    <t>3/9</t>
  </si>
  <si>
    <t>0135-2367-5</t>
  </si>
  <si>
    <t>1/8</t>
  </si>
  <si>
    <t>0130-6770-7</t>
  </si>
  <si>
    <t>0125-1513-6</t>
  </si>
  <si>
    <t>6/3</t>
  </si>
  <si>
    <t>0121-7441-3</t>
  </si>
  <si>
    <t>0121-5747-5</t>
  </si>
  <si>
    <t>0121-4996-9</t>
  </si>
  <si>
    <t>0121-2454-1</t>
  </si>
  <si>
    <t>0120-7800-2</t>
  </si>
  <si>
    <t>0114-5597-9</t>
  </si>
  <si>
    <t>0113-3348-1</t>
  </si>
  <si>
    <t>8/5</t>
  </si>
  <si>
    <t>0102-9752-1</t>
  </si>
  <si>
    <t>5.71X10E6</t>
  </si>
  <si>
    <t>0102-8350-5</t>
  </si>
  <si>
    <t>4/1</t>
  </si>
  <si>
    <t>0100-8085-1</t>
  </si>
  <si>
    <t>0100-2102-0</t>
  </si>
  <si>
    <t>6X10E6</t>
  </si>
  <si>
    <t>0094-0881-6</t>
  </si>
  <si>
    <t>0094-0827-9</t>
  </si>
  <si>
    <t>0087-4075-5</t>
  </si>
  <si>
    <t>0084-8893-4</t>
  </si>
  <si>
    <t>0082-5574-7</t>
  </si>
  <si>
    <t>0081-2182-4</t>
  </si>
  <si>
    <t>0080-5220-1</t>
  </si>
  <si>
    <t>7/8</t>
  </si>
  <si>
    <t>0080-0658-7</t>
  </si>
  <si>
    <t>0075-7793-5</t>
  </si>
  <si>
    <t>0075-2300-4</t>
  </si>
  <si>
    <t>0074-1073-1</t>
  </si>
  <si>
    <t>0066-5753-0</t>
  </si>
  <si>
    <t>8.33X10E6</t>
  </si>
  <si>
    <t>0064-2282-8</t>
  </si>
  <si>
    <t>3/5</t>
  </si>
  <si>
    <t>0056-1468-0</t>
  </si>
  <si>
    <t>0047-4246-6</t>
  </si>
  <si>
    <t>0040-7905-9</t>
  </si>
  <si>
    <t>0039-1177-3</t>
  </si>
  <si>
    <t>0037-9120-9</t>
  </si>
  <si>
    <t>0032-9505-2</t>
  </si>
  <si>
    <t>0019-1649-3</t>
  </si>
  <si>
    <t>6.21X10E6</t>
  </si>
  <si>
    <t>0011-5840-1</t>
  </si>
  <si>
    <t>0009-4752-3</t>
  </si>
  <si>
    <t>0008-7278-8</t>
  </si>
  <si>
    <t>0007-7907-4</t>
  </si>
  <si>
    <t>0004-0492-1</t>
  </si>
  <si>
    <t>0002-1224-1</t>
  </si>
  <si>
    <t>9.06X10E6</t>
  </si>
  <si>
    <t>0448-7401-4</t>
  </si>
  <si>
    <t>10.50X10E6</t>
  </si>
  <si>
    <t>0394-1588-0</t>
  </si>
  <si>
    <t>2/1</t>
  </si>
  <si>
    <t>9.11X10E6</t>
  </si>
  <si>
    <t>0341-9565-1</t>
  </si>
  <si>
    <t>10.22X10E6</t>
  </si>
  <si>
    <t>0277-1365-0</t>
  </si>
  <si>
    <t>0168-1345-3</t>
  </si>
  <si>
    <t>0161-4150-9</t>
  </si>
  <si>
    <t>10X10E6</t>
  </si>
  <si>
    <t>0161-0174-3</t>
  </si>
  <si>
    <t>10.16X10E6</t>
  </si>
  <si>
    <t>0148-8658-4</t>
  </si>
  <si>
    <t>11.02X10E6</t>
  </si>
  <si>
    <t>968-720-3</t>
  </si>
  <si>
    <t>7.15x10E6</t>
  </si>
  <si>
    <t>967-065-4</t>
  </si>
  <si>
    <t>9.60X10E6</t>
  </si>
  <si>
    <t xml:space="preserve">Real and Observed Lot. </t>
  </si>
  <si>
    <t>6.93X10E6</t>
  </si>
  <si>
    <t>963-897-4</t>
  </si>
  <si>
    <t>7.33X10E6</t>
  </si>
  <si>
    <t>959-930-9</t>
  </si>
  <si>
    <t>904-843-0</t>
  </si>
  <si>
    <t>9.95X10E6</t>
  </si>
  <si>
    <t>0002-0200-2</t>
  </si>
  <si>
    <t>12.40X10E6</t>
  </si>
  <si>
    <t>5066-3275-1</t>
  </si>
  <si>
    <t>0172-1392-7</t>
  </si>
  <si>
    <t>7.82X10E6</t>
  </si>
  <si>
    <t>0098-5623-8</t>
  </si>
  <si>
    <t>12.08X10E6</t>
  </si>
  <si>
    <t>0072-9344-2</t>
  </si>
  <si>
    <t>4/2</t>
  </si>
  <si>
    <t>10.89X10E6</t>
  </si>
  <si>
    <t>0022-6773-0</t>
  </si>
  <si>
    <t>11.69X10E6</t>
  </si>
  <si>
    <t>0251-1119-6</t>
  </si>
  <si>
    <t>6/8</t>
  </si>
  <si>
    <t>10.62X10E6</t>
  </si>
  <si>
    <t>0109-4833-9</t>
  </si>
  <si>
    <t>0091-2270-6</t>
  </si>
  <si>
    <t>11.6X10E6</t>
  </si>
  <si>
    <t>0089-4026-4</t>
  </si>
  <si>
    <t>"</t>
  </si>
  <si>
    <t>0054-6499-5</t>
  </si>
  <si>
    <t>0008-0929-3</t>
  </si>
  <si>
    <t>0093-7700-3</t>
  </si>
  <si>
    <t>12.18X10E6</t>
  </si>
  <si>
    <t>0019-3578-2</t>
  </si>
  <si>
    <t>8.71X10E6</t>
  </si>
  <si>
    <t>12.58X10E6</t>
  </si>
  <si>
    <t>0113-9075-4</t>
  </si>
  <si>
    <t>12.67X10E6</t>
  </si>
  <si>
    <t>0104-7911-1</t>
  </si>
  <si>
    <t>0084-5660-0</t>
  </si>
  <si>
    <t>7/2</t>
  </si>
  <si>
    <t>8.84X10E6</t>
  </si>
  <si>
    <t>0081-0872-2</t>
  </si>
  <si>
    <t>924-010-2</t>
  </si>
  <si>
    <t>11.3X10E6</t>
  </si>
  <si>
    <t>0085-1166-9</t>
  </si>
  <si>
    <t>0114-0459-7</t>
  </si>
  <si>
    <t>0163-3076-3</t>
  </si>
  <si>
    <t>Active?</t>
  </si>
  <si>
    <t>Sends Left</t>
  </si>
  <si>
    <t>Poss Swabs</t>
  </si>
  <si>
    <t>Vial Makes</t>
  </si>
  <si>
    <t>vials left</t>
  </si>
  <si>
    <t xml:space="preserve"> vials used</t>
  </si>
  <si>
    <t>Start Box Loc</t>
  </si>
  <si>
    <t>Box #</t>
  </si>
  <si>
    <t>Receipt Date</t>
  </si>
  <si>
    <t>#of cells/vial</t>
  </si>
  <si>
    <t>Sample  ID</t>
  </si>
  <si>
    <t>QC Master Lot</t>
  </si>
  <si>
    <r>
      <rPr>
        <b/>
        <sz val="9"/>
        <rFont val="Arial Narrow"/>
        <family val="2"/>
      </rPr>
      <t>Sends Left:</t>
    </r>
    <r>
      <rPr>
        <sz val="9"/>
        <rFont val="Arial Narrow"/>
        <family val="2"/>
      </rPr>
      <t xml:space="preserve"> Number of pairs of swabs available</t>
    </r>
  </si>
  <si>
    <t xml:space="preserve">Sends: </t>
  </si>
  <si>
    <r>
      <rPr>
        <b/>
        <sz val="9"/>
        <rFont val="Arial Narrow"/>
        <family val="2"/>
      </rPr>
      <t>Date Rec'd:</t>
    </r>
    <r>
      <rPr>
        <sz val="9"/>
        <rFont val="Arial Narrow"/>
        <family val="2"/>
      </rPr>
      <t xml:space="preserve"> Date extracted DNA received back from lab</t>
    </r>
  </si>
  <si>
    <r>
      <rPr>
        <b/>
        <sz val="9"/>
        <rFont val="Arial Narrow"/>
        <family val="2"/>
      </rPr>
      <t>Actual Aliquot Vol:</t>
    </r>
    <r>
      <rPr>
        <sz val="9"/>
        <rFont val="Arial Narrow"/>
        <family val="2"/>
      </rPr>
      <t xml:space="preserve"> Total volume of extracted DNA after aliquotted into storage vials</t>
    </r>
  </si>
  <si>
    <r>
      <rPr>
        <b/>
        <sz val="9"/>
        <rFont val="Arial Narrow"/>
        <family val="2"/>
      </rPr>
      <t>Volume:</t>
    </r>
    <r>
      <rPr>
        <sz val="9"/>
        <rFont val="Arial Narrow"/>
        <family val="2"/>
      </rPr>
      <t xml:space="preserve"> Total volume of extracted DNA from lab</t>
    </r>
  </si>
  <si>
    <r>
      <rPr>
        <b/>
        <sz val="9"/>
        <rFont val="Arial Narrow"/>
        <family val="2"/>
      </rPr>
      <t>mLs Sent:</t>
    </r>
    <r>
      <rPr>
        <sz val="9"/>
        <rFont val="Arial Narrow"/>
        <family val="2"/>
      </rPr>
      <t xml:space="preserve"> Volume of whole blood sent to lab for DNA extraction</t>
    </r>
  </si>
  <si>
    <t>Table Key</t>
  </si>
  <si>
    <t xml:space="preserve"> = Total number of current active lots</t>
  </si>
  <si>
    <t>Column Totals=</t>
  </si>
  <si>
    <t>N/A</t>
  </si>
  <si>
    <t>2/2</t>
  </si>
  <si>
    <t>-</t>
  </si>
  <si>
    <t>Vials Left</t>
  </si>
  <si>
    <t>Total Vials</t>
  </si>
  <si>
    <t>Total Poss Swabs</t>
  </si>
  <si>
    <t>Actual aliquot volume (mL)</t>
  </si>
  <si>
    <t>Volume (mL)</t>
  </si>
  <si>
    <t xml:space="preserve">260/280 </t>
  </si>
  <si>
    <t>Yield ug/mL</t>
  </si>
  <si>
    <t>mLs sent</t>
  </si>
  <si>
    <t>Yield (ug)</t>
  </si>
  <si>
    <t>Sample ID</t>
  </si>
  <si>
    <t>821-see QA log book(5/22/14)</t>
  </si>
  <si>
    <t>1186, 1352, 1424, 1472</t>
  </si>
  <si>
    <t>1205, 1258</t>
  </si>
  <si>
    <t>Lots on Hold</t>
  </si>
  <si>
    <t>Lots Discarded d/t contamination or other issues:</t>
  </si>
  <si>
    <t>05-02-16: 1022, 1025, 1063</t>
  </si>
  <si>
    <t>03-01-16: 868, 1030</t>
  </si>
  <si>
    <t>02-01-16: 1034, 1076, 1088</t>
  </si>
  <si>
    <t>05-02-16: 890</t>
  </si>
  <si>
    <t>01-04-16: 867, 880, 885,1013,1089</t>
  </si>
  <si>
    <r>
      <t xml:space="preserve">03-01-16: 1133, 1144, </t>
    </r>
    <r>
      <rPr>
        <sz val="11"/>
        <color rgb="FFFF0000"/>
        <rFont val="Calibri"/>
        <family val="2"/>
        <scheme val="minor"/>
      </rPr>
      <t>1153</t>
    </r>
    <r>
      <rPr>
        <sz val="11"/>
        <color theme="1"/>
        <rFont val="Arial"/>
        <family val="2"/>
      </rPr>
      <t>, 1163</t>
    </r>
  </si>
  <si>
    <t>11-02-15: 879, 881</t>
  </si>
  <si>
    <t>02-01-16 : 899, 1164</t>
  </si>
  <si>
    <t>10-02-15: 863, 869, 897, 1020</t>
  </si>
  <si>
    <t>11-02-15:867</t>
  </si>
  <si>
    <t>09-03-15: 873</t>
  </si>
  <si>
    <t>10-02-15: 1143</t>
  </si>
  <si>
    <t>08-03-15: 874, 876</t>
  </si>
  <si>
    <t>09-03-15: 898</t>
  </si>
  <si>
    <t>07-01-15: 1047</t>
  </si>
  <si>
    <t>06-01-15: 1114</t>
  </si>
  <si>
    <t>06-01-15: 1040, 1042, 1075</t>
  </si>
  <si>
    <t>05-01-15: 900</t>
  </si>
  <si>
    <t>05-01-15: 894,1037, 1059</t>
  </si>
  <si>
    <t>04-01-15: 1098, 1111</t>
  </si>
  <si>
    <t>04-01-15: 865, 870, 871, 872, 875, 882, 1038, 1051, 1055, 1058, 1060, 1061, 1070</t>
  </si>
  <si>
    <t>03-02-15: 1157</t>
  </si>
  <si>
    <t>02-03-15: 886, 888, 1046</t>
  </si>
  <si>
    <t>02-03-15: 1022, 1025, 1074, 1076, 1079, 1100, 1126</t>
  </si>
  <si>
    <t>01-09-15: 895, 1012, 1015, 1024, 1032, 1044, 1052, 1056, 1062, 1092</t>
  </si>
  <si>
    <t>01-09-15: 1030, 1049, 1094, 1102, 1112, 1132</t>
  </si>
  <si>
    <t>12-03-14: 892, 896</t>
  </si>
  <si>
    <t>12-03-14: 859, 868, 1043, 1053, 1078, 1113, 1116</t>
  </si>
  <si>
    <t>10-20-14: 839, 862, 887, 889</t>
  </si>
  <si>
    <t>10-20-14: 880, 1011, 1031, 1084, 1087, 1101(a), 1104, 1107 1109, 1119, 1120, 1121, 1146</t>
  </si>
  <si>
    <t>797:9/18/14</t>
  </si>
  <si>
    <t>863, 869, 879, 881, 885, 897, 1157, 1098, 1111</t>
  </si>
  <si>
    <t xml:space="preserve">845, 847, 849, 850, 854, 855, 856, 861, 864, 866, 877, 1029, 1045, 1068, 1099 </t>
  </si>
  <si>
    <t>873, 874, 876, 1082, 1083, 1085, 1086, 1091, 1093, 1095, 1105, 1110, 1124</t>
  </si>
  <si>
    <t>780, 842, 851, &amp; 853 for this month</t>
  </si>
  <si>
    <t>Lot(s) Depleted: No more vials</t>
  </si>
  <si>
    <t>08-18-14: 1002, 1004</t>
  </si>
  <si>
    <t>Lot(s) Discontinued: No more vials/swabs and removed off of list</t>
  </si>
  <si>
    <t xml:space="preserve">Yellow highlight: Lots not to send for ABO/Rh only shipment  </t>
  </si>
  <si>
    <r>
      <rPr>
        <b/>
        <sz val="11"/>
        <color rgb="FFFF0000"/>
        <rFont val="Calibri"/>
        <family val="2"/>
        <scheme val="minor"/>
      </rPr>
      <t>**1153: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Discontinue when depleted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</si>
  <si>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Arial"/>
        <family val="2"/>
      </rPr>
      <t>: Real and Observed Lot, "rare allele"</t>
    </r>
  </si>
  <si>
    <t>*Total # of real and observed lots = 33</t>
  </si>
  <si>
    <r>
      <rPr>
        <b/>
        <sz val="11"/>
        <color rgb="FF00B050"/>
        <rFont val="Calibri"/>
        <family val="2"/>
        <scheme val="minor"/>
      </rPr>
      <t>Green</t>
    </r>
    <r>
      <rPr>
        <sz val="11"/>
        <rFont val="Calibri"/>
        <family val="2"/>
        <scheme val="minor"/>
      </rPr>
      <t>: Lots to be discontinued when vials are depleted to 0</t>
    </r>
  </si>
  <si>
    <r>
      <rPr>
        <b/>
        <sz val="11"/>
        <color rgb="FF7030A0"/>
        <rFont val="Calibri"/>
        <family val="2"/>
        <scheme val="minor"/>
      </rPr>
      <t>Purple</t>
    </r>
    <r>
      <rPr>
        <sz val="11"/>
        <color rgb="FF7030A0"/>
        <rFont val="Calibri"/>
        <family val="2"/>
        <scheme val="minor"/>
      </rPr>
      <t>:</t>
    </r>
    <r>
      <rPr>
        <sz val="11"/>
        <color theme="1"/>
        <rFont val="Arial"/>
        <family val="2"/>
      </rPr>
      <t xml:space="preserve"> Lots on Hold</t>
    </r>
  </si>
  <si>
    <r>
      <rPr>
        <b/>
        <sz val="11"/>
        <color indexed="48"/>
        <rFont val="Calibri"/>
        <family val="2"/>
        <scheme val="minor"/>
      </rPr>
      <t>Active?</t>
    </r>
    <r>
      <rPr>
        <sz val="11"/>
        <color indexed="48"/>
        <rFont val="Calibri"/>
        <family val="2"/>
        <scheme val="minor"/>
      </rPr>
      <t xml:space="preserve">: </t>
    </r>
    <r>
      <rPr>
        <sz val="11"/>
        <rFont val="Calibri"/>
        <family val="2"/>
        <scheme val="minor"/>
      </rPr>
      <t xml:space="preserve"> "0" signifies lot is not active, "1" signifies lot is active</t>
    </r>
  </si>
  <si>
    <r>
      <rPr>
        <b/>
        <sz val="11"/>
        <color indexed="48"/>
        <rFont val="Calibri"/>
        <family val="2"/>
        <scheme val="minor"/>
      </rPr>
      <t>Poss Swabs:</t>
    </r>
    <r>
      <rPr>
        <sz val="11"/>
        <rFont val="Calibri"/>
        <family val="2"/>
        <scheme val="minor"/>
      </rPr>
      <t xml:space="preserve"> Possible number of swabs available if all vials are prepared</t>
    </r>
  </si>
  <si>
    <r>
      <rPr>
        <b/>
        <sz val="11"/>
        <color indexed="48"/>
        <rFont val="Calibri"/>
        <family val="2"/>
        <scheme val="minor"/>
      </rPr>
      <t>Receipt Date</t>
    </r>
    <r>
      <rPr>
        <sz val="11"/>
        <color indexed="48"/>
        <rFont val="Calibri"/>
        <family val="2"/>
        <scheme val="minor"/>
      </rPr>
      <t xml:space="preserve">: </t>
    </r>
    <r>
      <rPr>
        <sz val="11"/>
        <rFont val="Calibri"/>
        <family val="2"/>
        <scheme val="minor"/>
      </rPr>
      <t>Date received back from transformation lab</t>
    </r>
  </si>
  <si>
    <t>Table Key:</t>
  </si>
  <si>
    <t xml:space="preserve"> = Total number of currently active lots</t>
  </si>
  <si>
    <t>Column Sub-Totals =</t>
  </si>
  <si>
    <t>QC147</t>
  </si>
  <si>
    <t>QC163</t>
  </si>
  <si>
    <t>QC250</t>
  </si>
  <si>
    <t>QC252</t>
  </si>
  <si>
    <t>QC255</t>
  </si>
  <si>
    <t>QC256</t>
  </si>
  <si>
    <t>QC257</t>
  </si>
  <si>
    <t>QC274</t>
  </si>
  <si>
    <t>QC279</t>
  </si>
  <si>
    <t>QC280</t>
  </si>
  <si>
    <t>QC281</t>
  </si>
  <si>
    <t>QC289</t>
  </si>
  <si>
    <t>QC290</t>
  </si>
  <si>
    <t>QC291</t>
  </si>
  <si>
    <t>QC292</t>
  </si>
  <si>
    <t>QC293</t>
  </si>
  <si>
    <t>QC294</t>
  </si>
  <si>
    <t>QC295</t>
  </si>
  <si>
    <t>QC296</t>
  </si>
  <si>
    <t>QC297</t>
  </si>
  <si>
    <t>QC298</t>
  </si>
  <si>
    <t>QC299</t>
  </si>
  <si>
    <t>QC300</t>
  </si>
  <si>
    <t>QC301</t>
  </si>
  <si>
    <t>QC302</t>
  </si>
  <si>
    <t>QC303</t>
  </si>
  <si>
    <t>QC304</t>
  </si>
  <si>
    <t>QC305</t>
  </si>
  <si>
    <t>QC306</t>
  </si>
  <si>
    <t>QC307</t>
  </si>
  <si>
    <t>QC308</t>
  </si>
  <si>
    <t>QC309</t>
  </si>
  <si>
    <t>QC310</t>
  </si>
  <si>
    <t>QC311</t>
  </si>
  <si>
    <t>QC312</t>
  </si>
  <si>
    <t>QC313</t>
  </si>
  <si>
    <t>QC314</t>
  </si>
  <si>
    <t>QC315</t>
  </si>
  <si>
    <t>QC316</t>
  </si>
  <si>
    <t>QC317</t>
  </si>
  <si>
    <t>QC320</t>
  </si>
  <si>
    <t>QC321</t>
  </si>
  <si>
    <t>QC326</t>
  </si>
  <si>
    <t>QC327</t>
  </si>
  <si>
    <t>QC328</t>
  </si>
  <si>
    <t>QC329</t>
  </si>
  <si>
    <t>QC330</t>
  </si>
  <si>
    <t>QC331</t>
  </si>
  <si>
    <t>QC332</t>
  </si>
  <si>
    <t>QC333</t>
  </si>
  <si>
    <t>QC334</t>
  </si>
  <si>
    <t>QC335</t>
  </si>
  <si>
    <t>QC336</t>
  </si>
  <si>
    <t>QC337</t>
  </si>
  <si>
    <t>QC338</t>
  </si>
  <si>
    <t>QC339</t>
  </si>
  <si>
    <t>QC340</t>
  </si>
  <si>
    <t>QC341</t>
  </si>
  <si>
    <t>QC342</t>
  </si>
  <si>
    <t>QC343</t>
  </si>
  <si>
    <t>QC344</t>
  </si>
  <si>
    <t>QC345</t>
  </si>
  <si>
    <t>QC346</t>
  </si>
  <si>
    <t>QC347</t>
  </si>
  <si>
    <t>QC348</t>
  </si>
  <si>
    <t>QC349</t>
  </si>
  <si>
    <t>QC350</t>
  </si>
  <si>
    <t>QC351</t>
  </si>
  <si>
    <t>QC352</t>
  </si>
  <si>
    <t>QC353</t>
  </si>
  <si>
    <t>QC354</t>
  </si>
  <si>
    <t>QC355</t>
  </si>
  <si>
    <t>QC356</t>
  </si>
  <si>
    <t>QC357</t>
  </si>
  <si>
    <t>QC358</t>
  </si>
  <si>
    <t>QC359</t>
  </si>
  <si>
    <t>QC360</t>
  </si>
  <si>
    <t>QC361</t>
  </si>
  <si>
    <t>QC362</t>
  </si>
  <si>
    <t>QC363</t>
  </si>
  <si>
    <t>QC364</t>
  </si>
  <si>
    <t>QC365</t>
  </si>
  <si>
    <t>QC367</t>
  </si>
  <si>
    <t>QC368</t>
  </si>
  <si>
    <t>QC369</t>
  </si>
  <si>
    <t>QC370</t>
  </si>
  <si>
    <t>QC371</t>
  </si>
  <si>
    <t>QC372</t>
  </si>
  <si>
    <t>QC373</t>
  </si>
  <si>
    <t>QC374</t>
  </si>
  <si>
    <t>QC375</t>
  </si>
  <si>
    <t>QC376</t>
  </si>
  <si>
    <t>QC389</t>
  </si>
  <si>
    <t>QC393</t>
  </si>
  <si>
    <t>QC394</t>
  </si>
  <si>
    <t>QC395</t>
  </si>
  <si>
    <t>QC396</t>
  </si>
  <si>
    <t>QC397</t>
  </si>
  <si>
    <t>QC398</t>
  </si>
  <si>
    <t>QC399</t>
  </si>
  <si>
    <t>QC400</t>
  </si>
  <si>
    <t>QC401</t>
  </si>
  <si>
    <t>QC402</t>
  </si>
  <si>
    <t>QC403</t>
  </si>
  <si>
    <t>QC404</t>
  </si>
  <si>
    <t>QC405</t>
  </si>
  <si>
    <t>QC406</t>
  </si>
  <si>
    <t>QC407</t>
  </si>
  <si>
    <t>QC408</t>
  </si>
  <si>
    <t>QC409</t>
  </si>
  <si>
    <t>QC410</t>
  </si>
  <si>
    <t>QC411</t>
  </si>
  <si>
    <t>QC412</t>
  </si>
  <si>
    <t>QC413</t>
  </si>
  <si>
    <t>QC414</t>
  </si>
  <si>
    <t>QC415</t>
  </si>
  <si>
    <t>QC416</t>
  </si>
  <si>
    <t>QC417</t>
  </si>
  <si>
    <t>QC418</t>
  </si>
  <si>
    <t>QC419</t>
  </si>
  <si>
    <t>QC420</t>
  </si>
  <si>
    <t>QC421</t>
  </si>
  <si>
    <t>QC422</t>
  </si>
  <si>
    <t>QC423</t>
  </si>
  <si>
    <t>QC424</t>
  </si>
  <si>
    <t>QC425</t>
  </si>
  <si>
    <t>QC426</t>
  </si>
  <si>
    <t>QC427</t>
  </si>
  <si>
    <t>QC428</t>
  </si>
  <si>
    <t>QC429</t>
  </si>
  <si>
    <t>QC430</t>
  </si>
  <si>
    <t>QC431</t>
  </si>
  <si>
    <t>QC432</t>
  </si>
  <si>
    <t>QC433</t>
  </si>
  <si>
    <t>QC434</t>
  </si>
  <si>
    <t>QC435</t>
  </si>
  <si>
    <t>QC436</t>
  </si>
  <si>
    <t>QC437</t>
  </si>
  <si>
    <t>QC438</t>
  </si>
  <si>
    <t>QC439</t>
  </si>
  <si>
    <t>QC440</t>
  </si>
  <si>
    <t>QC441</t>
  </si>
  <si>
    <t>QC442</t>
  </si>
  <si>
    <t>QC443</t>
  </si>
  <si>
    <t>QC444</t>
  </si>
  <si>
    <t>QC445</t>
  </si>
  <si>
    <t>QC446</t>
  </si>
  <si>
    <t>QC447</t>
  </si>
  <si>
    <t>QC448</t>
  </si>
  <si>
    <t>QC449</t>
  </si>
  <si>
    <t>QC450</t>
  </si>
  <si>
    <t>QC451</t>
  </si>
  <si>
    <t>QC452</t>
  </si>
  <si>
    <t>QC453</t>
  </si>
  <si>
    <t>QC454</t>
  </si>
  <si>
    <t>QC455</t>
  </si>
  <si>
    <t>QC456</t>
  </si>
  <si>
    <t>QC457</t>
  </si>
  <si>
    <t>QC458</t>
  </si>
  <si>
    <t>QC459</t>
  </si>
  <si>
    <t>QC460</t>
  </si>
  <si>
    <t>QC461</t>
  </si>
  <si>
    <t>QC462</t>
  </si>
  <si>
    <t>QC463</t>
  </si>
  <si>
    <t>QC464</t>
  </si>
  <si>
    <t>QC465</t>
  </si>
  <si>
    <t>QC466</t>
  </si>
  <si>
    <t>QC467</t>
  </si>
  <si>
    <t>QC468</t>
  </si>
  <si>
    <t>QC469</t>
  </si>
  <si>
    <t>QC470</t>
  </si>
  <si>
    <t>QC471</t>
  </si>
  <si>
    <t>QC472</t>
  </si>
  <si>
    <t>QC473</t>
  </si>
  <si>
    <t>QC474</t>
  </si>
  <si>
    <t>QC475</t>
  </si>
  <si>
    <t>QC476</t>
  </si>
  <si>
    <t>QC477</t>
  </si>
  <si>
    <t>QC478</t>
  </si>
  <si>
    <t>QC479</t>
  </si>
  <si>
    <t>QC480</t>
  </si>
  <si>
    <t>QC481</t>
  </si>
  <si>
    <t>QC482</t>
  </si>
  <si>
    <t>QC483</t>
  </si>
  <si>
    <t>QC484</t>
  </si>
  <si>
    <t>QC485</t>
  </si>
  <si>
    <t>QC486</t>
  </si>
  <si>
    <t>QC487</t>
  </si>
  <si>
    <t>QC489</t>
  </si>
  <si>
    <t>QC490</t>
  </si>
  <si>
    <t>QC492</t>
  </si>
  <si>
    <t>QC493</t>
  </si>
  <si>
    <t>QC494</t>
  </si>
  <si>
    <t>QC495</t>
  </si>
  <si>
    <t>QC496</t>
  </si>
  <si>
    <t>QC497</t>
  </si>
  <si>
    <t>QC498</t>
  </si>
  <si>
    <t>QC500</t>
  </si>
  <si>
    <t>QC501</t>
  </si>
  <si>
    <t>QC502</t>
  </si>
  <si>
    <t>QC504</t>
  </si>
  <si>
    <t>QC505</t>
  </si>
  <si>
    <t>QC506</t>
  </si>
  <si>
    <t>QC508</t>
  </si>
  <si>
    <t>QC509</t>
  </si>
  <si>
    <t>QC510</t>
  </si>
  <si>
    <t>QC511</t>
  </si>
  <si>
    <t>QC512</t>
  </si>
  <si>
    <t>QC513</t>
  </si>
  <si>
    <t>QC514</t>
  </si>
  <si>
    <t>QC515</t>
  </si>
  <si>
    <t>QC516</t>
  </si>
  <si>
    <t>QC517</t>
  </si>
  <si>
    <t>QC518</t>
  </si>
  <si>
    <t>QC519</t>
  </si>
  <si>
    <t>QC520</t>
  </si>
  <si>
    <t>QC521</t>
  </si>
  <si>
    <t>QC522</t>
  </si>
  <si>
    <t>QC523</t>
  </si>
  <si>
    <t>QC525</t>
  </si>
  <si>
    <t>QC526</t>
  </si>
  <si>
    <t>QC527</t>
  </si>
  <si>
    <t>QC528</t>
  </si>
  <si>
    <t>QC529</t>
  </si>
  <si>
    <t>QC530</t>
  </si>
  <si>
    <t>QC531</t>
  </si>
  <si>
    <t>QC532</t>
  </si>
  <si>
    <t>QC533</t>
  </si>
  <si>
    <t>QC534</t>
  </si>
  <si>
    <t>QC535</t>
  </si>
  <si>
    <t>QC536</t>
  </si>
  <si>
    <t>QC537</t>
  </si>
  <si>
    <t>QC538</t>
  </si>
  <si>
    <t>QC539</t>
  </si>
  <si>
    <t>QC540</t>
  </si>
  <si>
    <t>QC541</t>
  </si>
  <si>
    <t>QC542</t>
  </si>
  <si>
    <t>QC543</t>
  </si>
  <si>
    <t>QC544</t>
  </si>
  <si>
    <t>QC545</t>
  </si>
  <si>
    <t>QC546</t>
  </si>
  <si>
    <t>QC547</t>
  </si>
  <si>
    <t>QC548</t>
  </si>
  <si>
    <t>QC549</t>
  </si>
  <si>
    <t>QC550</t>
  </si>
  <si>
    <t>QC551</t>
  </si>
  <si>
    <t>QC552</t>
  </si>
  <si>
    <t>QC553</t>
  </si>
  <si>
    <t>QC554</t>
  </si>
  <si>
    <t>QC555</t>
  </si>
  <si>
    <t>QC557</t>
  </si>
  <si>
    <t>QC558</t>
  </si>
  <si>
    <t>QC559</t>
  </si>
  <si>
    <t>QC560</t>
  </si>
  <si>
    <t>QC561</t>
  </si>
  <si>
    <t>QC562</t>
  </si>
  <si>
    <t>QC563</t>
  </si>
  <si>
    <t>QC564</t>
  </si>
  <si>
    <t>QC565</t>
  </si>
  <si>
    <t>QC566</t>
  </si>
  <si>
    <t>QC568</t>
  </si>
  <si>
    <t>QC569</t>
  </si>
  <si>
    <t>QC570</t>
  </si>
  <si>
    <t>QC571</t>
  </si>
  <si>
    <t>QC572</t>
  </si>
  <si>
    <t>QC573</t>
  </si>
  <si>
    <t>QC574</t>
  </si>
  <si>
    <t>QC575</t>
  </si>
  <si>
    <t>QC576</t>
  </si>
  <si>
    <t>QC577</t>
  </si>
  <si>
    <t>QC578</t>
  </si>
  <si>
    <t>QC579</t>
  </si>
  <si>
    <t>QC580</t>
  </si>
  <si>
    <t>QC581</t>
  </si>
  <si>
    <t>QC582</t>
  </si>
  <si>
    <t>QC583</t>
  </si>
  <si>
    <t>QC584</t>
  </si>
  <si>
    <t>QC585</t>
  </si>
  <si>
    <t>QC586</t>
  </si>
  <si>
    <t>QC587</t>
  </si>
  <si>
    <t>QC588</t>
  </si>
  <si>
    <t>QC589</t>
  </si>
  <si>
    <t>QC590</t>
  </si>
  <si>
    <t>QC591</t>
  </si>
  <si>
    <t>QC592</t>
  </si>
  <si>
    <t>QC593</t>
  </si>
  <si>
    <t>QC733</t>
  </si>
  <si>
    <t>QC796</t>
  </si>
  <si>
    <t>QC1006</t>
  </si>
  <si>
    <t>QC1008</t>
  </si>
  <si>
    <t>QC1016</t>
  </si>
  <si>
    <t>QC1018</t>
  </si>
  <si>
    <t>QC1021</t>
  </si>
  <si>
    <t>QC1033</t>
  </si>
  <si>
    <t>QC1036</t>
  </si>
  <si>
    <t>QC1039</t>
  </si>
  <si>
    <t>QC1041</t>
  </si>
  <si>
    <t>QC1048</t>
  </si>
  <si>
    <t>QC1050</t>
  </si>
  <si>
    <t>QC1054</t>
  </si>
  <si>
    <t>QC1069</t>
  </si>
  <si>
    <t>QC1072</t>
  </si>
  <si>
    <t>QC1073</t>
  </si>
  <si>
    <t>QC1080</t>
  </si>
  <si>
    <t>QC1094</t>
  </si>
  <si>
    <t>QC1096</t>
  </si>
  <si>
    <t>QC1097</t>
  </si>
  <si>
    <t>QC1101</t>
  </si>
  <si>
    <t>QC1103</t>
  </si>
  <si>
    <t>QC1106</t>
  </si>
  <si>
    <t>QC1108</t>
  </si>
  <si>
    <t>QC1115</t>
  </si>
  <si>
    <t>QC1117</t>
  </si>
  <si>
    <t>QC1118</t>
  </si>
  <si>
    <t>QC1122</t>
  </si>
  <si>
    <t>QC1123</t>
  </si>
  <si>
    <t>QC1127</t>
  </si>
  <si>
    <t>QC1128</t>
  </si>
  <si>
    <t>QC1129</t>
  </si>
  <si>
    <t>QC1130</t>
  </si>
  <si>
    <t>QC1131</t>
  </si>
  <si>
    <t>QC1134</t>
  </si>
  <si>
    <t>QC1135</t>
  </si>
  <si>
    <t>QC1136</t>
  </si>
  <si>
    <t>QC1137</t>
  </si>
  <si>
    <t>QC1138</t>
  </si>
  <si>
    <t>QC1139</t>
  </si>
  <si>
    <t>QC1140</t>
  </si>
  <si>
    <t>QC1141</t>
  </si>
  <si>
    <t>QC1142</t>
  </si>
  <si>
    <t>QC1145</t>
  </si>
  <si>
    <t>QC1147</t>
  </si>
  <si>
    <t>QC1148</t>
  </si>
  <si>
    <t>QC1149</t>
  </si>
  <si>
    <t>QC1150</t>
  </si>
  <si>
    <t>QC1151</t>
  </si>
  <si>
    <t>QC1152</t>
  </si>
  <si>
    <t>QC1154</t>
  </si>
  <si>
    <t>QC1155</t>
  </si>
  <si>
    <t>QC1156</t>
  </si>
  <si>
    <t>QC1158</t>
  </si>
  <si>
    <t>QC1159</t>
  </si>
  <si>
    <t>QC1160</t>
  </si>
  <si>
    <t>QC1161</t>
  </si>
  <si>
    <t>QC1162</t>
  </si>
  <si>
    <t>QC1165</t>
  </si>
  <si>
    <t>QC1166</t>
  </si>
  <si>
    <t>QC1167</t>
  </si>
  <si>
    <t>QC1168</t>
  </si>
  <si>
    <t>QC1169</t>
  </si>
  <si>
    <t>QC1170</t>
  </si>
  <si>
    <t>QC1171</t>
  </si>
  <si>
    <t>QC1172</t>
  </si>
  <si>
    <t>QC1173</t>
  </si>
  <si>
    <t>QC1174</t>
  </si>
  <si>
    <t>QC1175</t>
  </si>
  <si>
    <t>QC1176</t>
  </si>
  <si>
    <t>QC1177</t>
  </si>
  <si>
    <t>QC1178</t>
  </si>
  <si>
    <t>QC1179</t>
  </si>
  <si>
    <t>QC1180</t>
  </si>
  <si>
    <t>QC1181</t>
  </si>
  <si>
    <t>QC1182</t>
  </si>
  <si>
    <t>QC1183</t>
  </si>
  <si>
    <t>QC1184</t>
  </si>
  <si>
    <t>QC1185</t>
  </si>
  <si>
    <t>QC1186</t>
  </si>
  <si>
    <t>QC1187</t>
  </si>
  <si>
    <t>QC1188</t>
  </si>
  <si>
    <t>QC1189</t>
  </si>
  <si>
    <t>QC1190</t>
  </si>
  <si>
    <t>QC1191</t>
  </si>
  <si>
    <t>QC1192</t>
  </si>
  <si>
    <t>QC1193</t>
  </si>
  <si>
    <t>QC1194</t>
  </si>
  <si>
    <t>QC1195</t>
  </si>
  <si>
    <t>QC1196</t>
  </si>
  <si>
    <t>QC1197</t>
  </si>
  <si>
    <t>QC1198</t>
  </si>
  <si>
    <t>QC1199</t>
  </si>
  <si>
    <t>QC1200</t>
  </si>
  <si>
    <t>QC1201</t>
  </si>
  <si>
    <t>QC1202</t>
  </si>
  <si>
    <t>QC1203</t>
  </si>
  <si>
    <t>QC1204</t>
  </si>
  <si>
    <t>QC1206</t>
  </si>
  <si>
    <t>QC1207</t>
  </si>
  <si>
    <t>QC1208</t>
  </si>
  <si>
    <t>QC1209</t>
  </si>
  <si>
    <t>QC1210</t>
  </si>
  <si>
    <t>QC1212</t>
  </si>
  <si>
    <t>QC1213</t>
  </si>
  <si>
    <t>QC1214</t>
  </si>
  <si>
    <t>QC1215</t>
  </si>
  <si>
    <t>QC1216</t>
  </si>
  <si>
    <t>QC1217</t>
  </si>
  <si>
    <t>QC1218</t>
  </si>
  <si>
    <t>QC1219</t>
  </si>
  <si>
    <t>QC1220</t>
  </si>
  <si>
    <t>QC1221</t>
  </si>
  <si>
    <t>QC1222</t>
  </si>
  <si>
    <t>QC1223</t>
  </si>
  <si>
    <t>QC1224</t>
  </si>
  <si>
    <t>QC1225</t>
  </si>
  <si>
    <t>QC1227</t>
  </si>
  <si>
    <t>QC1228</t>
  </si>
  <si>
    <t>QC1229</t>
  </si>
  <si>
    <t>QC1230</t>
  </si>
  <si>
    <t>QC1231</t>
  </si>
  <si>
    <t>QC1232</t>
  </si>
  <si>
    <t>QC1233</t>
  </si>
  <si>
    <t>QC1234</t>
  </si>
  <si>
    <t>QC1235</t>
  </si>
  <si>
    <t>QC1236</t>
  </si>
  <si>
    <t>QC1237</t>
  </si>
  <si>
    <t>QC1238</t>
  </si>
  <si>
    <t>QC1239</t>
  </si>
  <si>
    <t>QC1240</t>
  </si>
  <si>
    <t>QC1241</t>
  </si>
  <si>
    <t>QC1242</t>
  </si>
  <si>
    <t>QC1243</t>
  </si>
  <si>
    <t>QC1244</t>
  </si>
  <si>
    <t>QC1245</t>
  </si>
  <si>
    <t>QC1246</t>
  </si>
  <si>
    <t>QC1247</t>
  </si>
  <si>
    <t>QC1248</t>
  </si>
  <si>
    <t>QC1249</t>
  </si>
  <si>
    <t>QC1250</t>
  </si>
  <si>
    <t>QC1251</t>
  </si>
  <si>
    <t>QC1252</t>
  </si>
  <si>
    <t>QC1253</t>
  </si>
  <si>
    <t>QC1254</t>
  </si>
  <si>
    <t>QC1255</t>
  </si>
  <si>
    <t>QC1256</t>
  </si>
  <si>
    <t>QC1257</t>
  </si>
  <si>
    <t>QC1259</t>
  </si>
  <si>
    <t>QC1260</t>
  </si>
  <si>
    <t>QC1261</t>
  </si>
  <si>
    <t>QC1262</t>
  </si>
  <si>
    <t>QC1263</t>
  </si>
  <si>
    <t>QC1264</t>
  </si>
  <si>
    <t>QC1265</t>
  </si>
  <si>
    <t>QC1266</t>
  </si>
  <si>
    <t>QC1267</t>
  </si>
  <si>
    <t>QC1268</t>
  </si>
  <si>
    <t>QC1269</t>
  </si>
  <si>
    <t>QC1270</t>
  </si>
  <si>
    <t>QC1271</t>
  </si>
  <si>
    <t>QC1272</t>
  </si>
  <si>
    <t>QC1273</t>
  </si>
  <si>
    <t>QC1274</t>
  </si>
  <si>
    <t>QC1275</t>
  </si>
  <si>
    <t>QC1276</t>
  </si>
  <si>
    <t>QC1277</t>
  </si>
  <si>
    <t>QC1278</t>
  </si>
  <si>
    <t>QC1279</t>
  </si>
  <si>
    <t>QC1280</t>
  </si>
  <si>
    <t>QC1281</t>
  </si>
  <si>
    <t>QC1282</t>
  </si>
  <si>
    <t>QC1283</t>
  </si>
  <si>
    <t>QC1284</t>
  </si>
  <si>
    <t>QC1285</t>
  </si>
  <si>
    <t>QC1286</t>
  </si>
  <si>
    <t>QC1287</t>
  </si>
  <si>
    <t>QC1288</t>
  </si>
  <si>
    <t>QC1289</t>
  </si>
  <si>
    <t>QC1290</t>
  </si>
  <si>
    <t>QC1291</t>
  </si>
  <si>
    <t>QC1292</t>
  </si>
  <si>
    <t>QC1293</t>
  </si>
  <si>
    <t>QC1294</t>
  </si>
  <si>
    <t>QC1295</t>
  </si>
  <si>
    <t>QC1296</t>
  </si>
  <si>
    <t>QC1297</t>
  </si>
  <si>
    <t>QC1298</t>
  </si>
  <si>
    <t>QC1299</t>
  </si>
  <si>
    <t>QC1300</t>
  </si>
  <si>
    <t>QC1301</t>
  </si>
  <si>
    <t>QC1302</t>
  </si>
  <si>
    <t>QC1303</t>
  </si>
  <si>
    <t>QC1304</t>
  </si>
  <si>
    <t>QC1305</t>
  </si>
  <si>
    <t>QC1306</t>
  </si>
  <si>
    <t>QC1307</t>
  </si>
  <si>
    <t>QC1308</t>
  </si>
  <si>
    <t>QC1309</t>
  </si>
  <si>
    <t>QC1310</t>
  </si>
  <si>
    <t>QC1311</t>
  </si>
  <si>
    <t>QC1312</t>
  </si>
  <si>
    <t>QC1313</t>
  </si>
  <si>
    <t>QC1314</t>
  </si>
  <si>
    <t>QC1315</t>
  </si>
  <si>
    <t>QC1316</t>
  </si>
  <si>
    <t>QC1317</t>
  </si>
  <si>
    <t>QC1318</t>
  </si>
  <si>
    <t>QC1319</t>
  </si>
  <si>
    <t>QC1320</t>
  </si>
  <si>
    <t>QC1321</t>
  </si>
  <si>
    <t>QC1322</t>
  </si>
  <si>
    <t>QC1323</t>
  </si>
  <si>
    <t>QC1324</t>
  </si>
  <si>
    <t>QC1325</t>
  </si>
  <si>
    <t>QC1326</t>
  </si>
  <si>
    <t>QC1327</t>
  </si>
  <si>
    <t>QC1328</t>
  </si>
  <si>
    <t>QC1329</t>
  </si>
  <si>
    <t>QC1330</t>
  </si>
  <si>
    <t>QC1331</t>
  </si>
  <si>
    <t>QC1332</t>
  </si>
  <si>
    <t>QC1333</t>
  </si>
  <si>
    <t>QC1334</t>
  </si>
  <si>
    <t>QC1335</t>
  </si>
  <si>
    <t>QC1336</t>
  </si>
  <si>
    <t>QC1337</t>
  </si>
  <si>
    <t>QC1338</t>
  </si>
  <si>
    <t>QC1339</t>
  </si>
  <si>
    <t>QC1341</t>
  </si>
  <si>
    <t>QC1342</t>
  </si>
  <si>
    <t>QC1343</t>
  </si>
  <si>
    <t>QC1344</t>
  </si>
  <si>
    <t>QC1345</t>
  </si>
  <si>
    <t>QC1346</t>
  </si>
  <si>
    <t>QC1347</t>
  </si>
  <si>
    <t>QC1348</t>
  </si>
  <si>
    <t>QC1349</t>
  </si>
  <si>
    <t>QC1350</t>
  </si>
  <si>
    <t>QC1351</t>
  </si>
  <si>
    <t>QC1352</t>
  </si>
  <si>
    <t>QC1353</t>
  </si>
  <si>
    <t>QC1354</t>
  </si>
  <si>
    <t>QC1355</t>
  </si>
  <si>
    <t>QC1356</t>
  </si>
  <si>
    <t>QC1357</t>
  </si>
  <si>
    <t>QC1358</t>
  </si>
  <si>
    <t>QC1359</t>
  </si>
  <si>
    <t>QC1360</t>
  </si>
  <si>
    <t>QC1361</t>
  </si>
  <si>
    <t>QC1362</t>
  </si>
  <si>
    <t>QC1363</t>
  </si>
  <si>
    <t>QC1364</t>
  </si>
  <si>
    <t>QC1365</t>
  </si>
  <si>
    <t>QC1366</t>
  </si>
  <si>
    <t>QC1367</t>
  </si>
  <si>
    <t>QC1368</t>
  </si>
  <si>
    <t>QC1369</t>
  </si>
  <si>
    <t>QC1370</t>
  </si>
  <si>
    <t>QC1371</t>
  </si>
  <si>
    <t>QC1372</t>
  </si>
  <si>
    <t>QC1373</t>
  </si>
  <si>
    <t>QC1374</t>
  </si>
  <si>
    <t>QC1375</t>
  </si>
  <si>
    <t>QC1376</t>
  </si>
  <si>
    <t>QC1377</t>
  </si>
  <si>
    <t>QC1378</t>
  </si>
  <si>
    <t>QC1379</t>
  </si>
  <si>
    <t>QC1380</t>
  </si>
  <si>
    <t>QC1381</t>
  </si>
  <si>
    <t>QC1382</t>
  </si>
  <si>
    <t>QC1383</t>
  </si>
  <si>
    <t>QC1384</t>
  </si>
  <si>
    <t>QC1385</t>
  </si>
  <si>
    <t>QC1386</t>
  </si>
  <si>
    <t>QC1387</t>
  </si>
  <si>
    <t>QC1388</t>
  </si>
  <si>
    <t>QC1389</t>
  </si>
  <si>
    <t>QC1390</t>
  </si>
  <si>
    <t>QC1391</t>
  </si>
  <si>
    <t>QC1392</t>
  </si>
  <si>
    <t>QC1393</t>
  </si>
  <si>
    <t>QC1394</t>
  </si>
  <si>
    <t>QC1395</t>
  </si>
  <si>
    <t>QC1396</t>
  </si>
  <si>
    <t>QC1397</t>
  </si>
  <si>
    <t>QC1398</t>
  </si>
  <si>
    <t>QC1399</t>
  </si>
  <si>
    <t>QC1400</t>
  </si>
  <si>
    <t>QC1401</t>
  </si>
  <si>
    <t>QC1402</t>
  </si>
  <si>
    <t>QC1403</t>
  </si>
  <si>
    <t>QC1404</t>
  </si>
  <si>
    <t>QC1405</t>
  </si>
  <si>
    <t>QC1406</t>
  </si>
  <si>
    <t>QC1407</t>
  </si>
  <si>
    <t>QC1408</t>
  </si>
  <si>
    <t>QC1409</t>
  </si>
  <si>
    <t>QC1410</t>
  </si>
  <si>
    <t>QC1411</t>
  </si>
  <si>
    <t>QC1412</t>
  </si>
  <si>
    <t>QC1413</t>
  </si>
  <si>
    <t>QC1414</t>
  </si>
  <si>
    <t>QC1415</t>
  </si>
  <si>
    <t>QC1416</t>
  </si>
  <si>
    <t>QC1417</t>
  </si>
  <si>
    <t>QC1418</t>
  </si>
  <si>
    <t>QC1419</t>
  </si>
  <si>
    <t>QC1420</t>
  </si>
  <si>
    <t>QC1421</t>
  </si>
  <si>
    <t>QC1422</t>
  </si>
  <si>
    <t>QC1423</t>
  </si>
  <si>
    <t>QC1424</t>
  </si>
  <si>
    <t>QC1425</t>
  </si>
  <si>
    <t>QC1426</t>
  </si>
  <si>
    <t>QC1427</t>
  </si>
  <si>
    <t>QC1428</t>
  </si>
  <si>
    <t>QC1429</t>
  </si>
  <si>
    <t>QC1430</t>
  </si>
  <si>
    <t>QC1431</t>
  </si>
  <si>
    <t>QC1432</t>
  </si>
  <si>
    <t>QC1433</t>
  </si>
  <si>
    <t>QC1434</t>
  </si>
  <si>
    <t>QC1435</t>
  </si>
  <si>
    <t>QC1436</t>
  </si>
  <si>
    <t>QC1437</t>
  </si>
  <si>
    <t>QC1438</t>
  </si>
  <si>
    <t>QC1440</t>
  </si>
  <si>
    <t>QC1441</t>
  </si>
  <si>
    <t>QC1442</t>
  </si>
  <si>
    <t>QC1443</t>
  </si>
  <si>
    <t>QC1444</t>
  </si>
  <si>
    <t>QC1446</t>
  </si>
  <si>
    <t>QC1447</t>
  </si>
  <si>
    <t>QC1448</t>
  </si>
  <si>
    <t>QC1449</t>
  </si>
  <si>
    <t>QC1450</t>
  </si>
  <si>
    <t>QC1451</t>
  </si>
  <si>
    <t>QC1452</t>
  </si>
  <si>
    <t>QC1453</t>
  </si>
  <si>
    <t>QC1454</t>
  </si>
  <si>
    <t>QC1455</t>
  </si>
  <si>
    <t>QC1456</t>
  </si>
  <si>
    <t>QC1457</t>
  </si>
  <si>
    <t>QC1458</t>
  </si>
  <si>
    <t>QC1459</t>
  </si>
  <si>
    <t>QC1460</t>
  </si>
  <si>
    <t>QC1461</t>
  </si>
  <si>
    <t>QC1462</t>
  </si>
  <si>
    <t>QC1463</t>
  </si>
  <si>
    <t>QC1464</t>
  </si>
  <si>
    <t>QC1465</t>
  </si>
  <si>
    <t>QC1466</t>
  </si>
  <si>
    <t>QC1467</t>
  </si>
  <si>
    <t>QC1468</t>
  </si>
  <si>
    <t>QC1469</t>
  </si>
  <si>
    <t>QC1470</t>
  </si>
  <si>
    <t>QC1471</t>
  </si>
  <si>
    <t>QC1472</t>
  </si>
  <si>
    <t>QC1473</t>
  </si>
  <si>
    <t>QC1474</t>
  </si>
  <si>
    <t>QC1475</t>
  </si>
  <si>
    <t>QC1476</t>
  </si>
  <si>
    <t>QC1477</t>
  </si>
  <si>
    <t>QC1478</t>
  </si>
  <si>
    <t>QC1479</t>
  </si>
  <si>
    <t>QC1480</t>
  </si>
  <si>
    <t>QC1481</t>
  </si>
  <si>
    <t>QC1482</t>
  </si>
  <si>
    <t>QC1483</t>
  </si>
  <si>
    <t>QC1484</t>
  </si>
  <si>
    <t>QC1485</t>
  </si>
  <si>
    <t>QC1486</t>
  </si>
  <si>
    <t>QC1487</t>
  </si>
  <si>
    <t>QC1488</t>
  </si>
  <si>
    <t>QC1489</t>
  </si>
  <si>
    <t>QC1490</t>
  </si>
  <si>
    <t>QC1491</t>
  </si>
  <si>
    <t>QC1492</t>
  </si>
  <si>
    <t>QC1493</t>
  </si>
  <si>
    <t>QC1494</t>
  </si>
  <si>
    <t>QC1495</t>
  </si>
  <si>
    <t>QC2000</t>
  </si>
  <si>
    <t>QC2001</t>
  </si>
  <si>
    <t>QC2002</t>
  </si>
  <si>
    <t>QC2003</t>
  </si>
  <si>
    <t>QC2004</t>
  </si>
  <si>
    <t>QC2005</t>
  </si>
  <si>
    <t>QC2006</t>
  </si>
  <si>
    <t>QC2007</t>
  </si>
  <si>
    <t>QC2008</t>
  </si>
  <si>
    <t>QC2009</t>
  </si>
  <si>
    <t>QC2010</t>
  </si>
  <si>
    <t>QC2011</t>
  </si>
  <si>
    <t>QC2012</t>
  </si>
  <si>
    <t>QC2013</t>
  </si>
  <si>
    <t>QC2014</t>
  </si>
  <si>
    <t>QC2015</t>
  </si>
  <si>
    <t>QC2016</t>
  </si>
  <si>
    <t>QC2017</t>
  </si>
  <si>
    <t>QC2018</t>
  </si>
  <si>
    <t>QC2019</t>
  </si>
  <si>
    <t>QC2020</t>
  </si>
  <si>
    <t>QC2021</t>
  </si>
  <si>
    <t>QC2022</t>
  </si>
  <si>
    <t>QC2023</t>
  </si>
  <si>
    <t>QC2024</t>
  </si>
  <si>
    <t>QC2025</t>
  </si>
  <si>
    <t>QC2026</t>
  </si>
  <si>
    <t>QC2027</t>
  </si>
  <si>
    <t>QC2028</t>
  </si>
  <si>
    <t>QC2029</t>
  </si>
  <si>
    <t>QC2030</t>
  </si>
  <si>
    <t>QC2031</t>
  </si>
  <si>
    <t>QC2032</t>
  </si>
  <si>
    <t>QC2033</t>
  </si>
  <si>
    <t>QC2034</t>
  </si>
  <si>
    <t>QC2035</t>
  </si>
  <si>
    <t>QC2036</t>
  </si>
  <si>
    <t>QC2037</t>
  </si>
  <si>
    <t>QC2038</t>
  </si>
  <si>
    <t>QC2039</t>
  </si>
  <si>
    <t>QC2040</t>
  </si>
  <si>
    <t>QC2041</t>
  </si>
  <si>
    <t>QC2042</t>
  </si>
  <si>
    <t>QC2043</t>
  </si>
  <si>
    <t>QC2044</t>
  </si>
  <si>
    <t>QC2045</t>
  </si>
  <si>
    <t>QC2046</t>
  </si>
  <si>
    <t>QC2047</t>
  </si>
  <si>
    <t>QC2048</t>
  </si>
  <si>
    <t>QC2049</t>
  </si>
  <si>
    <t>QC2050</t>
  </si>
  <si>
    <t>QC2051</t>
  </si>
  <si>
    <t>QC2052</t>
  </si>
  <si>
    <t>QC2053</t>
  </si>
  <si>
    <t>QC2054</t>
  </si>
  <si>
    <t>QC2055</t>
  </si>
  <si>
    <t>QC2056</t>
  </si>
  <si>
    <t>QC2057</t>
  </si>
  <si>
    <t>QC2058</t>
  </si>
  <si>
    <t>QC2059</t>
  </si>
  <si>
    <t>QC2060</t>
  </si>
  <si>
    <t>QC2061</t>
  </si>
  <si>
    <t>QC2062</t>
  </si>
  <si>
    <t>QC2063</t>
  </si>
  <si>
    <t>QC2064</t>
  </si>
  <si>
    <t>QC2065</t>
  </si>
  <si>
    <t>QC2066</t>
  </si>
  <si>
    <t>QC2067</t>
  </si>
  <si>
    <t>QC2068</t>
  </si>
  <si>
    <t>QC2069</t>
  </si>
  <si>
    <t>QC2070</t>
  </si>
  <si>
    <t>QC2071</t>
  </si>
  <si>
    <t>QC2072</t>
  </si>
  <si>
    <t>QC2073</t>
  </si>
  <si>
    <t>QC2074</t>
  </si>
  <si>
    <t>QC2075</t>
  </si>
  <si>
    <t>QC2076</t>
  </si>
  <si>
    <t>QC2077</t>
  </si>
  <si>
    <t>QC2078</t>
  </si>
  <si>
    <t>QC2079</t>
  </si>
  <si>
    <t>QC2080</t>
  </si>
  <si>
    <t>QC2081</t>
  </si>
  <si>
    <t>QC2082</t>
  </si>
  <si>
    <t>QC2083</t>
  </si>
  <si>
    <t>QC2084</t>
  </si>
  <si>
    <t>QC2085</t>
  </si>
  <si>
    <t>QC2086</t>
  </si>
  <si>
    <t>QC2087</t>
  </si>
  <si>
    <t>QC2088</t>
  </si>
  <si>
    <t>QC2089</t>
  </si>
  <si>
    <t>QC2090</t>
  </si>
  <si>
    <t>QC2091</t>
  </si>
  <si>
    <t>QC2092</t>
  </si>
  <si>
    <t>QC2093</t>
  </si>
  <si>
    <t>QC2094</t>
  </si>
  <si>
    <t>QC2095</t>
  </si>
  <si>
    <t>QC2096</t>
  </si>
  <si>
    <t>QC2097</t>
  </si>
  <si>
    <t>QC2098</t>
  </si>
  <si>
    <t>QC2099</t>
  </si>
  <si>
    <t>QC2100</t>
  </si>
  <si>
    <t>QC2101</t>
  </si>
  <si>
    <t>QC2102</t>
  </si>
  <si>
    <t>QC2103</t>
  </si>
  <si>
    <t>QC2104</t>
  </si>
  <si>
    <t>QC2105</t>
  </si>
  <si>
    <t>QC2106</t>
  </si>
  <si>
    <t>QC2107</t>
  </si>
  <si>
    <t>QC2108</t>
  </si>
  <si>
    <t>QC2109</t>
  </si>
  <si>
    <t>QC2110</t>
  </si>
  <si>
    <t>QC2111</t>
  </si>
  <si>
    <t>QC2112</t>
  </si>
  <si>
    <t>QC2113</t>
  </si>
  <si>
    <t>QC2114</t>
  </si>
  <si>
    <t>QC2115</t>
  </si>
  <si>
    <t>QC2116</t>
  </si>
  <si>
    <t>QC2117</t>
  </si>
  <si>
    <t>QC2118</t>
  </si>
  <si>
    <t>QC2119</t>
  </si>
  <si>
    <t>QC2120</t>
  </si>
  <si>
    <t>QC2121</t>
  </si>
  <si>
    <t>QC2122</t>
  </si>
  <si>
    <t>QC2123</t>
  </si>
  <si>
    <t>QC2124</t>
  </si>
  <si>
    <t>QC2125</t>
  </si>
  <si>
    <t>QC2126</t>
  </si>
  <si>
    <t>QC2127</t>
  </si>
  <si>
    <t>QC2128</t>
  </si>
  <si>
    <t>QC2129</t>
  </si>
  <si>
    <t>QC2130</t>
  </si>
  <si>
    <t>QC2131</t>
  </si>
  <si>
    <t>QC2132</t>
  </si>
  <si>
    <t>QC2133</t>
  </si>
  <si>
    <t>QC2134</t>
  </si>
  <si>
    <t>QC2135</t>
  </si>
  <si>
    <t>QC2136</t>
  </si>
  <si>
    <t>QC2137</t>
  </si>
  <si>
    <t>QC2138</t>
  </si>
  <si>
    <t>QC2139</t>
  </si>
  <si>
    <t>QC2140</t>
  </si>
  <si>
    <t>QC2141</t>
  </si>
  <si>
    <t>QC2142</t>
  </si>
  <si>
    <t>QC2143</t>
  </si>
  <si>
    <t>QC2144</t>
  </si>
  <si>
    <t>QC2145</t>
  </si>
  <si>
    <t>QC2146</t>
  </si>
  <si>
    <t>QC2147</t>
  </si>
  <si>
    <t>QC2148</t>
  </si>
  <si>
    <t>QC2149</t>
  </si>
  <si>
    <t>QC2150</t>
  </si>
  <si>
    <t>QC2151</t>
  </si>
  <si>
    <t>QC2152</t>
  </si>
  <si>
    <t>QC2153</t>
  </si>
  <si>
    <t>QC2154</t>
  </si>
  <si>
    <t>QC2155</t>
  </si>
  <si>
    <t>QC2156</t>
  </si>
  <si>
    <t>QC2157</t>
  </si>
  <si>
    <t>QC2158</t>
  </si>
  <si>
    <t>QC2159</t>
  </si>
  <si>
    <t>QC2160</t>
  </si>
  <si>
    <t>QC2161</t>
  </si>
  <si>
    <t>QC2162</t>
  </si>
  <si>
    <t>QC2163</t>
  </si>
  <si>
    <t>QC2164</t>
  </si>
  <si>
    <t>QC2165</t>
  </si>
  <si>
    <t>QC2166</t>
  </si>
  <si>
    <t>QC2167</t>
  </si>
  <si>
    <t>QC2168</t>
  </si>
  <si>
    <t>QC2169</t>
  </si>
  <si>
    <t>QC2170</t>
  </si>
  <si>
    <t>QC2171</t>
  </si>
  <si>
    <t>QC2172</t>
  </si>
  <si>
    <t>QC2173</t>
  </si>
  <si>
    <t>QC2174</t>
  </si>
  <si>
    <t>QC2175</t>
  </si>
  <si>
    <t>QC2176</t>
  </si>
  <si>
    <t>QC2177</t>
  </si>
  <si>
    <t>QC2178</t>
  </si>
  <si>
    <t>QC2179</t>
  </si>
  <si>
    <t>QC2180</t>
  </si>
  <si>
    <t>QC2181</t>
  </si>
  <si>
    <t>QC2182</t>
  </si>
  <si>
    <t>QC2183</t>
  </si>
  <si>
    <t>QC2184</t>
  </si>
  <si>
    <t>QC2185</t>
  </si>
  <si>
    <t>QC2186</t>
  </si>
  <si>
    <t>QC2187</t>
  </si>
  <si>
    <t>QC2188</t>
  </si>
  <si>
    <t>QC2189</t>
  </si>
  <si>
    <t>QC2190</t>
  </si>
  <si>
    <t>QC2191</t>
  </si>
  <si>
    <t>QC2192</t>
  </si>
  <si>
    <t>QC2193</t>
  </si>
  <si>
    <t>QC2194</t>
  </si>
  <si>
    <t>QC2195</t>
  </si>
  <si>
    <t>QC2196</t>
  </si>
  <si>
    <t>QC2197</t>
  </si>
  <si>
    <t>QC2198</t>
  </si>
  <si>
    <t>QC2199</t>
  </si>
  <si>
    <t>QC2200</t>
  </si>
  <si>
    <t>QC2201</t>
  </si>
  <si>
    <t>QC2202</t>
  </si>
  <si>
    <t>QC2203</t>
  </si>
  <si>
    <t>QC2204</t>
  </si>
  <si>
    <t>QC2205</t>
  </si>
  <si>
    <t>QC2206</t>
  </si>
  <si>
    <t>QC2207</t>
  </si>
  <si>
    <t>QC2208</t>
  </si>
  <si>
    <t>QC2209</t>
  </si>
  <si>
    <t>QC2210</t>
  </si>
  <si>
    <t>QC2211</t>
  </si>
  <si>
    <t>QC2212</t>
  </si>
  <si>
    <t>QC2213</t>
  </si>
  <si>
    <t>QC2214</t>
  </si>
  <si>
    <t>QC2215</t>
  </si>
  <si>
    <t>QC2216</t>
  </si>
  <si>
    <t>QC2217</t>
  </si>
  <si>
    <t>QC2218</t>
  </si>
  <si>
    <t>QC2219</t>
  </si>
  <si>
    <t>QC2220</t>
  </si>
  <si>
    <t>QC2221</t>
  </si>
  <si>
    <t>QC2222</t>
  </si>
  <si>
    <t>QC2223</t>
  </si>
  <si>
    <t>QC2224</t>
  </si>
  <si>
    <t>QC2225</t>
  </si>
  <si>
    <t>QC2226</t>
  </si>
  <si>
    <t>QC2227</t>
  </si>
  <si>
    <t>QC2228</t>
  </si>
  <si>
    <t>QC2229</t>
  </si>
  <si>
    <t>QC2230</t>
  </si>
  <si>
    <t>QC2231</t>
  </si>
  <si>
    <t>QC2232</t>
  </si>
  <si>
    <t>QC2233</t>
  </si>
  <si>
    <t>QC2234</t>
  </si>
  <si>
    <t>QC2237</t>
  </si>
  <si>
    <t>QC2238</t>
  </si>
  <si>
    <t>QC2239</t>
  </si>
  <si>
    <t>QC2240</t>
  </si>
  <si>
    <t>QC2243</t>
  </si>
  <si>
    <t>QC2244</t>
  </si>
  <si>
    <t>QC2246</t>
  </si>
  <si>
    <t>QC2247</t>
  </si>
  <si>
    <t>QC2248</t>
  </si>
  <si>
    <t>QC2249</t>
  </si>
  <si>
    <t>QC2250</t>
  </si>
  <si>
    <t>QC2252</t>
  </si>
  <si>
    <t>QC2253</t>
  </si>
  <si>
    <t>QC2254</t>
  </si>
  <si>
    <t>QC2255</t>
  </si>
  <si>
    <t>QC2256</t>
  </si>
  <si>
    <t>QC2257</t>
  </si>
  <si>
    <t>QC2258</t>
  </si>
  <si>
    <t>QC2259</t>
  </si>
  <si>
    <t>QC2260</t>
  </si>
  <si>
    <t>QC2261</t>
  </si>
  <si>
    <t>QC2262</t>
  </si>
  <si>
    <t>QC2263</t>
  </si>
  <si>
    <t>QC2264</t>
  </si>
  <si>
    <t>QC2265</t>
  </si>
  <si>
    <t>QC2267</t>
  </si>
  <si>
    <t>QC2268</t>
  </si>
  <si>
    <t>QC2269</t>
  </si>
  <si>
    <t>QC2271</t>
  </si>
  <si>
    <t>QC2272</t>
  </si>
  <si>
    <t>QC2273</t>
  </si>
  <si>
    <t>QC2274</t>
  </si>
  <si>
    <t>QC2275</t>
  </si>
  <si>
    <t>QC2276</t>
  </si>
  <si>
    <t>QC2278</t>
  </si>
  <si>
    <t>QC2279</t>
  </si>
  <si>
    <t>QC2281</t>
  </si>
  <si>
    <t>QC2282</t>
  </si>
  <si>
    <t>QC2283</t>
  </si>
  <si>
    <t>QC2284</t>
  </si>
  <si>
    <t>QC2285</t>
  </si>
  <si>
    <t>QC2287</t>
  </si>
  <si>
    <t>QC2288</t>
  </si>
  <si>
    <t>QC2289</t>
  </si>
  <si>
    <t>QC2290</t>
  </si>
  <si>
    <t>QC2291</t>
  </si>
  <si>
    <t>QC2293</t>
  </si>
  <si>
    <t>QC2295</t>
  </si>
  <si>
    <t>QC2296</t>
  </si>
  <si>
    <t>QC2297</t>
  </si>
  <si>
    <t>QC2298</t>
  </si>
  <si>
    <t>QC2299</t>
  </si>
  <si>
    <t>QC2300</t>
  </si>
  <si>
    <t>QC2302</t>
  </si>
  <si>
    <t>QC2303</t>
  </si>
  <si>
    <t>QC2304</t>
  </si>
  <si>
    <t>QC2305</t>
  </si>
  <si>
    <t>QC2306</t>
  </si>
  <si>
    <t>QC2307</t>
  </si>
  <si>
    <t>QC620</t>
  </si>
  <si>
    <t>QC643</t>
  </si>
  <si>
    <t>QC676</t>
  </si>
  <si>
    <t>QC638</t>
  </si>
  <si>
    <t>QC2277</t>
  </si>
  <si>
    <t>QC1340</t>
  </si>
  <si>
    <t>QC930</t>
  </si>
  <si>
    <t>QC931</t>
  </si>
  <si>
    <t>QC932</t>
  </si>
  <si>
    <t>QC939</t>
  </si>
  <si>
    <t>QC1439</t>
  </si>
  <si>
    <t>QC1445</t>
  </si>
  <si>
    <t>QC941</t>
  </si>
  <si>
    <t>QC942</t>
  </si>
  <si>
    <t>QC943</t>
  </si>
  <si>
    <t>QC944</t>
  </si>
  <si>
    <t>QC945</t>
  </si>
  <si>
    <t>QC946</t>
  </si>
  <si>
    <t>QC947</t>
  </si>
  <si>
    <t>QC948</t>
  </si>
  <si>
    <t>QC949</t>
  </si>
  <si>
    <t>QCQC1482</t>
  </si>
  <si>
    <t>QC951</t>
  </si>
  <si>
    <t>QC954</t>
  </si>
  <si>
    <t>QC955</t>
  </si>
  <si>
    <t>QC959</t>
  </si>
  <si>
    <t>QC960</t>
  </si>
  <si>
    <t>QC964</t>
  </si>
  <si>
    <t>QC965</t>
  </si>
  <si>
    <t>QC966</t>
  </si>
  <si>
    <t>QC967</t>
  </si>
  <si>
    <t>QC971</t>
  </si>
  <si>
    <t>QC1091</t>
  </si>
  <si>
    <t>QC1157</t>
  </si>
  <si>
    <t>QC1163</t>
  </si>
  <si>
    <t>QC1205</t>
  </si>
  <si>
    <t>QC1211</t>
  </si>
  <si>
    <t>QC1226</t>
  </si>
  <si>
    <t>QC1258</t>
  </si>
  <si>
    <t>QC933</t>
  </si>
  <si>
    <t>QC934</t>
  </si>
  <si>
    <t>QC936</t>
  </si>
  <si>
    <t>QC940</t>
  </si>
  <si>
    <t>QC797</t>
  </si>
  <si>
    <t>QC950</t>
  </si>
  <si>
    <t>QC952</t>
  </si>
  <si>
    <t>QC953</t>
  </si>
  <si>
    <t>QC956</t>
  </si>
  <si>
    <t>QC961</t>
  </si>
  <si>
    <t>QC962</t>
  </si>
  <si>
    <t>QC969</t>
  </si>
  <si>
    <t>QC1121</t>
  </si>
  <si>
    <t>QC867</t>
  </si>
  <si>
    <t>QC885</t>
  </si>
  <si>
    <t>QC1153</t>
  </si>
  <si>
    <t>QC1164</t>
  </si>
  <si>
    <t>QC935</t>
  </si>
  <si>
    <t>QC937</t>
  </si>
  <si>
    <t>QC938</t>
  </si>
  <si>
    <t>QC821</t>
  </si>
  <si>
    <t>QC1144</t>
  </si>
  <si>
    <t>QCQC1481</t>
  </si>
  <si>
    <t>QC1496</t>
  </si>
  <si>
    <t>QC1095</t>
  </si>
  <si>
    <t>QC957</t>
  </si>
  <si>
    <t>QC958</t>
  </si>
  <si>
    <t>QC963</t>
  </si>
  <si>
    <t>QC968</t>
  </si>
  <si>
    <t>QC970</t>
  </si>
  <si>
    <t>QCQC1477</t>
  </si>
  <si>
    <t>QCQC1478</t>
  </si>
  <si>
    <t>QCQC1479</t>
  </si>
  <si>
    <t>QCQC1480</t>
  </si>
  <si>
    <t>QC621</t>
  </si>
  <si>
    <t>QC640</t>
  </si>
  <si>
    <t>QC609</t>
  </si>
  <si>
    <t>QC624</t>
  </si>
  <si>
    <t>QC679</t>
  </si>
  <si>
    <t>QC700</t>
  </si>
  <si>
    <t>QC673</t>
  </si>
  <si>
    <t>QC928</t>
  </si>
  <si>
    <t>QC636</t>
  </si>
  <si>
    <t>QC671</t>
  </si>
  <si>
    <t>QC730</t>
  </si>
  <si>
    <t>QC1037</t>
  </si>
  <si>
    <t>QC286</t>
  </si>
  <si>
    <t>QC626</t>
  </si>
  <si>
    <t>QC082</t>
  </si>
  <si>
    <t>QC616</t>
  </si>
  <si>
    <t>QC243</t>
  </si>
  <si>
    <t>QC102</t>
  </si>
  <si>
    <t>QC254</t>
  </si>
  <si>
    <t>QC248</t>
  </si>
  <si>
    <t>QC221</t>
  </si>
  <si>
    <t>QC192</t>
  </si>
  <si>
    <t>QC086</t>
  </si>
  <si>
    <t>QC268</t>
  </si>
  <si>
    <t>QC617</t>
  </si>
  <si>
    <t>QC618</t>
  </si>
  <si>
    <t>QC619</t>
  </si>
  <si>
    <t>QC622</t>
  </si>
  <si>
    <t>QC629</t>
  </si>
  <si>
    <t>QC024</t>
  </si>
  <si>
    <t>QC605</t>
  </si>
  <si>
    <t>QC606</t>
  </si>
  <si>
    <t>QC607</t>
  </si>
  <si>
    <t>QC608</t>
  </si>
  <si>
    <t>QC611</t>
  </si>
  <si>
    <t>QC613</t>
  </si>
  <si>
    <t>QC614</t>
  </si>
  <si>
    <t>QC623</t>
  </si>
  <si>
    <t>QC627</t>
  </si>
  <si>
    <t>QC628</t>
  </si>
  <si>
    <t>QC630</t>
  </si>
  <si>
    <t>QC631</t>
  </si>
  <si>
    <t>QC632</t>
  </si>
  <si>
    <t>QC633</t>
  </si>
  <si>
    <t>QC639</t>
  </si>
  <si>
    <t>QC641</t>
  </si>
  <si>
    <t>QC645</t>
  </si>
  <si>
    <t>QC646</t>
  </si>
  <si>
    <t>QC647</t>
  </si>
  <si>
    <t>QC649</t>
  </si>
  <si>
    <t>QC833</t>
  </si>
  <si>
    <t>QC837</t>
  </si>
  <si>
    <t>QC838</t>
  </si>
  <si>
    <t>QC839</t>
  </si>
  <si>
    <t>QC841</t>
  </si>
  <si>
    <t>QC842</t>
  </si>
  <si>
    <t>QC845</t>
  </si>
  <si>
    <t>QC846</t>
  </si>
  <si>
    <t>QC848</t>
  </si>
  <si>
    <t>QC851</t>
  </si>
  <si>
    <t>QC855</t>
  </si>
  <si>
    <t>QC856</t>
  </si>
  <si>
    <t>QC865</t>
  </si>
  <si>
    <t>QC866</t>
  </si>
  <si>
    <t>QC868</t>
  </si>
  <si>
    <t>QC869</t>
  </si>
  <si>
    <t>QC870</t>
  </si>
  <si>
    <t>QC875</t>
  </si>
  <si>
    <t>QC876</t>
  </si>
  <si>
    <t>QC877</t>
  </si>
  <si>
    <t>QC881</t>
  </si>
  <si>
    <t>QC883</t>
  </si>
  <si>
    <t>QC894</t>
  </si>
  <si>
    <t>QC895</t>
  </si>
  <si>
    <t>QC898</t>
  </si>
  <si>
    <t>QC899</t>
  </si>
  <si>
    <t>QC900</t>
  </si>
  <si>
    <t>QC651</t>
  </si>
  <si>
    <t>QC652</t>
  </si>
  <si>
    <t>QC653</t>
  </si>
  <si>
    <t>QC655</t>
  </si>
  <si>
    <t>QC656</t>
  </si>
  <si>
    <t>QC657</t>
  </si>
  <si>
    <t>QC662</t>
  </si>
  <si>
    <t>QC665</t>
  </si>
  <si>
    <t>QC667</t>
  </si>
  <si>
    <t>QC668</t>
  </si>
  <si>
    <t>QC670</t>
  </si>
  <si>
    <t>QC672</t>
  </si>
  <si>
    <t>QC674</t>
  </si>
  <si>
    <t>QC675</t>
  </si>
  <si>
    <t>QC677</t>
  </si>
  <si>
    <t>QC680</t>
  </si>
  <si>
    <t>QC682</t>
  </si>
  <si>
    <t>QC683</t>
  </si>
  <si>
    <t>QC684</t>
  </si>
  <si>
    <t>QC685</t>
  </si>
  <si>
    <t>QC686</t>
  </si>
  <si>
    <t>QC691</t>
  </si>
  <si>
    <t>QC692</t>
  </si>
  <si>
    <t>QC693</t>
  </si>
  <si>
    <t>QC696</t>
  </si>
  <si>
    <t>QC699</t>
  </si>
  <si>
    <t>QC701</t>
  </si>
  <si>
    <t>QC702</t>
  </si>
  <si>
    <t>QC703</t>
  </si>
  <si>
    <t>QC704</t>
  </si>
  <si>
    <t>QC705</t>
  </si>
  <si>
    <t>QC706</t>
  </si>
  <si>
    <t>QC709</t>
  </si>
  <si>
    <t>QC710</t>
  </si>
  <si>
    <t>QC713</t>
  </si>
  <si>
    <t>QC715</t>
  </si>
  <si>
    <t>QC717</t>
  </si>
  <si>
    <t>QC719</t>
  </si>
  <si>
    <t>QC650</t>
  </si>
  <si>
    <t>QC726</t>
  </si>
  <si>
    <t>QC727</t>
  </si>
  <si>
    <t>QC731</t>
  </si>
  <si>
    <t>QC736</t>
  </si>
  <si>
    <t>QC741</t>
  </si>
  <si>
    <t>QC743</t>
  </si>
  <si>
    <t>QC744</t>
  </si>
  <si>
    <t>QC901</t>
  </si>
  <si>
    <t>QC902</t>
  </si>
  <si>
    <t>QC903</t>
  </si>
  <si>
    <t>QC904</t>
  </si>
  <si>
    <t>QC905</t>
  </si>
  <si>
    <t>QC906</t>
  </si>
  <si>
    <t>QC907</t>
  </si>
  <si>
    <t>QC908</t>
  </si>
  <si>
    <t>QC909</t>
  </si>
  <si>
    <t>QC910</t>
  </si>
  <si>
    <t>QC911</t>
  </si>
  <si>
    <t>QC912</t>
  </si>
  <si>
    <t>QC913</t>
  </si>
  <si>
    <t>QC914</t>
  </si>
  <si>
    <t>QC915</t>
  </si>
  <si>
    <t>QC916</t>
  </si>
  <si>
    <t>QC917</t>
  </si>
  <si>
    <t>QC918</t>
  </si>
  <si>
    <t>QC919</t>
  </si>
  <si>
    <t>QC920</t>
  </si>
  <si>
    <t>QC921</t>
  </si>
  <si>
    <t>QC922</t>
  </si>
  <si>
    <t>QC923</t>
  </si>
  <si>
    <t>QC924</t>
  </si>
  <si>
    <t>QC925</t>
  </si>
  <si>
    <t>QC926</t>
  </si>
  <si>
    <t>QC927</t>
  </si>
  <si>
    <t>QC929</t>
  </si>
  <si>
    <t>QC747</t>
  </si>
  <si>
    <t>QC752</t>
  </si>
  <si>
    <t>QC753</t>
  </si>
  <si>
    <t>QC754</t>
  </si>
  <si>
    <t>QC756</t>
  </si>
  <si>
    <t>QC757</t>
  </si>
  <si>
    <t>QC758</t>
  </si>
  <si>
    <t>QC760</t>
  </si>
  <si>
    <t>QC761</t>
  </si>
  <si>
    <t>QC765</t>
  </si>
  <si>
    <t>QC766</t>
  </si>
  <si>
    <t>QC772</t>
  </si>
  <si>
    <t>QC774</t>
  </si>
  <si>
    <t>QC778</t>
  </si>
  <si>
    <t>QC779</t>
  </si>
  <si>
    <t>QC780</t>
  </si>
  <si>
    <t>QC782</t>
  </si>
  <si>
    <t>QC786</t>
  </si>
  <si>
    <t>QC787</t>
  </si>
  <si>
    <t>QC791</t>
  </si>
  <si>
    <t>QC792</t>
  </si>
  <si>
    <t>QC794</t>
  </si>
  <si>
    <t>QC800</t>
  </si>
  <si>
    <t>QC802</t>
  </si>
  <si>
    <t>QC804</t>
  </si>
  <si>
    <t>QC806</t>
  </si>
  <si>
    <t>QC807</t>
  </si>
  <si>
    <t>QC808</t>
  </si>
  <si>
    <t>QC809</t>
  </si>
  <si>
    <t>QC810</t>
  </si>
  <si>
    <t>QC815</t>
  </si>
  <si>
    <t>QC820</t>
  </si>
  <si>
    <t>QC829</t>
  </si>
  <si>
    <t>QC1004</t>
  </si>
  <si>
    <t>QC1005</t>
  </si>
  <si>
    <t>QC1007</t>
  </si>
  <si>
    <t>QC1010</t>
  </si>
  <si>
    <t>QC1011</t>
  </si>
  <si>
    <t>QC1017</t>
  </si>
  <si>
    <t>QC1019</t>
  </si>
  <si>
    <t>QC1023</t>
  </si>
  <si>
    <t>QC1026</t>
  </si>
  <si>
    <t>QC1029</t>
  </si>
  <si>
    <t>QC1031</t>
  </si>
  <si>
    <t>QC1032</t>
  </si>
  <si>
    <t>QC1034</t>
  </si>
  <si>
    <t>QC1038</t>
  </si>
  <si>
    <t>QC1040</t>
  </si>
  <si>
    <t>QC1044</t>
  </si>
  <si>
    <t>QC1046</t>
  </si>
  <si>
    <t>QC1049</t>
  </si>
  <si>
    <t>QC1052</t>
  </si>
  <si>
    <t>QC1055</t>
  </si>
  <si>
    <t>QC1058</t>
  </si>
  <si>
    <t>QC1061</t>
  </si>
  <si>
    <t>QC1065</t>
  </si>
  <si>
    <t>QC1071</t>
  </si>
  <si>
    <t>QC1075</t>
  </si>
  <si>
    <t>QC1076</t>
  </si>
  <si>
    <t>QC1077</t>
  </si>
  <si>
    <t>QC1079</t>
  </si>
  <si>
    <t>QC1087</t>
  </si>
  <si>
    <t>QC1092</t>
  </si>
  <si>
    <t>QC789</t>
  </si>
  <si>
    <t>QC1104</t>
  </si>
  <si>
    <t>QC1107</t>
  </si>
  <si>
    <t>QC1109</t>
  </si>
  <si>
    <t>QC1116</t>
  </si>
  <si>
    <t>QC1124</t>
  </si>
  <si>
    <t>QC1125</t>
  </si>
  <si>
    <t>QC1126</t>
  </si>
  <si>
    <t>QC1132</t>
  </si>
  <si>
    <t>QC1133</t>
  </si>
  <si>
    <t>QC015</t>
  </si>
  <si>
    <t>QC600</t>
  </si>
  <si>
    <t>QC601</t>
  </si>
  <si>
    <t>QC603</t>
  </si>
  <si>
    <t>QC610</t>
  </si>
  <si>
    <t>QC625</t>
  </si>
  <si>
    <t>QC634</t>
  </si>
  <si>
    <t>QC635</t>
  </si>
  <si>
    <t>QC637</t>
  </si>
  <si>
    <t>QC642</t>
  </si>
  <si>
    <t>QC644</t>
  </si>
  <si>
    <t>QC648</t>
  </si>
  <si>
    <t>QC834</t>
  </si>
  <si>
    <t>QC850</t>
  </si>
  <si>
    <t>QC852</t>
  </si>
  <si>
    <t>QC853</t>
  </si>
  <si>
    <t>QC854</t>
  </si>
  <si>
    <t>QC857</t>
  </si>
  <si>
    <t>QC858</t>
  </si>
  <si>
    <t>QC859</t>
  </si>
  <si>
    <t>QC862</t>
  </si>
  <si>
    <t>QC873</t>
  </si>
  <si>
    <t>QC880</t>
  </si>
  <si>
    <t>QC882</t>
  </si>
  <si>
    <t>QC887</t>
  </si>
  <si>
    <t>QC888</t>
  </si>
  <si>
    <t>QC889</t>
  </si>
  <si>
    <t>QC891</t>
  </si>
  <si>
    <t>QC893</t>
  </si>
  <si>
    <t>QC896</t>
  </si>
  <si>
    <t>QC654</t>
  </si>
  <si>
    <t>QC659</t>
  </si>
  <si>
    <t>QC660</t>
  </si>
  <si>
    <t>QC661</t>
  </si>
  <si>
    <t>QC669</t>
  </si>
  <si>
    <t>QC678</t>
  </si>
  <si>
    <t>QC681</t>
  </si>
  <si>
    <t>QC687</t>
  </si>
  <si>
    <t>QC688</t>
  </si>
  <si>
    <t>QC689</t>
  </si>
  <si>
    <t>QC690</t>
  </si>
  <si>
    <t>QC694</t>
  </si>
  <si>
    <t>QC695</t>
  </si>
  <si>
    <t>QC697</t>
  </si>
  <si>
    <t>QC707</t>
  </si>
  <si>
    <t>QC708</t>
  </si>
  <si>
    <t>QC712</t>
  </si>
  <si>
    <t>QC714</t>
  </si>
  <si>
    <t>QC716</t>
  </si>
  <si>
    <t>QC718</t>
  </si>
  <si>
    <t>QC723</t>
  </si>
  <si>
    <t>QC724</t>
  </si>
  <si>
    <t>QC725</t>
  </si>
  <si>
    <t>QC729</t>
  </si>
  <si>
    <t>QC732</t>
  </si>
  <si>
    <t>QC738</t>
  </si>
  <si>
    <t>QC740</t>
  </si>
  <si>
    <t>QC742</t>
  </si>
  <si>
    <t>QC745</t>
  </si>
  <si>
    <t>QC746</t>
  </si>
  <si>
    <t>QC748</t>
  </si>
  <si>
    <t>QC749</t>
  </si>
  <si>
    <t>QC751</t>
  </si>
  <si>
    <t>QC755</t>
  </si>
  <si>
    <t>QC759</t>
  </si>
  <si>
    <t>QC762</t>
  </si>
  <si>
    <t>QC764</t>
  </si>
  <si>
    <t>QC767</t>
  </si>
  <si>
    <t>QC768</t>
  </si>
  <si>
    <t>QC769</t>
  </si>
  <si>
    <t>QC771</t>
  </si>
  <si>
    <t>QC773</t>
  </si>
  <si>
    <t>QC777</t>
  </si>
  <si>
    <t>QC781</t>
  </si>
  <si>
    <t>QC783</t>
  </si>
  <si>
    <t>QC785</t>
  </si>
  <si>
    <t>QC788</t>
  </si>
  <si>
    <t>QC790</t>
  </si>
  <si>
    <t>QC793</t>
  </si>
  <si>
    <t>QC799</t>
  </si>
  <si>
    <t>QC801</t>
  </si>
  <si>
    <t>QC805</t>
  </si>
  <si>
    <t>QC811</t>
  </si>
  <si>
    <t>QC812</t>
  </si>
  <si>
    <t>QC813</t>
  </si>
  <si>
    <t>QC818</t>
  </si>
  <si>
    <t>QC823</t>
  </si>
  <si>
    <t>QC824</t>
  </si>
  <si>
    <t>QC825</t>
  </si>
  <si>
    <t>QC826</t>
  </si>
  <si>
    <t>QC828</t>
  </si>
  <si>
    <t>QC830</t>
  </si>
  <si>
    <t>QC832</t>
  </si>
  <si>
    <t>QC1001</t>
  </si>
  <si>
    <t>QC1002</t>
  </si>
  <si>
    <t>QC1003</t>
  </si>
  <si>
    <t>QC1009</t>
  </si>
  <si>
    <t>QC1012</t>
  </si>
  <si>
    <t>QC1013</t>
  </si>
  <si>
    <t>QC1015</t>
  </si>
  <si>
    <t>QC1022</t>
  </si>
  <si>
    <t>QC1024</t>
  </si>
  <si>
    <t>QC1025</t>
  </si>
  <si>
    <t>QC1027</t>
  </si>
  <si>
    <t>QC1028</t>
  </si>
  <si>
    <t>QC1030</t>
  </si>
  <si>
    <t>QC1035</t>
  </si>
  <si>
    <t>QC1042</t>
  </si>
  <si>
    <t>QC1043</t>
  </si>
  <si>
    <t>QC1047</t>
  </si>
  <si>
    <t>QC1051</t>
  </si>
  <si>
    <t>QC1053</t>
  </si>
  <si>
    <t>QC1056</t>
  </si>
  <si>
    <t>QC1059</t>
  </si>
  <si>
    <t>QC1060</t>
  </si>
  <si>
    <t>QC1062</t>
  </si>
  <si>
    <t>QC1063</t>
  </si>
  <si>
    <t>QC1064</t>
  </si>
  <si>
    <t>QC1067</t>
  </si>
  <si>
    <t>QC1082</t>
  </si>
  <si>
    <t>QC1083</t>
  </si>
  <si>
    <t>QC1085</t>
  </si>
  <si>
    <t>QC1086</t>
  </si>
  <si>
    <t>QC1088</t>
  </si>
  <si>
    <t>QC1099</t>
  </si>
  <si>
    <t>QC1105</t>
  </si>
  <si>
    <t>QC1110</t>
  </si>
  <si>
    <t>QC1114</t>
  </si>
  <si>
    <t>QC1146</t>
  </si>
  <si>
    <t>QC153</t>
  </si>
  <si>
    <t>QC602</t>
  </si>
  <si>
    <t>QC604</t>
  </si>
  <si>
    <t>QC612</t>
  </si>
  <si>
    <t>QC615</t>
  </si>
  <si>
    <t>QC835</t>
  </si>
  <si>
    <t>QC836</t>
  </si>
  <si>
    <t>QC840</t>
  </si>
  <si>
    <t>QC843</t>
  </si>
  <si>
    <t>QC844</t>
  </si>
  <si>
    <t>QC847</t>
  </si>
  <si>
    <t>QC849</t>
  </si>
  <si>
    <t>QC860</t>
  </si>
  <si>
    <t>QC861</t>
  </si>
  <si>
    <t>QC863</t>
  </si>
  <si>
    <t>QC864</t>
  </si>
  <si>
    <t>QC871</t>
  </si>
  <si>
    <t>QC872</t>
  </si>
  <si>
    <t>QC874</t>
  </si>
  <si>
    <t>QC878</t>
  </si>
  <si>
    <t>QC879</t>
  </si>
  <si>
    <t>QC884</t>
  </si>
  <si>
    <t>QC886</t>
  </si>
  <si>
    <t>QC890</t>
  </si>
  <si>
    <t>QC892</t>
  </si>
  <si>
    <t>QC897</t>
  </si>
  <si>
    <t>QC720</t>
  </si>
  <si>
    <t>QC721</t>
  </si>
  <si>
    <t>QC722</t>
  </si>
  <si>
    <t>QC728</t>
  </si>
  <si>
    <t>QC734</t>
  </si>
  <si>
    <t>QC735</t>
  </si>
  <si>
    <t>QC737</t>
  </si>
  <si>
    <t>QC739</t>
  </si>
  <si>
    <t>QC750</t>
  </si>
  <si>
    <t>QC770</t>
  </si>
  <si>
    <t>QC775</t>
  </si>
  <si>
    <t>QC776</t>
  </si>
  <si>
    <t>QC784</t>
  </si>
  <si>
    <t>QC795</t>
  </si>
  <si>
    <t>QC798</t>
  </si>
  <si>
    <t>QC803</t>
  </si>
  <si>
    <t>QC814</t>
  </si>
  <si>
    <t>QC816</t>
  </si>
  <si>
    <t>QC817</t>
  </si>
  <si>
    <t>QC819</t>
  </si>
  <si>
    <t>QC822</t>
  </si>
  <si>
    <t>QC827</t>
  </si>
  <si>
    <t>QC831</t>
  </si>
  <si>
    <t>QC1000</t>
  </si>
  <si>
    <t>QC1014</t>
  </si>
  <si>
    <t>QC1020</t>
  </si>
  <si>
    <t>QC1045</t>
  </si>
  <si>
    <t>QC1057</t>
  </si>
  <si>
    <t>QC1066</t>
  </si>
  <si>
    <t>QC1068</t>
  </si>
  <si>
    <t>QC1070</t>
  </si>
  <si>
    <t>QC1074</t>
  </si>
  <si>
    <t>QC1078</t>
  </si>
  <si>
    <t>QC1081</t>
  </si>
  <si>
    <t>QC1084</t>
  </si>
  <si>
    <t>QC1089</t>
  </si>
  <si>
    <t>QC1090</t>
  </si>
  <si>
    <t>QC1093</t>
  </si>
  <si>
    <t>QC1098</t>
  </si>
  <si>
    <t>QC1100</t>
  </si>
  <si>
    <t>QC1102</t>
  </si>
  <si>
    <t>QC1111</t>
  </si>
  <si>
    <t>QC1112</t>
  </si>
  <si>
    <t>QC1113</t>
  </si>
  <si>
    <t>QC1119</t>
  </si>
  <si>
    <t>QC1120</t>
  </si>
  <si>
    <t>QC1143</t>
  </si>
  <si>
    <t>QC249</t>
  </si>
  <si>
    <t>QC251</t>
  </si>
  <si>
    <t>QC253</t>
  </si>
  <si>
    <t>QC244</t>
  </si>
  <si>
    <t>QC247</t>
  </si>
  <si>
    <t>QC259</t>
  </si>
  <si>
    <t>QC261</t>
  </si>
  <si>
    <t>QC264</t>
  </si>
  <si>
    <t>QC287</t>
  </si>
  <si>
    <t>QC288</t>
  </si>
  <si>
    <t>QC056</t>
  </si>
  <si>
    <t>QC071</t>
  </si>
  <si>
    <t>QC079</t>
  </si>
  <si>
    <t>QC083</t>
  </si>
  <si>
    <t>QC088</t>
  </si>
  <si>
    <t>QC091</t>
  </si>
  <si>
    <t>QC106</t>
  </si>
  <si>
    <t>QC126</t>
  </si>
  <si>
    <t>QC127</t>
  </si>
  <si>
    <t>QC128</t>
  </si>
  <si>
    <t>QC132</t>
  </si>
  <si>
    <t>QC133</t>
  </si>
  <si>
    <t>QC158</t>
  </si>
  <si>
    <t>QC200</t>
  </si>
  <si>
    <t>QC263</t>
  </si>
  <si>
    <t>QC266</t>
  </si>
  <si>
    <t>QC270</t>
  </si>
  <si>
    <t>QC271</t>
  </si>
  <si>
    <t>QC272</t>
  </si>
  <si>
    <t>QC014</t>
  </si>
  <si>
    <t>QC028</t>
  </si>
  <si>
    <t>QC036</t>
  </si>
  <si>
    <t>QC048</t>
  </si>
  <si>
    <t>QC049</t>
  </si>
  <si>
    <t>QC051</t>
  </si>
  <si>
    <t>QC053</t>
  </si>
  <si>
    <t>QC055</t>
  </si>
  <si>
    <t>QC059</t>
  </si>
  <si>
    <t>QC061</t>
  </si>
  <si>
    <t>QC062</t>
  </si>
  <si>
    <t>QC066</t>
  </si>
  <si>
    <t>QC067</t>
  </si>
  <si>
    <t>QC069</t>
  </si>
  <si>
    <t>QC070</t>
  </si>
  <si>
    <t>QC073</t>
  </si>
  <si>
    <t>QC074</t>
  </si>
  <si>
    <t>QC078</t>
  </si>
  <si>
    <t>QC080</t>
  </si>
  <si>
    <t>QC087</t>
  </si>
  <si>
    <t>QC090</t>
  </si>
  <si>
    <t>QC092</t>
  </si>
  <si>
    <t>QC093</t>
  </si>
  <si>
    <t>QC094</t>
  </si>
  <si>
    <t>QC098</t>
  </si>
  <si>
    <t>QC099</t>
  </si>
  <si>
    <t>QC100</t>
  </si>
  <si>
    <t>QC101</t>
  </si>
  <si>
    <t>QC105</t>
  </si>
  <si>
    <t>QC108</t>
  </si>
  <si>
    <t>QC125</t>
  </si>
  <si>
    <t>QC129</t>
  </si>
  <si>
    <t>QC134</t>
  </si>
  <si>
    <t>QC148</t>
  </si>
  <si>
    <t>QC162</t>
  </si>
  <si>
    <t>QC063</t>
  </si>
  <si>
    <t>QC130</t>
  </si>
  <si>
    <t>QC026</t>
  </si>
  <si>
    <t>QC027</t>
  </si>
  <si>
    <t>QC031</t>
  </si>
  <si>
    <t>QC043</t>
  </si>
  <si>
    <t>QC045</t>
  </si>
  <si>
    <t>QC052</t>
  </si>
  <si>
    <t>QC054</t>
  </si>
  <si>
    <t>QC068</t>
  </si>
  <si>
    <t>QC076</t>
  </si>
  <si>
    <t>QC085</t>
  </si>
  <si>
    <t>QC258</t>
  </si>
  <si>
    <t>QC260</t>
  </si>
  <si>
    <t>QC273</t>
  </si>
  <si>
    <t>QC275</t>
  </si>
  <si>
    <t>QC276</t>
  </si>
  <si>
    <t>QC278</t>
  </si>
  <si>
    <t>QC283</t>
  </si>
  <si>
    <t>QC285</t>
  </si>
  <si>
    <t>QC322</t>
  </si>
  <si>
    <t>QC366</t>
  </si>
  <si>
    <t>QC002</t>
  </si>
  <si>
    <t>QC245</t>
  </si>
  <si>
    <t>QC187</t>
  </si>
  <si>
    <t>QC017</t>
  </si>
  <si>
    <t>QC152</t>
  </si>
  <si>
    <t>QC107</t>
  </si>
  <si>
    <t>QC236</t>
  </si>
  <si>
    <t>QC001</t>
  </si>
  <si>
    <t>QC097</t>
  </si>
  <si>
    <t>QC262</t>
  </si>
  <si>
    <t>QC267</t>
  </si>
  <si>
    <t>QC241</t>
  </si>
  <si>
    <t>QC282</t>
  </si>
  <si>
    <t>QC277</t>
  </si>
  <si>
    <t>QC246</t>
  </si>
  <si>
    <t>QC269</t>
  </si>
  <si>
    <t>QC265</t>
  </si>
  <si>
    <t>QC284</t>
  </si>
  <si>
    <t>650-01</t>
  </si>
  <si>
    <t>650-02</t>
  </si>
  <si>
    <t>650-03</t>
  </si>
  <si>
    <t>650-04</t>
  </si>
  <si>
    <t>650-05</t>
  </si>
  <si>
    <t>650-06</t>
  </si>
  <si>
    <t>650-07</t>
  </si>
  <si>
    <t>650-08</t>
  </si>
  <si>
    <t>650-09</t>
  </si>
  <si>
    <t>650-10</t>
  </si>
  <si>
    <t>651-01</t>
  </si>
  <si>
    <t>651-02</t>
  </si>
  <si>
    <t>651-03</t>
  </si>
  <si>
    <t>651-04</t>
  </si>
  <si>
    <t>651-05</t>
  </si>
  <si>
    <t>651-06</t>
  </si>
  <si>
    <t>651-07</t>
  </si>
  <si>
    <t>651-08</t>
  </si>
  <si>
    <t>651-09</t>
  </si>
  <si>
    <t>651-10</t>
  </si>
  <si>
    <t>652-01</t>
  </si>
  <si>
    <t>652-02</t>
  </si>
  <si>
    <t>652-03</t>
  </si>
  <si>
    <t>652-04</t>
  </si>
  <si>
    <t>652-05</t>
  </si>
  <si>
    <t>652-06</t>
  </si>
  <si>
    <t>652-07</t>
  </si>
  <si>
    <t>652-08</t>
  </si>
  <si>
    <t>652-09</t>
  </si>
  <si>
    <t>652-10</t>
  </si>
  <si>
    <t>652-12</t>
  </si>
  <si>
    <t>653-01</t>
  </si>
  <si>
    <t>653-02</t>
  </si>
  <si>
    <t>653-03</t>
  </si>
  <si>
    <t>653-05</t>
  </si>
  <si>
    <t>653-06</t>
  </si>
  <si>
    <t>653-07</t>
  </si>
  <si>
    <t>653-09</t>
  </si>
  <si>
    <t>654-01</t>
  </si>
  <si>
    <t>654-02</t>
  </si>
  <si>
    <t>654-03</t>
  </si>
  <si>
    <t>654-04</t>
  </si>
  <si>
    <t>654-05</t>
  </si>
  <si>
    <t>654-06</t>
  </si>
  <si>
    <t>654-07</t>
  </si>
  <si>
    <t>654-08</t>
  </si>
  <si>
    <t>654-09</t>
  </si>
  <si>
    <t>654-10</t>
  </si>
  <si>
    <t>655-01</t>
  </si>
  <si>
    <t>655-02</t>
  </si>
  <si>
    <t>655-03</t>
  </si>
  <si>
    <t>655-04</t>
  </si>
  <si>
    <t>655-05</t>
  </si>
  <si>
    <t>655-06</t>
  </si>
  <si>
    <t>655-07</t>
  </si>
  <si>
    <t>655-08</t>
  </si>
  <si>
    <t>655-09</t>
  </si>
  <si>
    <t>655-10</t>
  </si>
  <si>
    <t>655-11</t>
  </si>
  <si>
    <t>655-12</t>
  </si>
  <si>
    <t>655-13</t>
  </si>
  <si>
    <t>655-14</t>
  </si>
  <si>
    <t>655-15</t>
  </si>
  <si>
    <t>656-01</t>
  </si>
  <si>
    <t>656-02</t>
  </si>
  <si>
    <t>656-03</t>
  </si>
  <si>
    <t>656-04</t>
  </si>
  <si>
    <t>656-05</t>
  </si>
  <si>
    <t>656-06</t>
  </si>
  <si>
    <t>656-07</t>
  </si>
  <si>
    <t>656-08</t>
  </si>
  <si>
    <t>656-09</t>
  </si>
  <si>
    <t>656-10</t>
  </si>
  <si>
    <t>QC003</t>
  </si>
  <si>
    <t>QC004</t>
  </si>
  <si>
    <t>QC005</t>
  </si>
  <si>
    <t>QC007</t>
  </si>
  <si>
    <t>QC008</t>
  </si>
  <si>
    <t>QC010</t>
  </si>
  <si>
    <t>QC011</t>
  </si>
  <si>
    <t>QC012</t>
  </si>
  <si>
    <t>QC013</t>
  </si>
  <si>
    <t>QC016</t>
  </si>
  <si>
    <t>QC018</t>
  </si>
  <si>
    <t>QC019</t>
  </si>
  <si>
    <t>QC020</t>
  </si>
  <si>
    <t>QC021</t>
  </si>
  <si>
    <t>QC022</t>
  </si>
  <si>
    <t>QC023</t>
  </si>
  <si>
    <t>QC025</t>
  </si>
  <si>
    <t>QC032</t>
  </si>
  <si>
    <t>QC033</t>
  </si>
  <si>
    <t>QC035</t>
  </si>
  <si>
    <t>QC037</t>
  </si>
  <si>
    <t>QC038</t>
  </si>
  <si>
    <t>QC039</t>
  </si>
  <si>
    <t>QC040</t>
  </si>
  <si>
    <t>QC041</t>
  </si>
  <si>
    <t>QC042</t>
  </si>
  <si>
    <t>QC044</t>
  </si>
  <si>
    <t>QC046</t>
  </si>
  <si>
    <t>QC047</t>
  </si>
  <si>
    <t>QC050</t>
  </si>
  <si>
    <t>QC058</t>
  </si>
  <si>
    <t>QC060</t>
  </si>
  <si>
    <t>QC064</t>
  </si>
  <si>
    <t>QC065</t>
  </si>
  <si>
    <t>QC075</t>
  </si>
  <si>
    <t>QC095</t>
  </si>
  <si>
    <t>QC104</t>
  </si>
  <si>
    <t>QC112</t>
  </si>
  <si>
    <t>QC137</t>
  </si>
  <si>
    <t>QC138</t>
  </si>
  <si>
    <t>QC139</t>
  </si>
  <si>
    <t>QC140</t>
  </si>
  <si>
    <t>QC141</t>
  </si>
  <si>
    <t>QC142</t>
  </si>
  <si>
    <t>QC143</t>
  </si>
  <si>
    <t>QC144</t>
  </si>
  <si>
    <t>QC145</t>
  </si>
  <si>
    <t>QC146</t>
  </si>
  <si>
    <t>QC201</t>
  </si>
  <si>
    <t>QC202</t>
  </si>
  <si>
    <t>QC203</t>
  </si>
  <si>
    <t>QC204</t>
  </si>
  <si>
    <t>QC205</t>
  </si>
  <si>
    <t>QC206</t>
  </si>
  <si>
    <t>QC207</t>
  </si>
  <si>
    <t>QC208</t>
  </si>
  <si>
    <t>QC209</t>
  </si>
  <si>
    <t>QC006</t>
  </si>
  <si>
    <t>QC009</t>
  </si>
  <si>
    <t>QC057</t>
  </si>
  <si>
    <t>QC077</t>
  </si>
  <si>
    <t>QC081</t>
  </si>
  <si>
    <t>QC089</t>
  </si>
  <si>
    <t>QC096</t>
  </si>
  <si>
    <t>QC110</t>
  </si>
  <si>
    <t>QC113</t>
  </si>
  <si>
    <t>QC114</t>
  </si>
  <si>
    <t>QC115</t>
  </si>
  <si>
    <t>QC116</t>
  </si>
  <si>
    <t>QC117</t>
  </si>
  <si>
    <t>QC118</t>
  </si>
  <si>
    <t>QC119</t>
  </si>
  <si>
    <t>QC120</t>
  </si>
  <si>
    <t>QC121</t>
  </si>
  <si>
    <t>QC122</t>
  </si>
  <si>
    <t>QC123</t>
  </si>
  <si>
    <t>QC124</t>
  </si>
  <si>
    <t>QC131</t>
  </si>
  <si>
    <t>QC135</t>
  </si>
  <si>
    <t>QC136</t>
  </si>
  <si>
    <t>QC149</t>
  </si>
  <si>
    <t>QC150</t>
  </si>
  <si>
    <t>QC151</t>
  </si>
  <si>
    <t>QC154</t>
  </si>
  <si>
    <t>QC155</t>
  </si>
  <si>
    <t>QC156</t>
  </si>
  <si>
    <t>QC157</t>
  </si>
  <si>
    <t>QC160</t>
  </si>
  <si>
    <t>QC161</t>
  </si>
  <si>
    <t>QC166</t>
  </si>
  <si>
    <t>QC167</t>
  </si>
  <si>
    <t>QC168</t>
  </si>
  <si>
    <t>QC169</t>
  </si>
  <si>
    <t>QC170</t>
  </si>
  <si>
    <t>QC171</t>
  </si>
  <si>
    <t>QC173</t>
  </si>
  <si>
    <t>QC174</t>
  </si>
  <si>
    <t>QC175</t>
  </si>
  <si>
    <t>QC176</t>
  </si>
  <si>
    <t>QC177</t>
  </si>
  <si>
    <t>QC178</t>
  </si>
  <si>
    <t>QC179</t>
  </si>
  <si>
    <t>QC180</t>
  </si>
  <si>
    <t>QC181</t>
  </si>
  <si>
    <t>QC182</t>
  </si>
  <si>
    <t>QC183</t>
  </si>
  <si>
    <t>QC184</t>
  </si>
  <si>
    <t>QC185</t>
  </si>
  <si>
    <t>QC186</t>
  </si>
  <si>
    <t>QC188</t>
  </si>
  <si>
    <t>QC189</t>
  </si>
  <si>
    <t>QC190</t>
  </si>
  <si>
    <t>QC191</t>
  </si>
  <si>
    <t>QC193</t>
  </si>
  <si>
    <t>QC194</t>
  </si>
  <si>
    <t>QC195</t>
  </si>
  <si>
    <t>QC196</t>
  </si>
  <si>
    <t>QC197</t>
  </si>
  <si>
    <t>QC198</t>
  </si>
  <si>
    <t>QC199</t>
  </si>
  <si>
    <t>QC210</t>
  </si>
  <si>
    <t>QC211</t>
  </si>
  <si>
    <t>QC212</t>
  </si>
  <si>
    <t>QC213</t>
  </si>
  <si>
    <t>QC214</t>
  </si>
  <si>
    <t>QC215</t>
  </si>
  <si>
    <t>QC216</t>
  </si>
  <si>
    <t>QC217</t>
  </si>
  <si>
    <t>QC218</t>
  </si>
  <si>
    <t>QC219</t>
  </si>
  <si>
    <t>QC220</t>
  </si>
  <si>
    <t>QC224</t>
  </si>
  <si>
    <t>QC234</t>
  </si>
  <si>
    <t>QC324</t>
  </si>
  <si>
    <t>QC165</t>
  </si>
  <si>
    <t>QC172</t>
  </si>
  <si>
    <t>QC164</t>
  </si>
  <si>
    <t>QC377</t>
  </si>
  <si>
    <t>QC378</t>
  </si>
  <si>
    <t>QC379</t>
  </si>
  <si>
    <t>QC380</t>
  </si>
  <si>
    <t>QC381</t>
  </si>
  <si>
    <t>QC382</t>
  </si>
  <si>
    <t>QC383</t>
  </si>
  <si>
    <t>QC384</t>
  </si>
  <si>
    <t>QC386</t>
  </si>
  <si>
    <t>QC387</t>
  </si>
  <si>
    <t>QC388</t>
  </si>
  <si>
    <t>QC390</t>
  </si>
  <si>
    <t>QC391</t>
  </si>
  <si>
    <t>QC392</t>
  </si>
  <si>
    <t>QC111</t>
  </si>
  <si>
    <t>QC222</t>
  </si>
  <si>
    <t>QC226</t>
  </si>
  <si>
    <t>QC227</t>
  </si>
  <si>
    <t>QC229</t>
  </si>
  <si>
    <t>QC230</t>
  </si>
  <si>
    <t>QC232</t>
  </si>
  <si>
    <t>QC233</t>
  </si>
  <si>
    <t>QC238</t>
  </si>
  <si>
    <t>QC240</t>
  </si>
  <si>
    <t>QC109</t>
  </si>
  <si>
    <t>QC223</t>
  </si>
  <si>
    <t>QC228</t>
  </si>
  <si>
    <t>QC237</t>
  </si>
  <si>
    <t>QC235</t>
  </si>
  <si>
    <t>QC103</t>
  </si>
  <si>
    <t>QC231</t>
  </si>
  <si>
    <t>QC239</t>
  </si>
  <si>
    <t>QC242</t>
  </si>
  <si>
    <t>QC318</t>
  </si>
  <si>
    <t>QC319</t>
  </si>
  <si>
    <t>QC323</t>
  </si>
  <si>
    <t>QC325</t>
  </si>
  <si>
    <t>QC034</t>
  </si>
  <si>
    <t>QC029</t>
  </si>
  <si>
    <t>QC030</t>
  </si>
  <si>
    <t>QC159</t>
  </si>
  <si>
    <t>QC084</t>
  </si>
  <si>
    <t>QC072</t>
  </si>
  <si>
    <t>QC225</t>
  </si>
  <si>
    <t>[n=48: 2 ml vials for spotting onto filter paper]</t>
  </si>
  <si>
    <t>[n=70: 2 ml vials for spotting onto filter paper]</t>
  </si>
  <si>
    <t>duplicate</t>
  </si>
  <si>
    <t>01XMFY</t>
  </si>
  <si>
    <t>07AG</t>
  </si>
  <si>
    <t>05BWRV</t>
  </si>
  <si>
    <t/>
  </si>
  <si>
    <t>03MN</t>
  </si>
  <si>
    <t>03AF</t>
  </si>
  <si>
    <t>QC Master Lot #</t>
  </si>
  <si>
    <t>Save last 4 frozen aliquots for posterity.</t>
  </si>
  <si>
    <t>Save last 2 frozen aliquots for posterity.</t>
  </si>
  <si>
    <t>Save last frozen aliquot for posterity.</t>
  </si>
  <si>
    <t>Save last 3 frozen aliquots for posterity.</t>
  </si>
  <si>
    <t>2 ml vials for spotting onto filter paper</t>
  </si>
  <si>
    <t>944-701-2</t>
  </si>
  <si>
    <t>8.67X10E6</t>
  </si>
  <si>
    <t>Discontinue when depleted</t>
  </si>
  <si>
    <t>5039-5316-8</t>
  </si>
  <si>
    <t>12.0X10E6</t>
  </si>
  <si>
    <t>0000-1209-6</t>
  </si>
  <si>
    <t>900-805-3</t>
  </si>
  <si>
    <t>9.87X10E6</t>
  </si>
  <si>
    <t>906-108-6</t>
  </si>
  <si>
    <t>0107-5656-7</t>
  </si>
  <si>
    <t>12.4X10E6</t>
  </si>
  <si>
    <t>0121-2608-2</t>
  </si>
  <si>
    <t>10.58X10E6</t>
  </si>
  <si>
    <t>5021-3211-1</t>
  </si>
  <si>
    <t>11.7X10E6</t>
  </si>
  <si>
    <t>0000-6835-3</t>
  </si>
  <si>
    <t>9.46X10E6</t>
  </si>
  <si>
    <t>0001-0298-8</t>
  </si>
  <si>
    <t>9.37X10E6</t>
  </si>
  <si>
    <t>0003-9390-0</t>
  </si>
  <si>
    <t>9.29X10E6</t>
  </si>
  <si>
    <t>0007-8146-8</t>
  </si>
  <si>
    <t>8.93X10E6</t>
  </si>
  <si>
    <t>0008-4289-8</t>
  </si>
  <si>
    <t>11.87X10E6</t>
  </si>
  <si>
    <t>0010-2368-8</t>
  </si>
  <si>
    <t>0012-0014-6</t>
  </si>
  <si>
    <t>0014-0082-9</t>
  </si>
  <si>
    <t>0040-9454-6</t>
  </si>
  <si>
    <t>9.20X10E6</t>
  </si>
  <si>
    <t>0042-4880-3</t>
  </si>
  <si>
    <t>9.82X10E6</t>
  </si>
  <si>
    <t>0075-2598-3</t>
  </si>
  <si>
    <t>0080-2868-0</t>
  </si>
  <si>
    <t>11.8X10E6</t>
  </si>
  <si>
    <t>0084-7546-9</t>
  </si>
  <si>
    <t>9.51X10E6</t>
  </si>
  <si>
    <t>903-039-6</t>
  </si>
  <si>
    <t>8.62X10E6</t>
  </si>
  <si>
    <t>926-701-4</t>
  </si>
  <si>
    <t>0101-1720-8</t>
  </si>
  <si>
    <t>8.58X10E6</t>
  </si>
  <si>
    <t>0111-7583-3</t>
  </si>
  <si>
    <t>9.16X10E6</t>
  </si>
  <si>
    <t>0121-9925-3</t>
  </si>
  <si>
    <t>8.89X10E6</t>
  </si>
  <si>
    <t>0011-8497-7</t>
  </si>
  <si>
    <t>0013-6793-7</t>
  </si>
  <si>
    <t>9.73X10E6</t>
  </si>
  <si>
    <t>0025-6122-3</t>
  </si>
  <si>
    <t>8.80X10E6</t>
  </si>
  <si>
    <t>0032-9925-2</t>
  </si>
  <si>
    <t>11.51X10E6</t>
  </si>
  <si>
    <t>0091-6606-7</t>
  </si>
  <si>
    <t>0113-3356-4</t>
  </si>
  <si>
    <t>9.91X10E6</t>
  </si>
  <si>
    <t>0123-8627-2</t>
  </si>
  <si>
    <t>10.13X10E6</t>
  </si>
  <si>
    <t>0141-9318-9</t>
  </si>
  <si>
    <t>10.53X10E6</t>
  </si>
  <si>
    <t>0161-5963-4</t>
  </si>
  <si>
    <t>5030-4539-5</t>
  </si>
  <si>
    <t>5037-5399-8</t>
  </si>
  <si>
    <t>8.65X10E6</t>
  </si>
  <si>
    <t>0050-1899-9</t>
  </si>
  <si>
    <t>0077-1144-3</t>
  </si>
  <si>
    <t>10.09x10E6</t>
  </si>
  <si>
    <t>5026-7710-7</t>
  </si>
  <si>
    <t>0081-8802-1</t>
  </si>
  <si>
    <t>8.13X10E6</t>
  </si>
  <si>
    <t>0090-4705-1</t>
  </si>
  <si>
    <t>0150-1985-4</t>
  </si>
  <si>
    <t>0037-5383-7</t>
  </si>
  <si>
    <t>10.8X10E6</t>
  </si>
  <si>
    <t>0238-4870-8</t>
  </si>
  <si>
    <t>0193-1081-2</t>
  </si>
  <si>
    <t>0082-2092-3</t>
  </si>
  <si>
    <t>0091-9723-7</t>
  </si>
  <si>
    <t>0094-1362-6</t>
  </si>
  <si>
    <t>10.27X10E6</t>
  </si>
  <si>
    <t>0113-3407-5</t>
  </si>
  <si>
    <t>0142-4088-1</t>
  </si>
  <si>
    <t>0107-5248-3</t>
  </si>
  <si>
    <t>10.00X10E6</t>
  </si>
  <si>
    <t>0007-3303-0</t>
  </si>
  <si>
    <t>8.40X10E6</t>
  </si>
  <si>
    <t>5076-8105-4</t>
  </si>
  <si>
    <t>0000-8113-3</t>
  </si>
  <si>
    <t>9.42X10E6</t>
  </si>
  <si>
    <t>0004-2926-6</t>
  </si>
  <si>
    <t>0004-7885-9</t>
  </si>
  <si>
    <t>0008-0631-5</t>
  </si>
  <si>
    <t>10.80X10E6</t>
  </si>
  <si>
    <t>0009-2991-9</t>
  </si>
  <si>
    <t>10.18X10E6</t>
  </si>
  <si>
    <t>0035-7200-5</t>
  </si>
  <si>
    <t>10.04X10E6</t>
  </si>
  <si>
    <t>0058-2412-3</t>
  </si>
  <si>
    <t>0075-3079-3</t>
  </si>
  <si>
    <t>0081-6714-0</t>
  </si>
  <si>
    <t>0082-1873-7</t>
  </si>
  <si>
    <t>0091-2228-4</t>
  </si>
  <si>
    <t>0093-8491-8</t>
  </si>
  <si>
    <t>0097-0590-6</t>
  </si>
  <si>
    <t>0097-5821-0</t>
  </si>
  <si>
    <t>7.78X10E6</t>
  </si>
  <si>
    <t>0101-6944-9</t>
  </si>
  <si>
    <t>0102-9195-3</t>
  </si>
  <si>
    <t>0104-9423-5</t>
  </si>
  <si>
    <t>0115-6203-0</t>
  </si>
  <si>
    <t>0134-5714-8</t>
  </si>
  <si>
    <t>9.56X10E6</t>
  </si>
  <si>
    <t>0151-2250-0</t>
  </si>
  <si>
    <t>0157-4430-3</t>
  </si>
  <si>
    <t>9.47X10E6</t>
  </si>
  <si>
    <t>0160-1084-5</t>
  </si>
  <si>
    <t>0163-2142-4</t>
  </si>
  <si>
    <t>0196-7490-2</t>
  </si>
  <si>
    <t>0202-9060-7</t>
  </si>
  <si>
    <t>0219-5227-0</t>
  </si>
  <si>
    <t>0230-5827-4</t>
  </si>
  <si>
    <t>8.20X10E6</t>
  </si>
  <si>
    <t>0234-2099-5</t>
  </si>
  <si>
    <t>9.96X10E6</t>
  </si>
  <si>
    <t>0249-2986-1</t>
  </si>
  <si>
    <t>0254-6019-7</t>
  </si>
  <si>
    <t>0279-2043-8</t>
  </si>
  <si>
    <t>5050-3199-7</t>
  </si>
  <si>
    <t>5050-3436-3</t>
  </si>
  <si>
    <t>0005-4230-8</t>
  </si>
  <si>
    <t>0036-7519-6</t>
  </si>
  <si>
    <t>9.07X10E6</t>
  </si>
  <si>
    <t>0046-7411-5</t>
  </si>
  <si>
    <t>0065-4644-4</t>
  </si>
  <si>
    <t>0114-6435-1</t>
  </si>
  <si>
    <t>0157-5911-1</t>
  </si>
  <si>
    <t>0187-0878-4</t>
  </si>
  <si>
    <t>0297-6853-8</t>
  </si>
  <si>
    <t>5076-6272-4</t>
  </si>
  <si>
    <t>0006-4276-9</t>
  </si>
  <si>
    <t>8.49X10E6</t>
  </si>
  <si>
    <t>8/6</t>
  </si>
  <si>
    <t>0080-1747-7</t>
  </si>
  <si>
    <t>8/9</t>
  </si>
  <si>
    <t>0086-2303-5</t>
  </si>
  <si>
    <t>9/3</t>
  </si>
  <si>
    <t>0090-3238-4</t>
  </si>
  <si>
    <t>938-092-4</t>
  </si>
  <si>
    <t>961-082-5</t>
  </si>
  <si>
    <t>10.08X10E6</t>
  </si>
  <si>
    <t>964-082-2</t>
  </si>
  <si>
    <t>964-498-0</t>
  </si>
  <si>
    <t>8.76X10E6</t>
  </si>
  <si>
    <t>967-991-1</t>
  </si>
  <si>
    <t>982-995-3</t>
  </si>
  <si>
    <t>0098-7862-0</t>
  </si>
  <si>
    <t>8.88X10E6</t>
  </si>
  <si>
    <t>988-647-4</t>
  </si>
  <si>
    <t>7.02X10E6</t>
  </si>
  <si>
    <t>0123-1894-5</t>
  </si>
  <si>
    <t>8.66X10E6</t>
  </si>
  <si>
    <t>0130-7973-6</t>
  </si>
  <si>
    <t>0252-1994-0</t>
  </si>
  <si>
    <t>0274-9780-9</t>
  </si>
  <si>
    <t>0384-5966-5</t>
  </si>
  <si>
    <t>9.15X10E6</t>
  </si>
  <si>
    <t>0417-3107-6</t>
  </si>
  <si>
    <t>964-430-3</t>
  </si>
  <si>
    <t>6.76X10E6</t>
  </si>
  <si>
    <t>984-232-9</t>
  </si>
  <si>
    <t>6.44X10E6</t>
  </si>
  <si>
    <t>9/2</t>
  </si>
  <si>
    <t>0310-0645-5</t>
  </si>
  <si>
    <t>6.84X10E6</t>
  </si>
  <si>
    <t>0405-1297-2</t>
  </si>
  <si>
    <t>prim_race_cde</t>
  </si>
  <si>
    <t>prim_ethn_cde</t>
  </si>
  <si>
    <t>CAU</t>
  </si>
  <si>
    <t>Unspecified</t>
  </si>
  <si>
    <t>M</t>
  </si>
  <si>
    <t>EURWRC</t>
  </si>
  <si>
    <t>North American or European</t>
  </si>
  <si>
    <t>F</t>
  </si>
  <si>
    <t>UNK</t>
  </si>
  <si>
    <t>AFA</t>
  </si>
  <si>
    <t>HIS</t>
  </si>
  <si>
    <t>Unspecified Hispanic</t>
  </si>
  <si>
    <t>API</t>
  </si>
  <si>
    <t>NAMER</t>
  </si>
  <si>
    <t>North American</t>
  </si>
  <si>
    <t>NHIS</t>
  </si>
  <si>
    <t>AAFA</t>
  </si>
  <si>
    <t>African American</t>
  </si>
  <si>
    <t>OTH</t>
  </si>
  <si>
    <t>Other</t>
  </si>
  <si>
    <t>NAM</t>
  </si>
  <si>
    <t>MCAU</t>
  </si>
  <si>
    <t>CAU, EURWRC</t>
  </si>
  <si>
    <t>MULTI</t>
  </si>
  <si>
    <t>NAM, AFA</t>
  </si>
  <si>
    <t>HIS, EURWRC, MSWHIS</t>
  </si>
  <si>
    <t>WSCA</t>
  </si>
  <si>
    <t>White South or Central America</t>
  </si>
  <si>
    <t>FILII</t>
  </si>
  <si>
    <t>Filipino</t>
  </si>
  <si>
    <t>MAPI</t>
  </si>
  <si>
    <t>NCHI, JAPI</t>
  </si>
  <si>
    <t>MSWHIS</t>
  </si>
  <si>
    <t>Mexican or Chicano</t>
  </si>
  <si>
    <t>MIDEAS, WEURO</t>
  </si>
  <si>
    <t>EURWRC, AMIND</t>
  </si>
  <si>
    <t>NCHI</t>
  </si>
  <si>
    <t>Chinese</t>
  </si>
  <si>
    <t>KORI</t>
  </si>
  <si>
    <t>Korean</t>
  </si>
  <si>
    <t>JAPI</t>
  </si>
  <si>
    <t>Japanese</t>
  </si>
  <si>
    <t>EURWRC, CAU</t>
  </si>
  <si>
    <t>HAWI, JAPI, HIS</t>
  </si>
  <si>
    <t>FILII, HIS</t>
  </si>
  <si>
    <t>AMIND</t>
  </si>
  <si>
    <t>North American Indian</t>
  </si>
  <si>
    <t>CARHIS</t>
  </si>
  <si>
    <t>Caribbean Hispanic</t>
  </si>
  <si>
    <t>AFB, MSWHIS, AMIND</t>
  </si>
  <si>
    <t>SCAHIS</t>
  </si>
  <si>
    <t>South/Cntrl Amer. Hisp.</t>
  </si>
  <si>
    <t>MENAFC</t>
  </si>
  <si>
    <t>MidEast/No. Coast of Africa</t>
  </si>
  <si>
    <t>AINDI</t>
  </si>
  <si>
    <t>South Asian</t>
  </si>
  <si>
    <t>NEURO</t>
  </si>
  <si>
    <t>Northern European</t>
  </si>
  <si>
    <t>WCARIB</t>
  </si>
  <si>
    <t>White Caribbean</t>
  </si>
  <si>
    <t>DEC</t>
  </si>
  <si>
    <t>Declines or No Race Selected</t>
  </si>
  <si>
    <t>MEDIT</t>
  </si>
  <si>
    <t>Mediterranean</t>
  </si>
  <si>
    <t>SCSEAI</t>
  </si>
  <si>
    <t>Other Southeast Asian</t>
  </si>
  <si>
    <t>AMIND, NAMER, CARB</t>
  </si>
  <si>
    <t>CARB</t>
  </si>
  <si>
    <t>Black Caribbean</t>
  </si>
  <si>
    <t>WEURO, NAMER</t>
  </si>
  <si>
    <t>VIET</t>
  </si>
  <si>
    <t>Vietnamese</t>
  </si>
  <si>
    <t>AFB</t>
  </si>
  <si>
    <t>African</t>
  </si>
  <si>
    <t>WSCA, CAU</t>
  </si>
  <si>
    <t>EEURO, WEURO</t>
  </si>
  <si>
    <t>AMIND, WSCA</t>
  </si>
  <si>
    <t>Unknown/Question Not Asked</t>
  </si>
  <si>
    <t>race_desc</t>
  </si>
  <si>
    <t>sex</t>
  </si>
  <si>
    <t>EEURO</t>
  </si>
  <si>
    <t>Eastern European</t>
  </si>
  <si>
    <t>MIDEAS</t>
  </si>
  <si>
    <t>Middle Eastern</t>
  </si>
  <si>
    <r>
      <t xml:space="preserve">Real  Lot/ </t>
    </r>
    <r>
      <rPr>
        <b/>
        <sz val="10"/>
        <color rgb="FF00B050"/>
        <rFont val="Arial Narrow"/>
        <family val="2"/>
      </rPr>
      <t>Discontinued when depleted</t>
    </r>
  </si>
  <si>
    <t>REFERENCE</t>
  </si>
  <si>
    <t>01FAV</t>
  </si>
  <si>
    <t>VIAL</t>
  </si>
  <si>
    <t>BLCL</t>
  </si>
  <si>
    <t>ML_Medium</t>
  </si>
  <si>
    <t>ML_Sample_Type</t>
  </si>
  <si>
    <t>Collection Date</t>
  </si>
  <si>
    <t xml:space="preserve">Environment_Name </t>
  </si>
  <si>
    <t>Storage_Unit</t>
  </si>
  <si>
    <t>Freezer</t>
  </si>
  <si>
    <t>1</t>
  </si>
  <si>
    <t>mL</t>
  </si>
  <si>
    <t>"-30 degree C"</t>
  </si>
  <si>
    <t>SWAB</t>
  </si>
  <si>
    <t>BC</t>
  </si>
  <si>
    <t>DNA</t>
  </si>
  <si>
    <t>1.83*</t>
  </si>
  <si>
    <t>column is not used in mapping</t>
  </si>
  <si>
    <t>QC Master Lot ID</t>
  </si>
  <si>
    <t>8</t>
  </si>
  <si>
    <t xml:space="preserve">Date Created </t>
  </si>
  <si>
    <t>Total Filter Paper</t>
  </si>
  <si>
    <t xml:space="preserve">Filter Paper Left </t>
  </si>
  <si>
    <t>column is added to the original spreadsheet by Lyudmila</t>
  </si>
  <si>
    <t>FILTP</t>
  </si>
  <si>
    <t>WB</t>
  </si>
  <si>
    <t>Send Medium</t>
  </si>
  <si>
    <t>Send Type</t>
  </si>
  <si>
    <t>ML_Unit_Volume</t>
  </si>
  <si>
    <t>ML_Unit_Of_Measure</t>
  </si>
  <si>
    <t>Master Sample</t>
  </si>
  <si>
    <t>QC/Child sample</t>
  </si>
  <si>
    <t>"-80 degree C" or "-30 degree C"</t>
  </si>
  <si>
    <t>'Room Temperature'</t>
  </si>
  <si>
    <t>"QC Unit"</t>
  </si>
  <si>
    <t>Medium</t>
  </si>
  <si>
    <t>Sample Category</t>
  </si>
  <si>
    <t>DNA - BC</t>
  </si>
  <si>
    <t>BLCL - BC</t>
  </si>
  <si>
    <t xml:space="preserve"> FILTP</t>
  </si>
  <si>
    <t>CBU</t>
  </si>
  <si>
    <t>Master Lot Type</t>
  </si>
  <si>
    <t>per FP sample</t>
  </si>
  <si>
    <t xml:space="preserve">Use Date created </t>
  </si>
  <si>
    <t>Vol(mL) in vial</t>
  </si>
  <si>
    <t>n/a</t>
  </si>
  <si>
    <t xml:space="preserve">These Master Lot samples - vials do not have child samples (no FP samples created from these vials). All have Active status </t>
  </si>
  <si>
    <t>in purple - saved for posterity</t>
  </si>
  <si>
    <t>Vol(μL)for FP</t>
  </si>
  <si>
    <t>may not accurate original number of vials, but we put it in the db</t>
  </si>
  <si>
    <t>use this # to create Master records</t>
  </si>
  <si>
    <t>if vials left is 0 then do not migrate. SB will check</t>
  </si>
  <si>
    <t>if vials left is NULL then do not migrate. SB will check</t>
  </si>
  <si>
    <t xml:space="preserve">Real source ID, exists in the system.Sent by CBB. Map to sample_source_id </t>
  </si>
  <si>
    <t>ML collection dte</t>
  </si>
  <si>
    <t>creation dte for vials</t>
  </si>
  <si>
    <t>use this # in the comment section</t>
  </si>
  <si>
    <t>additional volume - on hold. ML comment</t>
  </si>
  <si>
    <t>NMDP  ID</t>
  </si>
  <si>
    <t>Local CBU ID</t>
  </si>
  <si>
    <t>Date Collected*</t>
  </si>
  <si>
    <t>Date Aliquotted</t>
  </si>
  <si>
    <t xml:space="preserve"> Vials Used</t>
  </si>
  <si>
    <t>Vol(mL) extracted</t>
  </si>
  <si>
    <t>9979-0823-2</t>
  </si>
  <si>
    <t>*SL074133</t>
  </si>
  <si>
    <t>~09/01/07</t>
  </si>
  <si>
    <t>*27 mL in conical tube</t>
  </si>
  <si>
    <t>9979-0825-7</t>
  </si>
  <si>
    <t>*SL074130</t>
  </si>
  <si>
    <t>*33 mL in conical tube</t>
  </si>
  <si>
    <t>9979-0873-7</t>
  </si>
  <si>
    <t>*SL074128</t>
  </si>
  <si>
    <t xml:space="preserve">*35 mL in conical tube </t>
  </si>
  <si>
    <t>9979-0897-6</t>
  </si>
  <si>
    <t>*SL074132</t>
  </si>
  <si>
    <t>*30 mL in conical tube</t>
  </si>
  <si>
    <t>9979-3000-4</t>
  </si>
  <si>
    <t>*SL074325</t>
  </si>
  <si>
    <t>9979-3001-2</t>
  </si>
  <si>
    <t>*SL074337</t>
  </si>
  <si>
    <t>*28 mL in conical tube</t>
  </si>
  <si>
    <t>9979-3002-0</t>
  </si>
  <si>
    <t>*SL074336</t>
  </si>
  <si>
    <t>*25 mL in conical tube</t>
  </si>
  <si>
    <t>9979-3003-8</t>
  </si>
  <si>
    <t>*SL074335</t>
  </si>
  <si>
    <t>22.5/45</t>
  </si>
  <si>
    <t>*58 mL in conical tube</t>
  </si>
  <si>
    <t>9979-0470-2</t>
  </si>
  <si>
    <t>*494947</t>
  </si>
  <si>
    <t>9979-0309-2</t>
  </si>
  <si>
    <t>*701801</t>
  </si>
  <si>
    <t>*45 mL in conical tube</t>
  </si>
  <si>
    <t>9979-0745-7</t>
  </si>
  <si>
    <t>*221219</t>
  </si>
  <si>
    <t>*42 mL in conical tube</t>
  </si>
  <si>
    <t>9979-0680-6</t>
  </si>
  <si>
    <t>*SL074516</t>
  </si>
  <si>
    <t>45/12.5</t>
  </si>
  <si>
    <t>*57 mL in conical tube</t>
  </si>
  <si>
    <t>9979-0234-2</t>
  </si>
  <si>
    <t>*SL074510</t>
  </si>
  <si>
    <t>*50 mL in conical tube</t>
  </si>
  <si>
    <t>9979-3004-6</t>
  </si>
  <si>
    <t>*SL074501</t>
  </si>
  <si>
    <t>9979-3005-3</t>
  </si>
  <si>
    <t>*SL074502</t>
  </si>
  <si>
    <t>19/40</t>
  </si>
  <si>
    <t>*60 mL in conical tube</t>
  </si>
  <si>
    <t>9979-3006-1</t>
  </si>
  <si>
    <t>*494952</t>
  </si>
  <si>
    <t>9979-3007-9</t>
  </si>
  <si>
    <t>*494953</t>
  </si>
  <si>
    <t>*17 mL in conical tube</t>
  </si>
  <si>
    <t>9979-3008-7</t>
  </si>
  <si>
    <t>*SL075008</t>
  </si>
  <si>
    <t>9979-3009-5</t>
  </si>
  <si>
    <t>*SL075009</t>
  </si>
  <si>
    <t>9979-3010-3</t>
  </si>
  <si>
    <t>*SL075010</t>
  </si>
  <si>
    <t>50/50</t>
  </si>
  <si>
    <t>*100 mL in conical tube</t>
  </si>
  <si>
    <t>9979-3011-1</t>
  </si>
  <si>
    <t>*SL075017</t>
  </si>
  <si>
    <t>9979-3012-9</t>
  </si>
  <si>
    <t>*SL075172</t>
  </si>
  <si>
    <t>*43 mL in conical tube</t>
  </si>
  <si>
    <t>9979-3014-5</t>
  </si>
  <si>
    <t>*SL075174</t>
  </si>
  <si>
    <t>*40 mL in conical tube</t>
  </si>
  <si>
    <t>9979-3015-2</t>
  </si>
  <si>
    <t>*SL075175</t>
  </si>
  <si>
    <t>9979-3016-0</t>
  </si>
  <si>
    <t>*SL075180</t>
  </si>
  <si>
    <t>9979-1740-7</t>
  </si>
  <si>
    <t>*241138</t>
  </si>
  <si>
    <t>9979-1618-5</t>
  </si>
  <si>
    <t>*701965</t>
  </si>
  <si>
    <t>9979-1620-1</t>
  </si>
  <si>
    <t>*495199</t>
  </si>
  <si>
    <t>9979-1636-7</t>
  </si>
  <si>
    <t>17/50</t>
  </si>
  <si>
    <t>*70 mL in conical tube</t>
  </si>
  <si>
    <t>9981-1649-6</t>
  </si>
  <si>
    <t>W1409070974</t>
  </si>
  <si>
    <t>9981-1665-2</t>
  </si>
  <si>
    <t>W1409070984</t>
  </si>
  <si>
    <t>9981-1728-8</t>
  </si>
  <si>
    <t>W1409070997</t>
  </si>
  <si>
    <t>9981-1876-5</t>
  </si>
  <si>
    <t>W1409071124</t>
  </si>
  <si>
    <t>9981-2023-3</t>
  </si>
  <si>
    <t>W1409071185</t>
  </si>
  <si>
    <t>9981-2144-7</t>
  </si>
  <si>
    <t>W1409071252</t>
  </si>
  <si>
    <t>9981-2152-0</t>
  </si>
  <si>
    <t>W1409071256</t>
  </si>
  <si>
    <t>9981-2202-3</t>
  </si>
  <si>
    <t>W1409071287</t>
  </si>
  <si>
    <t>9981-2262-7</t>
  </si>
  <si>
    <t>W1409071325</t>
  </si>
  <si>
    <t>9981-2310-4</t>
  </si>
  <si>
    <t>W1409071343</t>
  </si>
  <si>
    <t>9981-2318-7</t>
  </si>
  <si>
    <t>W1409071355</t>
  </si>
  <si>
    <t>9981-1628-0</t>
  </si>
  <si>
    <t>W1409070946</t>
  </si>
  <si>
    <t>9981-1627-2</t>
  </si>
  <si>
    <t>W1409070955</t>
  </si>
  <si>
    <t>9981-1738-7</t>
  </si>
  <si>
    <t>W1409071012</t>
  </si>
  <si>
    <t>9981-1804-7</t>
  </si>
  <si>
    <t>W1409071061</t>
  </si>
  <si>
    <t>9981-1880-7</t>
  </si>
  <si>
    <t>W1409071122</t>
  </si>
  <si>
    <t>9981-2013-4</t>
  </si>
  <si>
    <t>W1409071171</t>
  </si>
  <si>
    <t>9981-2025-8</t>
  </si>
  <si>
    <t>W1409071186</t>
  </si>
  <si>
    <t>9981-2150-4</t>
  </si>
  <si>
    <t>W1409071255</t>
  </si>
  <si>
    <t>9981-2180-1</t>
  </si>
  <si>
    <t>W1409071275</t>
  </si>
  <si>
    <t>9829-5626-1</t>
  </si>
  <si>
    <t>W243412002521-U</t>
  </si>
  <si>
    <t>9829-5696-4</t>
  </si>
  <si>
    <t>W243412003195-A</t>
  </si>
  <si>
    <t>9829-5746-7</t>
  </si>
  <si>
    <t>W243412003937-3</t>
  </si>
  <si>
    <t>9829-5759-0</t>
  </si>
  <si>
    <t>W243412004192-0</t>
  </si>
  <si>
    <t>9829-5762-4</t>
  </si>
  <si>
    <t>W243412004149-6</t>
  </si>
  <si>
    <t>9829-5826-7</t>
  </si>
  <si>
    <t>W243412004694-U</t>
  </si>
  <si>
    <t>9829-5860-6</t>
  </si>
  <si>
    <t>W243412004913-3</t>
  </si>
  <si>
    <t>9829-5879-6</t>
  </si>
  <si>
    <t>W243412004488-5</t>
  </si>
  <si>
    <t>9829-5885-3</t>
  </si>
  <si>
    <t>W243412004682-1</t>
  </si>
  <si>
    <t>9829-5886-1</t>
  </si>
  <si>
    <t>W243412004958-E</t>
  </si>
  <si>
    <t>9829-5908-3</t>
  </si>
  <si>
    <t>W243412004855-S</t>
  </si>
  <si>
    <t>9829-6014-9</t>
  </si>
  <si>
    <t>W243412005854-E</t>
  </si>
  <si>
    <t>9829-6046-1</t>
  </si>
  <si>
    <t>W243412006271-7</t>
  </si>
  <si>
    <t>9829-6070-1</t>
  </si>
  <si>
    <t>W243412006476-I</t>
  </si>
  <si>
    <t>9829-6209-5</t>
  </si>
  <si>
    <t>W243413000134-U</t>
  </si>
  <si>
    <t>9990-0060-8</t>
  </si>
  <si>
    <t>04-Z20637-7</t>
  </si>
  <si>
    <t>9990-0960-9</t>
  </si>
  <si>
    <t>04-Z19955-4</t>
  </si>
  <si>
    <t>9990-6099-0</t>
  </si>
  <si>
    <t>04-Z39865-9</t>
  </si>
  <si>
    <t>9991-5780-4</t>
  </si>
  <si>
    <t>W24340800004-2</t>
  </si>
  <si>
    <t>9991-6288-7</t>
  </si>
  <si>
    <t>W24340800202-2</t>
  </si>
  <si>
    <t>9991-6304-2</t>
  </si>
  <si>
    <t>W24340800204-7</t>
  </si>
  <si>
    <t>9991-6511-2</t>
  </si>
  <si>
    <t>W31450900192-4</t>
  </si>
  <si>
    <t>9991-5874-5</t>
  </si>
  <si>
    <t>W243408000065</t>
  </si>
  <si>
    <t>9991-5912-3</t>
  </si>
  <si>
    <t>W243408000786</t>
  </si>
  <si>
    <t>9991-5934-7</t>
  </si>
  <si>
    <t>W243408000869</t>
  </si>
  <si>
    <t>9991-6005-5</t>
  </si>
  <si>
    <t>W243408001437</t>
  </si>
  <si>
    <t>9991-6030-3</t>
  </si>
  <si>
    <t>W243408001680</t>
  </si>
  <si>
    <t>9991-6041-0</t>
  </si>
  <si>
    <t>W243408001689</t>
  </si>
  <si>
    <t>9991-6052-7</t>
  </si>
  <si>
    <t>W243408001469</t>
  </si>
  <si>
    <t>9991-6063-4</t>
  </si>
  <si>
    <t>W243408001718</t>
  </si>
  <si>
    <t>9991-6078-2</t>
  </si>
  <si>
    <t>W243408001652</t>
  </si>
  <si>
    <t>9991-6209-3</t>
  </si>
  <si>
    <t>W243408001970</t>
  </si>
  <si>
    <t>9991-6242-4</t>
  </si>
  <si>
    <t>W243408001983</t>
  </si>
  <si>
    <t>9991-6303-4</t>
  </si>
  <si>
    <t>W243408002040</t>
  </si>
  <si>
    <t>9991-6416-4</t>
  </si>
  <si>
    <t>W314509000396</t>
  </si>
  <si>
    <t>9991-6447-9</t>
  </si>
  <si>
    <t>W314509000536</t>
  </si>
  <si>
    <t>9991-6477-6</t>
  </si>
  <si>
    <t>W314509000731</t>
  </si>
  <si>
    <t>9991-6514-6</t>
  </si>
  <si>
    <t>W314509001938</t>
  </si>
  <si>
    <t>9991-6528-6</t>
  </si>
  <si>
    <t>W314509002816</t>
  </si>
  <si>
    <t>9991-6553-4</t>
  </si>
  <si>
    <t>W314509001546</t>
  </si>
  <si>
    <t>9991-6591-4</t>
  </si>
  <si>
    <t>W314509001017</t>
  </si>
  <si>
    <t>9991-6598-9</t>
  </si>
  <si>
    <t>W314509001351</t>
  </si>
  <si>
    <t>9991-6599-7</t>
  </si>
  <si>
    <t>W314509001352</t>
  </si>
  <si>
    <t>9991-6624-3</t>
  </si>
  <si>
    <t>W314509001488</t>
  </si>
  <si>
    <t>9991-6632-6</t>
  </si>
  <si>
    <t>W314509001095</t>
  </si>
  <si>
    <t>9991-6638-3</t>
  </si>
  <si>
    <t>W314509001087</t>
  </si>
  <si>
    <t>9991-6644-1</t>
  </si>
  <si>
    <t>W314509001148</t>
  </si>
  <si>
    <t>9991-6645-8</t>
  </si>
  <si>
    <t>W314509001151</t>
  </si>
  <si>
    <t>9991-6652-4</t>
  </si>
  <si>
    <t>W314509001214</t>
  </si>
  <si>
    <t>9991-6767-0</t>
  </si>
  <si>
    <t>W314509002081</t>
  </si>
  <si>
    <t>9991-6774-6</t>
  </si>
  <si>
    <t>W314509001668</t>
  </si>
  <si>
    <t>9991-6801-7</t>
  </si>
  <si>
    <t>W314509001765</t>
  </si>
  <si>
    <t>9991-6844-7</t>
  </si>
  <si>
    <t>W314509002561</t>
  </si>
  <si>
    <t>9991-6847-0</t>
  </si>
  <si>
    <t>W314509002566</t>
  </si>
  <si>
    <t>9991-6859-5</t>
  </si>
  <si>
    <t>W314509002872</t>
  </si>
  <si>
    <t>9991-6869-4</t>
  </si>
  <si>
    <t>W314509002676</t>
  </si>
  <si>
    <t>9991-6903-1</t>
  </si>
  <si>
    <t>W314509002279</t>
  </si>
  <si>
    <t>FILT</t>
  </si>
  <si>
    <r>
      <t>FP Vol(</t>
    </r>
    <r>
      <rPr>
        <b/>
        <sz val="12"/>
        <color theme="1"/>
        <rFont val="Arial"/>
        <family val="2"/>
      </rPr>
      <t>μ</t>
    </r>
    <r>
      <rPr>
        <b/>
        <sz val="12"/>
        <color theme="1"/>
        <rFont val="Calibri"/>
        <family val="2"/>
        <scheme val="minor"/>
      </rPr>
      <t>L)</t>
    </r>
  </si>
  <si>
    <t>FP Comments</t>
  </si>
  <si>
    <t>Spotted onto FTA-FP on 10-13-2014 from frozen aliquot</t>
  </si>
  <si>
    <t>Spotted onto FTA-FP on 07-30-2014 from frozen aliquot</t>
  </si>
  <si>
    <t>***Spotted onto FTA-FP on 10-22-2015 from frozen aliquot</t>
  </si>
  <si>
    <t>Spotted onto 903 FP on 11-21-2013</t>
  </si>
  <si>
    <t>Spotted onto FTA FP on 02-19-2015</t>
  </si>
  <si>
    <t>Spotted onto FTA on 05-22-15</t>
  </si>
  <si>
    <t>Spotted onto FTA on 08-07-15</t>
  </si>
  <si>
    <t>Spotted onto FTA on 08-27-15/02-12-16</t>
  </si>
  <si>
    <t>Spotted onto FTA on 10-27-15/02-12-16</t>
  </si>
  <si>
    <t>Spotted onto FTA on 10-27-15</t>
  </si>
  <si>
    <t>Spotted onto FTA  on 02-25-16</t>
  </si>
  <si>
    <t>Not accurate, review with LS.</t>
  </si>
  <si>
    <t xml:space="preserve">for FP starting from 525. SB investigates. </t>
  </si>
  <si>
    <t>unit volumn</t>
  </si>
  <si>
    <t xml:space="preserve">FP Quantity Left </t>
  </si>
  <si>
    <t xml:space="preserve">current qty. Original qty is on separate spredsheet. Will add column for orginal qty. </t>
  </si>
  <si>
    <t xml:space="preserve">Date is creation date for FP sample. This date should be populated in creation_dte column. Nothing in comments. </t>
  </si>
  <si>
    <t>not true source ID, fake ID to make it look like nmdp_id. This ID is put on all vials. Put in Sample Source Comment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</si>
</sst>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##\-####\-#"/>
    <numFmt numFmtId="165" formatCode="#,##0;[Red]#,##0"/>
    <numFmt numFmtId="166" formatCode="0000"/>
    <numFmt numFmtId="167" formatCode="0.0"/>
    <numFmt numFmtId="168" formatCode="m/d/yyyy;@"/>
  </numFmts>
  <fonts count="75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4"/>
      <color indexed="10"/>
      <name val="Arial"/>
      <family val="2"/>
    </font>
    <font>
      <sz val="14"/>
      <color indexed="12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10"/>
      <color theme="2" tint="-0.499984740745262"/>
      <name val="Arial Narrow"/>
      <family val="2"/>
    </font>
    <font>
      <b/>
      <sz val="10"/>
      <color rgb="FF000000"/>
      <name val="Arial Narrow"/>
      <family val="2"/>
    </font>
    <font>
      <b/>
      <sz val="10"/>
      <color rgb="FF7030A0"/>
      <name val="Arial Narrow"/>
      <family val="2"/>
    </font>
    <font>
      <b/>
      <sz val="10"/>
      <color rgb="FFFF0000"/>
      <name val="Arial Narrow"/>
      <family val="2"/>
    </font>
    <font>
      <sz val="11"/>
      <name val="Calibri"/>
      <family val="2"/>
      <scheme val="minor"/>
    </font>
    <font>
      <b/>
      <sz val="10"/>
      <color indexed="10"/>
      <name val="Arial Narrow"/>
      <family val="2"/>
    </font>
    <font>
      <sz val="11"/>
      <color rgb="FF00B050"/>
      <name val="Calibri"/>
      <family val="2"/>
      <scheme val="minor"/>
    </font>
    <font>
      <b/>
      <sz val="10"/>
      <color rgb="FF00B050"/>
      <name val="Arial Narrow"/>
      <family val="2"/>
    </font>
    <font>
      <b/>
      <sz val="8"/>
      <name val="Arial Narrow"/>
      <family val="2"/>
    </font>
    <font>
      <b/>
      <sz val="10"/>
      <color indexed="48"/>
      <name val="Arial Narrow"/>
      <family val="2"/>
    </font>
    <font>
      <sz val="9"/>
      <name val="Arial Narrow"/>
      <family val="2"/>
    </font>
    <font>
      <b/>
      <sz val="9"/>
      <color theme="7"/>
      <name val="Calibri"/>
      <family val="2"/>
      <scheme val="minor"/>
    </font>
    <font>
      <b/>
      <u/>
      <sz val="9"/>
      <color rgb="FF7030A0"/>
      <name val="Calibri"/>
      <family val="2"/>
      <scheme val="minor"/>
    </font>
    <font>
      <b/>
      <sz val="9"/>
      <name val="Arial Narrow"/>
      <family val="2"/>
    </font>
    <font>
      <b/>
      <u/>
      <sz val="10"/>
      <name val="Arial Narrow"/>
      <family val="2"/>
    </font>
    <font>
      <sz val="8"/>
      <name val="Arial Narrow"/>
      <family val="2"/>
    </font>
    <font>
      <sz val="9"/>
      <color theme="1"/>
      <name val="Arial Narrow"/>
      <family val="2"/>
    </font>
    <font>
      <sz val="9"/>
      <color rgb="FF7030A0"/>
      <name val="Arial Narrow"/>
      <family val="2"/>
    </font>
    <font>
      <sz val="11"/>
      <color rgb="FF0070C0"/>
      <name val="Calibri"/>
      <family val="2"/>
      <scheme val="minor"/>
    </font>
    <font>
      <sz val="14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u/>
      <sz val="14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rgb="FF00B05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11"/>
      <color indexed="48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name val="Arial"/>
      <family val="2"/>
    </font>
    <font>
      <b/>
      <sz val="14"/>
      <color indexed="10"/>
      <name val="Arial Narrow"/>
      <family val="2"/>
    </font>
    <font>
      <b/>
      <sz val="11"/>
      <name val="Arial Narrow"/>
      <family val="2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indexed="48"/>
      <name val="Calibri"/>
      <family val="2"/>
      <scheme val="minor"/>
    </font>
    <font>
      <b/>
      <sz val="12"/>
      <name val="Arial Narrow"/>
      <family val="2"/>
    </font>
    <font>
      <b/>
      <u/>
      <sz val="14"/>
      <name val="Arial Narrow"/>
      <family val="2"/>
    </font>
    <font>
      <b/>
      <sz val="12"/>
      <color rgb="FF0000FF"/>
      <name val="Arial"/>
      <family val="2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indexed="10"/>
      <name val="Arial Narrow"/>
      <family val="2"/>
    </font>
    <font>
      <b/>
      <sz val="10"/>
      <color indexed="12"/>
      <name val="Arial Narrow"/>
      <family val="2"/>
    </font>
    <font>
      <sz val="10"/>
      <color indexed="12"/>
      <name val="Arial Narrow"/>
      <family val="2"/>
    </font>
    <font>
      <b/>
      <sz val="10"/>
      <color indexed="8"/>
      <name val="Arial Narrow"/>
      <family val="2"/>
    </font>
    <font>
      <b/>
      <sz val="9"/>
      <color rgb="FFFF0000"/>
      <name val="Arial Narrow"/>
      <family val="2"/>
    </font>
    <font>
      <b/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9"/>
      <color indexed="48"/>
      <name val="Arial Narrow"/>
      <family val="2"/>
    </font>
    <font>
      <sz val="12"/>
      <color rgb="FF7030A0"/>
      <name val="Arial"/>
      <family val="2"/>
    </font>
    <font>
      <sz val="10"/>
      <color rgb="FF7030A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10" fillId="0" borderId="0"/>
    <xf numFmtId="0" fontId="10" fillId="0" borderId="0"/>
    <xf numFmtId="0" fontId="58" fillId="0" borderId="0"/>
    <xf numFmtId="0" fontId="58" fillId="0" borderId="0"/>
  </cellStyleXfs>
  <cellXfs count="50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1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/>
    </xf>
    <xf numFmtId="1" fontId="11" fillId="0" borderId="1" xfId="1" applyNumberFormat="1" applyFont="1" applyFill="1" applyBorder="1" applyAlignment="1">
      <alignment horizontal="center" vertical="center"/>
    </xf>
    <xf numFmtId="49" fontId="11" fillId="0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14" fontId="11" fillId="0" borderId="1" xfId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2" xfId="1" applyFont="1" applyFill="1" applyBorder="1" applyAlignment="1">
      <alignment horizontal="center" vertical="center"/>
    </xf>
    <xf numFmtId="1" fontId="11" fillId="0" borderId="2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left" vertical="center"/>
    </xf>
    <xf numFmtId="1" fontId="14" fillId="0" borderId="1" xfId="1" applyNumberFormat="1" applyFont="1" applyFill="1" applyBorder="1" applyAlignment="1">
      <alignment horizontal="center" vertical="center"/>
    </xf>
    <xf numFmtId="49" fontId="14" fillId="0" borderId="1" xfId="1" applyNumberFormat="1" applyFont="1" applyFill="1" applyBorder="1" applyAlignment="1">
      <alignment horizontal="center" vertical="center"/>
    </xf>
    <xf numFmtId="0" fontId="14" fillId="0" borderId="1" xfId="1" applyNumberFormat="1" applyFont="1" applyFill="1" applyBorder="1" applyAlignment="1">
      <alignment horizontal="center" vertical="center"/>
    </xf>
    <xf numFmtId="14" fontId="14" fillId="0" borderId="1" xfId="1" applyNumberFormat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49" fontId="11" fillId="0" borderId="3" xfId="1" applyNumberFormat="1" applyFont="1" applyFill="1" applyBorder="1" applyAlignment="1">
      <alignment horizontal="center" vertical="center"/>
    </xf>
    <xf numFmtId="0" fontId="11" fillId="0" borderId="4" xfId="1" applyFont="1" applyFill="1" applyBorder="1" applyAlignment="1">
      <alignment horizontal="center" vertical="center"/>
    </xf>
    <xf numFmtId="0" fontId="0" fillId="0" borderId="0" xfId="0" applyFill="1"/>
    <xf numFmtId="0" fontId="11" fillId="0" borderId="6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left" vertical="center"/>
    </xf>
    <xf numFmtId="1" fontId="11" fillId="0" borderId="6" xfId="1" applyNumberFormat="1" applyFont="1" applyFill="1" applyBorder="1" applyAlignment="1">
      <alignment horizontal="center" vertical="center"/>
    </xf>
    <xf numFmtId="0" fontId="11" fillId="0" borderId="7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left" vertical="center"/>
    </xf>
    <xf numFmtId="0" fontId="15" fillId="0" borderId="2" xfId="1" applyFont="1" applyFill="1" applyBorder="1" applyAlignment="1">
      <alignment horizontal="center" vertical="center"/>
    </xf>
    <xf numFmtId="1" fontId="15" fillId="0" borderId="1" xfId="1" applyNumberFormat="1" applyFont="1" applyFill="1" applyBorder="1" applyAlignment="1">
      <alignment horizontal="center" vertical="center"/>
    </xf>
    <xf numFmtId="49" fontId="15" fillId="0" borderId="1" xfId="1" applyNumberFormat="1" applyFont="1" applyFill="1" applyBorder="1" applyAlignment="1">
      <alignment horizontal="center" vertical="center"/>
    </xf>
    <xf numFmtId="0" fontId="15" fillId="0" borderId="1" xfId="1" applyNumberFormat="1" applyFont="1" applyFill="1" applyBorder="1" applyAlignment="1">
      <alignment horizontal="center" vertical="center"/>
    </xf>
    <xf numFmtId="14" fontId="15" fillId="0" borderId="1" xfId="1" applyNumberFormat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6" fillId="0" borderId="0" xfId="0" applyFont="1" applyFill="1"/>
    <xf numFmtId="49" fontId="11" fillId="0" borderId="6" xfId="1" applyNumberFormat="1" applyFont="1" applyFill="1" applyBorder="1" applyAlignment="1">
      <alignment horizontal="center" vertical="center"/>
    </xf>
    <xf numFmtId="0" fontId="11" fillId="0" borderId="6" xfId="1" applyNumberFormat="1" applyFont="1" applyFill="1" applyBorder="1" applyAlignment="1">
      <alignment horizontal="center" vertical="center"/>
    </xf>
    <xf numFmtId="14" fontId="11" fillId="0" borderId="6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left" vertical="center"/>
    </xf>
    <xf numFmtId="1" fontId="14" fillId="0" borderId="6" xfId="1" applyNumberFormat="1" applyFont="1" applyFill="1" applyBorder="1" applyAlignment="1">
      <alignment horizontal="center" vertical="center"/>
    </xf>
    <xf numFmtId="49" fontId="14" fillId="0" borderId="6" xfId="1" applyNumberFormat="1" applyFont="1" applyFill="1" applyBorder="1" applyAlignment="1">
      <alignment horizontal="center" vertical="center"/>
    </xf>
    <xf numFmtId="0" fontId="14" fillId="0" borderId="6" xfId="1" applyNumberFormat="1" applyFont="1" applyFill="1" applyBorder="1" applyAlignment="1">
      <alignment horizontal="center" vertical="center"/>
    </xf>
    <xf numFmtId="14" fontId="14" fillId="0" borderId="6" xfId="1" applyNumberFormat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center" vertical="center"/>
    </xf>
    <xf numFmtId="0" fontId="11" fillId="0" borderId="2" xfId="1" applyNumberFormat="1" applyFont="1" applyFill="1" applyBorder="1" applyAlignment="1">
      <alignment horizontal="center" vertical="center"/>
    </xf>
    <xf numFmtId="14" fontId="11" fillId="0" borderId="2" xfId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/>
    </xf>
    <xf numFmtId="1" fontId="11" fillId="0" borderId="1" xfId="0" applyNumberFormat="1" applyFont="1" applyFill="1" applyBorder="1" applyAlignment="1">
      <alignment horizontal="center"/>
    </xf>
    <xf numFmtId="49" fontId="11" fillId="0" borderId="2" xfId="0" applyNumberFormat="1" applyFont="1" applyFill="1" applyBorder="1" applyAlignment="1">
      <alignment horizontal="center"/>
    </xf>
    <xf numFmtId="0" fontId="11" fillId="0" borderId="1" xfId="0" applyNumberFormat="1" applyFont="1" applyFill="1" applyBorder="1" applyAlignment="1">
      <alignment horizontal="center"/>
    </xf>
    <xf numFmtId="14" fontId="11" fillId="0" borderId="1" xfId="0" applyNumberFormat="1" applyFont="1" applyFill="1" applyBorder="1" applyAlignment="1">
      <alignment horizontal="center"/>
    </xf>
    <xf numFmtId="0" fontId="17" fillId="0" borderId="1" xfId="1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left" vertical="center"/>
    </xf>
    <xf numFmtId="1" fontId="17" fillId="0" borderId="1" xfId="1" applyNumberFormat="1" applyFont="1" applyFill="1" applyBorder="1" applyAlignment="1">
      <alignment horizontal="center" vertical="center"/>
    </xf>
    <xf numFmtId="49" fontId="17" fillId="0" borderId="1" xfId="1" applyNumberFormat="1" applyFont="1" applyFill="1" applyBorder="1" applyAlignment="1">
      <alignment horizontal="center" vertical="center"/>
    </xf>
    <xf numFmtId="0" fontId="17" fillId="0" borderId="1" xfId="1" applyNumberFormat="1" applyFont="1" applyFill="1" applyBorder="1" applyAlignment="1">
      <alignment horizontal="center" vertical="center"/>
    </xf>
    <xf numFmtId="14" fontId="17" fillId="0" borderId="1" xfId="1" applyNumberFormat="1" applyFont="1" applyFill="1" applyBorder="1" applyAlignment="1">
      <alignment horizontal="center" vertical="center"/>
    </xf>
    <xf numFmtId="49" fontId="17" fillId="0" borderId="0" xfId="1" applyNumberFormat="1" applyFont="1" applyFill="1" applyAlignment="1">
      <alignment horizontal="center" vertical="center"/>
    </xf>
    <xf numFmtId="0" fontId="17" fillId="0" borderId="5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1" xfId="1" applyFont="1" applyFill="1" applyBorder="1" applyAlignment="1">
      <alignment horizontal="left" vertical="center"/>
    </xf>
    <xf numFmtId="164" fontId="11" fillId="0" borderId="1" xfId="1" applyNumberFormat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6" fillId="0" borderId="0" xfId="0" applyFont="1"/>
    <xf numFmtId="0" fontId="21" fillId="0" borderId="1" xfId="1" applyFont="1" applyFill="1" applyBorder="1" applyAlignment="1">
      <alignment horizontal="center" vertical="center"/>
    </xf>
    <xf numFmtId="49" fontId="21" fillId="0" borderId="1" xfId="1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 inden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 indent="1"/>
    </xf>
    <xf numFmtId="0" fontId="22" fillId="0" borderId="0" xfId="0" applyFont="1" applyAlignment="1">
      <alignment horizontal="left" vertical="center"/>
    </xf>
    <xf numFmtId="0" fontId="22" fillId="0" borderId="4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2" fontId="22" fillId="0" borderId="8" xfId="0" applyNumberFormat="1" applyFont="1" applyBorder="1" applyAlignment="1">
      <alignment horizontal="center" vertical="center"/>
    </xf>
    <xf numFmtId="1" fontId="22" fillId="0" borderId="8" xfId="0" applyNumberFormat="1" applyFont="1" applyBorder="1" applyAlignment="1">
      <alignment horizontal="center" vertical="center"/>
    </xf>
    <xf numFmtId="0" fontId="25" fillId="0" borderId="9" xfId="0" applyFont="1" applyBorder="1" applyAlignment="1">
      <alignment horizontal="left" vertical="center"/>
    </xf>
    <xf numFmtId="2" fontId="22" fillId="0" borderId="1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2" fontId="22" fillId="0" borderId="0" xfId="0" applyNumberFormat="1" applyFont="1" applyBorder="1" applyAlignment="1">
      <alignment horizontal="center" vertical="center"/>
    </xf>
    <xf numFmtId="1" fontId="22" fillId="0" borderId="0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/>
    </xf>
    <xf numFmtId="0" fontId="22" fillId="0" borderId="1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1" fontId="22" fillId="0" borderId="13" xfId="0" applyNumberFormat="1" applyFont="1" applyBorder="1" applyAlignment="1">
      <alignment horizontal="center" vertical="center"/>
    </xf>
    <xf numFmtId="2" fontId="22" fillId="0" borderId="13" xfId="0" applyNumberFormat="1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7" fillId="0" borderId="15" xfId="0" applyFont="1" applyFill="1" applyBorder="1" applyAlignment="1">
      <alignment horizontal="left" vertical="center"/>
    </xf>
    <xf numFmtId="0" fontId="22" fillId="0" borderId="16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2" xfId="0" applyNumberFormat="1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2" fontId="22" fillId="0" borderId="1" xfId="0" applyNumberFormat="1" applyFont="1" applyBorder="1" applyAlignment="1">
      <alignment horizontal="center" vertical="center"/>
    </xf>
    <xf numFmtId="4" fontId="22" fillId="0" borderId="0" xfId="0" applyNumberFormat="1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7" xfId="0" applyFont="1" applyBorder="1" applyAlignment="1">
      <alignment horizontal="left" vertical="center"/>
    </xf>
    <xf numFmtId="0" fontId="22" fillId="0" borderId="17" xfId="0" applyNumberFormat="1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center" vertical="center"/>
    </xf>
    <xf numFmtId="2" fontId="22" fillId="0" borderId="2" xfId="0" applyNumberFormat="1" applyFont="1" applyBorder="1" applyAlignment="1">
      <alignment horizontal="center" vertical="center" wrapText="1"/>
    </xf>
    <xf numFmtId="1" fontId="28" fillId="0" borderId="1" xfId="0" applyNumberFormat="1" applyFont="1" applyBorder="1" applyAlignment="1">
      <alignment horizontal="center" vertical="center"/>
    </xf>
    <xf numFmtId="14" fontId="28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2" fontId="22" fillId="0" borderId="1" xfId="0" applyNumberFormat="1" applyFont="1" applyFill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14" fontId="22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left" vertical="center"/>
    </xf>
    <xf numFmtId="0" fontId="22" fillId="4" borderId="1" xfId="0" applyNumberFormat="1" applyFont="1" applyFill="1" applyBorder="1" applyAlignment="1">
      <alignment horizontal="center" vertical="center"/>
    </xf>
    <xf numFmtId="49" fontId="22" fillId="4" borderId="1" xfId="0" applyNumberFormat="1" applyFont="1" applyFill="1" applyBorder="1" applyAlignment="1">
      <alignment horizontal="center" vertical="center"/>
    </xf>
    <xf numFmtId="2" fontId="22" fillId="4" borderId="2" xfId="0" applyNumberFormat="1" applyFont="1" applyFill="1" applyBorder="1" applyAlignment="1">
      <alignment horizontal="center" vertical="center" wrapText="1"/>
    </xf>
    <xf numFmtId="1" fontId="28" fillId="4" borderId="1" xfId="0" applyNumberFormat="1" applyFont="1" applyFill="1" applyBorder="1" applyAlignment="1">
      <alignment horizontal="center" vertical="center"/>
    </xf>
    <xf numFmtId="14" fontId="28" fillId="4" borderId="1" xfId="0" applyNumberFormat="1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1" fontId="22" fillId="4" borderId="1" xfId="0" applyNumberFormat="1" applyFont="1" applyFill="1" applyBorder="1" applyAlignment="1">
      <alignment horizontal="center" vertical="center"/>
    </xf>
    <xf numFmtId="2" fontId="28" fillId="4" borderId="1" xfId="0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14" fontId="22" fillId="0" borderId="1" xfId="0" applyNumberFormat="1" applyFont="1" applyFill="1" applyBorder="1" applyAlignment="1">
      <alignment horizontal="center" vertical="center"/>
    </xf>
    <xf numFmtId="1" fontId="22" fillId="0" borderId="1" xfId="0" applyNumberFormat="1" applyFont="1" applyFill="1" applyBorder="1" applyAlignment="1">
      <alignment horizontal="center" vertical="center"/>
    </xf>
    <xf numFmtId="2" fontId="22" fillId="2" borderId="1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7" xfId="0" applyNumberFormat="1" applyFont="1" applyBorder="1" applyAlignment="1">
      <alignment horizontal="center" vertical="center" wrapText="1"/>
    </xf>
    <xf numFmtId="49" fontId="25" fillId="0" borderId="17" xfId="1" applyNumberFormat="1" applyFont="1" applyFill="1" applyBorder="1" applyAlignment="1">
      <alignment horizontal="center" vertical="center" wrapText="1"/>
    </xf>
    <xf numFmtId="0" fontId="25" fillId="0" borderId="17" xfId="1" applyNumberFormat="1" applyFont="1" applyFill="1" applyBorder="1" applyAlignment="1">
      <alignment horizontal="center" vertical="center"/>
    </xf>
    <xf numFmtId="2" fontId="25" fillId="0" borderId="17" xfId="0" applyNumberFormat="1" applyFont="1" applyBorder="1" applyAlignment="1">
      <alignment horizontal="center" vertical="center" wrapText="1"/>
    </xf>
    <xf numFmtId="1" fontId="25" fillId="0" borderId="17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30" fillId="0" borderId="0" xfId="0" applyFont="1"/>
    <xf numFmtId="0" fontId="0" fillId="0" borderId="0" xfId="0" applyAlignment="1">
      <alignment horizontal="left" vertical="center"/>
    </xf>
    <xf numFmtId="0" fontId="31" fillId="0" borderId="0" xfId="0" applyFont="1"/>
    <xf numFmtId="0" fontId="32" fillId="0" borderId="0" xfId="0" applyFont="1" applyAlignment="1">
      <alignment horizontal="left" vertical="center"/>
    </xf>
    <xf numFmtId="0" fontId="33" fillId="0" borderId="0" xfId="0" applyFont="1"/>
    <xf numFmtId="0" fontId="0" fillId="0" borderId="0" xfId="0" applyFont="1" applyAlignment="1">
      <alignment horizontal="left" vertical="center"/>
    </xf>
    <xf numFmtId="14" fontId="16" fillId="0" borderId="0" xfId="0" applyNumberFormat="1" applyFont="1"/>
    <xf numFmtId="0" fontId="16" fillId="0" borderId="0" xfId="0" applyFont="1" applyAlignment="1">
      <alignment horizontal="left" vertical="center"/>
    </xf>
    <xf numFmtId="0" fontId="34" fillId="0" borderId="0" xfId="0" applyFont="1"/>
    <xf numFmtId="14" fontId="16" fillId="0" borderId="0" xfId="0" applyNumberFormat="1" applyFont="1" applyAlignment="1">
      <alignment horizontal="left" vertical="center"/>
    </xf>
    <xf numFmtId="0" fontId="3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49" fontId="36" fillId="0" borderId="0" xfId="0" applyNumberFormat="1" applyFont="1"/>
    <xf numFmtId="0" fontId="36" fillId="0" borderId="0" xfId="0" applyFont="1"/>
    <xf numFmtId="0" fontId="37" fillId="0" borderId="0" xfId="0" applyFont="1"/>
    <xf numFmtId="49" fontId="37" fillId="0" borderId="0" xfId="0" applyNumberFormat="1" applyFont="1"/>
    <xf numFmtId="0" fontId="38" fillId="0" borderId="0" xfId="0" applyFont="1"/>
    <xf numFmtId="0" fontId="35" fillId="0" borderId="0" xfId="0" applyFont="1"/>
    <xf numFmtId="3" fontId="16" fillId="0" borderId="0" xfId="0" applyNumberFormat="1" applyFont="1" applyAlignment="1">
      <alignment horizontal="left" vertical="top"/>
    </xf>
    <xf numFmtId="49" fontId="34" fillId="0" borderId="0" xfId="0" applyNumberFormat="1" applyFont="1"/>
    <xf numFmtId="0" fontId="34" fillId="0" borderId="0" xfId="0" applyFont="1" applyFill="1"/>
    <xf numFmtId="14" fontId="34" fillId="0" borderId="0" xfId="0" applyNumberFormat="1" applyFont="1" applyFill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9" fillId="0" borderId="0" xfId="0" applyFont="1" applyAlignment="1">
      <alignment horizontal="left" vertical="top"/>
    </xf>
    <xf numFmtId="0" fontId="40" fillId="0" borderId="0" xfId="0" applyFont="1"/>
    <xf numFmtId="0" fontId="16" fillId="0" borderId="0" xfId="2" applyFont="1" applyFill="1" applyBorder="1" applyAlignment="1">
      <alignment horizontal="left"/>
    </xf>
    <xf numFmtId="49" fontId="16" fillId="0" borderId="0" xfId="2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42" fillId="0" borderId="19" xfId="2" applyFont="1" applyBorder="1" applyAlignment="1">
      <alignment horizontal="center"/>
    </xf>
    <xf numFmtId="0" fontId="42" fillId="0" borderId="20" xfId="2" applyFont="1" applyBorder="1" applyAlignment="1">
      <alignment horizontal="center"/>
    </xf>
    <xf numFmtId="49" fontId="42" fillId="0" borderId="20" xfId="2" applyNumberFormat="1" applyFont="1" applyBorder="1" applyAlignment="1">
      <alignment horizontal="center"/>
    </xf>
    <xf numFmtId="0" fontId="16" fillId="3" borderId="16" xfId="2" applyFont="1" applyFill="1" applyBorder="1" applyAlignment="1">
      <alignment horizontal="left"/>
    </xf>
    <xf numFmtId="0" fontId="0" fillId="0" borderId="21" xfId="0" applyFont="1" applyBorder="1"/>
    <xf numFmtId="0" fontId="0" fillId="0" borderId="0" xfId="0" applyFont="1" applyBorder="1"/>
    <xf numFmtId="49" fontId="0" fillId="0" borderId="0" xfId="0" applyNumberFormat="1" applyFont="1" applyBorder="1"/>
    <xf numFmtId="0" fontId="0" fillId="0" borderId="22" xfId="0" applyFont="1" applyBorder="1"/>
    <xf numFmtId="0" fontId="11" fillId="0" borderId="0" xfId="1" applyFont="1" applyFill="1" applyBorder="1" applyAlignment="1">
      <alignment horizontal="center" vertical="center"/>
    </xf>
    <xf numFmtId="0" fontId="16" fillId="0" borderId="21" xfId="2" applyFont="1" applyBorder="1" applyAlignment="1">
      <alignment horizontal="center"/>
    </xf>
    <xf numFmtId="0" fontId="16" fillId="0" borderId="0" xfId="2" applyFont="1" applyBorder="1" applyAlignment="1">
      <alignment horizontal="center"/>
    </xf>
    <xf numFmtId="49" fontId="16" fillId="0" borderId="0" xfId="2" applyNumberFormat="1" applyFont="1" applyBorder="1" applyAlignment="1">
      <alignment horizontal="center"/>
    </xf>
    <xf numFmtId="0" fontId="16" fillId="0" borderId="22" xfId="2" applyFont="1" applyBorder="1" applyAlignment="1">
      <alignment horizontal="left" vertical="center"/>
    </xf>
    <xf numFmtId="0" fontId="48" fillId="0" borderId="0" xfId="1" applyFont="1" applyFill="1" applyBorder="1" applyAlignment="1">
      <alignment horizontal="center" vertical="center"/>
    </xf>
    <xf numFmtId="0" fontId="16" fillId="0" borderId="21" xfId="2" applyFont="1" applyBorder="1" applyAlignment="1">
      <alignment horizontal="left"/>
    </xf>
    <xf numFmtId="0" fontId="16" fillId="0" borderId="0" xfId="2" applyFont="1" applyBorder="1" applyAlignment="1">
      <alignment horizontal="left"/>
    </xf>
    <xf numFmtId="49" fontId="16" fillId="0" borderId="0" xfId="2" applyNumberFormat="1" applyFont="1" applyBorder="1" applyAlignment="1">
      <alignment horizontal="left"/>
    </xf>
    <xf numFmtId="0" fontId="0" fillId="0" borderId="22" xfId="0" applyBorder="1" applyAlignment="1">
      <alignment horizontal="left" vertical="center"/>
    </xf>
    <xf numFmtId="0" fontId="41" fillId="0" borderId="22" xfId="2" applyFont="1" applyBorder="1" applyAlignment="1">
      <alignment horizontal="left"/>
    </xf>
    <xf numFmtId="0" fontId="48" fillId="0" borderId="0" xfId="0" applyFont="1" applyFill="1" applyBorder="1" applyAlignment="1">
      <alignment horizontal="left" vertical="center"/>
    </xf>
    <xf numFmtId="3" fontId="52" fillId="0" borderId="0" xfId="0" applyNumberFormat="1" applyFont="1" applyFill="1" applyBorder="1" applyAlignment="1">
      <alignment horizontal="center" vertical="center"/>
    </xf>
    <xf numFmtId="3" fontId="52" fillId="0" borderId="0" xfId="0" applyNumberFormat="1" applyFont="1" applyFill="1" applyBorder="1" applyAlignment="1">
      <alignment horizontal="left" vertical="center"/>
    </xf>
    <xf numFmtId="0" fontId="11" fillId="0" borderId="23" xfId="2" applyFont="1" applyBorder="1" applyAlignment="1">
      <alignment horizontal="center"/>
    </xf>
    <xf numFmtId="0" fontId="11" fillId="0" borderId="24" xfId="2" applyFont="1" applyBorder="1" applyAlignment="1">
      <alignment horizontal="center"/>
    </xf>
    <xf numFmtId="49" fontId="5" fillId="0" borderId="24" xfId="2" applyNumberFormat="1" applyFont="1" applyBorder="1" applyAlignment="1">
      <alignment horizontal="left"/>
    </xf>
    <xf numFmtId="0" fontId="5" fillId="0" borderId="24" xfId="2" applyFont="1" applyBorder="1" applyAlignment="1">
      <alignment horizontal="left"/>
    </xf>
    <xf numFmtId="49" fontId="53" fillId="0" borderId="24" xfId="2" applyNumberFormat="1" applyFont="1" applyBorder="1" applyAlignment="1">
      <alignment horizontal="left"/>
    </xf>
    <xf numFmtId="0" fontId="11" fillId="0" borderId="25" xfId="2" applyFont="1" applyBorder="1" applyAlignment="1">
      <alignment horizontal="center"/>
    </xf>
    <xf numFmtId="0" fontId="52" fillId="0" borderId="0" xfId="1" applyFont="1" applyFill="1" applyBorder="1" applyAlignment="1">
      <alignment horizontal="center" vertical="center"/>
    </xf>
    <xf numFmtId="165" fontId="52" fillId="0" borderId="0" xfId="0" applyNumberFormat="1" applyFont="1" applyFill="1" applyBorder="1" applyAlignment="1">
      <alignment horizontal="center" vertical="center"/>
    </xf>
    <xf numFmtId="0" fontId="52" fillId="0" borderId="0" xfId="1" applyFont="1" applyFill="1" applyBorder="1" applyAlignment="1">
      <alignment horizontal="right" vertical="center"/>
    </xf>
    <xf numFmtId="0" fontId="48" fillId="0" borderId="1" xfId="0" applyFont="1" applyFill="1" applyBorder="1" applyAlignment="1">
      <alignment horizontal="left" vertical="center"/>
    </xf>
    <xf numFmtId="3" fontId="52" fillId="0" borderId="9" xfId="0" applyNumberFormat="1" applyFont="1" applyFill="1" applyBorder="1" applyAlignment="1">
      <alignment horizontal="left" vertical="center"/>
    </xf>
    <xf numFmtId="3" fontId="52" fillId="0" borderId="2" xfId="0" applyNumberFormat="1" applyFont="1" applyFill="1" applyBorder="1" applyAlignment="1">
      <alignment horizontal="center" vertical="center"/>
    </xf>
    <xf numFmtId="165" fontId="52" fillId="0" borderId="2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/>
    <xf numFmtId="49" fontId="54" fillId="0" borderId="0" xfId="0" applyNumberFormat="1" applyFont="1"/>
    <xf numFmtId="49" fontId="6" fillId="2" borderId="0" xfId="0" applyNumberFormat="1" applyFont="1" applyFill="1"/>
    <xf numFmtId="0" fontId="6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Fill="1"/>
    <xf numFmtId="49" fontId="11" fillId="3" borderId="0" xfId="0" applyNumberFormat="1" applyFont="1" applyFill="1"/>
    <xf numFmtId="49" fontId="12" fillId="3" borderId="0" xfId="0" applyNumberFormat="1" applyFont="1" applyFill="1"/>
    <xf numFmtId="49" fontId="14" fillId="0" borderId="0" xfId="0" applyNumberFormat="1" applyFont="1"/>
    <xf numFmtId="49" fontId="15" fillId="0" borderId="0" xfId="0" applyNumberFormat="1" applyFont="1"/>
    <xf numFmtId="49" fontId="15" fillId="3" borderId="0" xfId="0" applyNumberFormat="1" applyFont="1" applyFill="1"/>
    <xf numFmtId="49" fontId="22" fillId="2" borderId="1" xfId="0" applyNumberFormat="1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left" vertical="center"/>
    </xf>
    <xf numFmtId="0" fontId="20" fillId="0" borderId="1" xfId="1" applyFont="1" applyFill="1" applyBorder="1" applyAlignment="1">
      <alignment horizontal="left" vertical="center" wrapText="1" shrinkToFit="1"/>
    </xf>
    <xf numFmtId="3" fontId="52" fillId="0" borderId="1" xfId="0" applyNumberFormat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left" vertical="center"/>
    </xf>
    <xf numFmtId="0" fontId="43" fillId="0" borderId="0" xfId="0" applyFont="1" applyAlignment="1">
      <alignment horizontal="left"/>
    </xf>
    <xf numFmtId="0" fontId="0" fillId="0" borderId="0" xfId="0" applyAlignment="1">
      <alignment horizontal="left"/>
    </xf>
    <xf numFmtId="0" fontId="38" fillId="0" borderId="0" xfId="0" applyFont="1" applyAlignment="1">
      <alignment horizontal="left"/>
    </xf>
    <xf numFmtId="0" fontId="22" fillId="2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/>
    </xf>
    <xf numFmtId="14" fontId="19" fillId="0" borderId="1" xfId="0" applyNumberFormat="1" applyFont="1" applyFill="1" applyBorder="1" applyAlignment="1">
      <alignment horizontal="center"/>
    </xf>
    <xf numFmtId="1" fontId="19" fillId="0" borderId="1" xfId="0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19" fillId="0" borderId="1" xfId="1" applyFont="1" applyFill="1" applyBorder="1" applyAlignment="1">
      <alignment horizontal="center" vertical="center"/>
    </xf>
    <xf numFmtId="14" fontId="19" fillId="0" borderId="1" xfId="1" applyNumberFormat="1" applyFont="1" applyFill="1" applyBorder="1" applyAlignment="1">
      <alignment horizontal="center" vertical="center"/>
    </xf>
    <xf numFmtId="1" fontId="19" fillId="0" borderId="1" xfId="1" applyNumberFormat="1" applyFont="1" applyFill="1" applyBorder="1" applyAlignment="1">
      <alignment horizontal="center" vertical="center"/>
    </xf>
    <xf numFmtId="49" fontId="19" fillId="0" borderId="1" xfId="1" applyNumberFormat="1" applyFont="1" applyFill="1" applyBorder="1" applyAlignment="1">
      <alignment horizontal="center" vertical="center"/>
    </xf>
    <xf numFmtId="0" fontId="19" fillId="0" borderId="1" xfId="1" applyNumberFormat="1" applyFont="1" applyFill="1" applyBorder="1" applyAlignment="1">
      <alignment horizontal="center" vertical="center"/>
    </xf>
    <xf numFmtId="0" fontId="19" fillId="3" borderId="1" xfId="1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/>
    </xf>
    <xf numFmtId="0" fontId="11" fillId="0" borderId="1" xfId="1" applyNumberFormat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center" vertical="center"/>
    </xf>
    <xf numFmtId="0" fontId="17" fillId="5" borderId="1" xfId="1" applyFont="1" applyFill="1" applyBorder="1" applyAlignment="1">
      <alignment horizontal="center" vertical="center"/>
    </xf>
    <xf numFmtId="0" fontId="15" fillId="5" borderId="1" xfId="1" applyFont="1" applyFill="1" applyBorder="1" applyAlignment="1">
      <alignment horizontal="center" vertical="center"/>
    </xf>
    <xf numFmtId="164" fontId="19" fillId="0" borderId="1" xfId="1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4" fillId="5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49" fontId="21" fillId="0" borderId="1" xfId="1" applyNumberFormat="1" applyFont="1" applyFill="1" applyBorder="1" applyAlignment="1">
      <alignment horizontal="left" vertical="center"/>
    </xf>
    <xf numFmtId="0" fontId="21" fillId="0" borderId="7" xfId="1" applyFont="1" applyFill="1" applyBorder="1" applyAlignment="1">
      <alignment horizontal="left" vertical="center"/>
    </xf>
    <xf numFmtId="0" fontId="59" fillId="0" borderId="0" xfId="0" applyFont="1" applyAlignment="1">
      <alignment horizontal="left"/>
    </xf>
    <xf numFmtId="0" fontId="59" fillId="0" borderId="0" xfId="0" applyFont="1"/>
    <xf numFmtId="0" fontId="11" fillId="0" borderId="1" xfId="1" applyFont="1" applyFill="1" applyBorder="1" applyAlignment="1">
      <alignment horizontal="center" vertical="center" wrapText="1" shrinkToFit="1"/>
    </xf>
    <xf numFmtId="3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166" fontId="21" fillId="0" borderId="7" xfId="1" applyNumberFormat="1" applyFont="1" applyFill="1" applyBorder="1" applyAlignment="1">
      <alignment horizontal="left" vertical="center"/>
    </xf>
    <xf numFmtId="0" fontId="57" fillId="0" borderId="0" xfId="0" applyFont="1"/>
    <xf numFmtId="49" fontId="1" fillId="0" borderId="8" xfId="0" applyNumberFormat="1" applyFont="1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66" fontId="57" fillId="0" borderId="0" xfId="0" applyNumberFormat="1" applyFont="1" applyAlignment="1">
      <alignment horizontal="left"/>
    </xf>
    <xf numFmtId="0" fontId="17" fillId="0" borderId="0" xfId="0" applyFont="1" applyAlignment="1">
      <alignment horizontal="center"/>
    </xf>
    <xf numFmtId="49" fontId="17" fillId="0" borderId="0" xfId="0" applyNumberFormat="1" applyFont="1" applyAlignment="1">
      <alignment horizontal="center"/>
    </xf>
    <xf numFmtId="0" fontId="60" fillId="0" borderId="0" xfId="0" applyFont="1"/>
    <xf numFmtId="0" fontId="11" fillId="2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/>
    <xf numFmtId="0" fontId="63" fillId="0" borderId="0" xfId="0" applyFont="1" applyAlignment="1">
      <alignment horizontal="center"/>
    </xf>
    <xf numFmtId="0" fontId="17" fillId="0" borderId="0" xfId="0" applyFont="1"/>
    <xf numFmtId="49" fontId="21" fillId="6" borderId="1" xfId="1" applyNumberFormat="1" applyFont="1" applyFill="1" applyBorder="1" applyAlignment="1">
      <alignment horizontal="left" vertical="center"/>
    </xf>
    <xf numFmtId="49" fontId="19" fillId="6" borderId="1" xfId="1" applyNumberFormat="1" applyFont="1" applyFill="1" applyBorder="1" applyAlignment="1">
      <alignment horizontal="center" vertical="center"/>
    </xf>
    <xf numFmtId="0" fontId="21" fillId="2" borderId="1" xfId="1" applyFont="1" applyFill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2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59" fillId="2" borderId="0" xfId="0" applyFont="1" applyFill="1"/>
    <xf numFmtId="0" fontId="59" fillId="0" borderId="0" xfId="0" applyFont="1" applyFill="1"/>
    <xf numFmtId="0" fontId="25" fillId="0" borderId="17" xfId="3" applyFont="1" applyBorder="1" applyAlignment="1">
      <alignment horizontal="center" vertical="center" wrapText="1"/>
    </xf>
    <xf numFmtId="2" fontId="25" fillId="0" borderId="17" xfId="3" applyNumberFormat="1" applyFont="1" applyBorder="1" applyAlignment="1">
      <alignment horizontal="center" vertical="center" wrapText="1"/>
    </xf>
    <xf numFmtId="0" fontId="25" fillId="0" borderId="17" xfId="3" applyNumberFormat="1" applyFont="1" applyBorder="1" applyAlignment="1">
      <alignment horizontal="center" vertical="center" wrapText="1"/>
    </xf>
    <xf numFmtId="0" fontId="25" fillId="0" borderId="18" xfId="3" applyFont="1" applyBorder="1" applyAlignment="1">
      <alignment horizontal="center" vertical="center" wrapText="1"/>
    </xf>
    <xf numFmtId="2" fontId="22" fillId="0" borderId="1" xfId="3" applyNumberFormat="1" applyFont="1" applyFill="1" applyBorder="1" applyAlignment="1">
      <alignment horizontal="center" vertical="center"/>
    </xf>
    <xf numFmtId="167" fontId="64" fillId="0" borderId="1" xfId="1" applyNumberFormat="1" applyFont="1" applyFill="1" applyBorder="1" applyAlignment="1">
      <alignment horizontal="center" vertical="center"/>
    </xf>
    <xf numFmtId="0" fontId="25" fillId="0" borderId="0" xfId="3" applyFont="1" applyAlignment="1">
      <alignment horizontal="center" vertical="center" wrapText="1"/>
    </xf>
    <xf numFmtId="14" fontId="22" fillId="0" borderId="1" xfId="1" applyNumberFormat="1" applyFont="1" applyFill="1" applyBorder="1" applyAlignment="1">
      <alignment horizontal="center" vertical="center"/>
    </xf>
    <xf numFmtId="0" fontId="22" fillId="0" borderId="1" xfId="3" applyFont="1" applyBorder="1" applyAlignment="1">
      <alignment horizontal="center" vertical="center" wrapText="1"/>
    </xf>
    <xf numFmtId="0" fontId="25" fillId="0" borderId="1" xfId="3" applyNumberFormat="1" applyFont="1" applyBorder="1" applyAlignment="1">
      <alignment horizontal="center" vertical="center" wrapText="1"/>
    </xf>
    <xf numFmtId="49" fontId="25" fillId="0" borderId="1" xfId="3" applyNumberFormat="1" applyFont="1" applyBorder="1" applyAlignment="1">
      <alignment horizontal="center" vertical="center" wrapText="1"/>
    </xf>
    <xf numFmtId="0" fontId="22" fillId="0" borderId="1" xfId="3" applyNumberFormat="1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2" fillId="0" borderId="1" xfId="3" applyFont="1" applyBorder="1" applyAlignment="1">
      <alignment horizontal="center" vertical="center"/>
    </xf>
    <xf numFmtId="14" fontId="22" fillId="0" borderId="1" xfId="3" applyNumberFormat="1" applyFont="1" applyBorder="1" applyAlignment="1">
      <alignment horizontal="center" vertical="center"/>
    </xf>
    <xf numFmtId="0" fontId="22" fillId="0" borderId="1" xfId="1" applyNumberFormat="1" applyFont="1" applyFill="1" applyBorder="1" applyAlignment="1">
      <alignment horizontal="center" vertical="center"/>
    </xf>
    <xf numFmtId="0" fontId="22" fillId="2" borderId="1" xfId="1" applyNumberFormat="1" applyFont="1" applyFill="1" applyBorder="1" applyAlignment="1">
      <alignment horizontal="center" vertical="center"/>
    </xf>
    <xf numFmtId="0" fontId="22" fillId="2" borderId="1" xfId="3" applyFont="1" applyFill="1" applyBorder="1" applyAlignment="1">
      <alignment horizontal="center" vertical="center"/>
    </xf>
    <xf numFmtId="0" fontId="22" fillId="0" borderId="1" xfId="3" applyFont="1" applyFill="1" applyBorder="1" applyAlignment="1">
      <alignment horizontal="center" vertical="center"/>
    </xf>
    <xf numFmtId="2" fontId="22" fillId="2" borderId="1" xfId="3" applyNumberFormat="1" applyFont="1" applyFill="1" applyBorder="1" applyAlignment="1">
      <alignment horizontal="center" vertical="center"/>
    </xf>
    <xf numFmtId="14" fontId="22" fillId="0" borderId="1" xfId="3" applyNumberFormat="1" applyFont="1" applyFill="1" applyBorder="1" applyAlignment="1">
      <alignment horizontal="center" vertical="center"/>
    </xf>
    <xf numFmtId="0" fontId="22" fillId="0" borderId="1" xfId="3" applyNumberFormat="1" applyFont="1" applyFill="1" applyBorder="1" applyAlignment="1">
      <alignment horizontal="center" vertical="center"/>
    </xf>
    <xf numFmtId="49" fontId="22" fillId="0" borderId="1" xfId="3" applyNumberFormat="1" applyFont="1" applyFill="1" applyBorder="1" applyAlignment="1">
      <alignment horizontal="center" vertical="center"/>
    </xf>
    <xf numFmtId="0" fontId="22" fillId="0" borderId="0" xfId="3" applyFont="1" applyFill="1" applyAlignment="1">
      <alignment horizontal="center" vertical="center"/>
    </xf>
    <xf numFmtId="2" fontId="22" fillId="0" borderId="1" xfId="3" applyNumberFormat="1" applyFont="1" applyBorder="1" applyAlignment="1">
      <alignment horizontal="center" vertical="center"/>
    </xf>
    <xf numFmtId="0" fontId="22" fillId="0" borderId="1" xfId="3" applyNumberFormat="1" applyFont="1" applyBorder="1" applyAlignment="1">
      <alignment horizontal="center" vertical="center"/>
    </xf>
    <xf numFmtId="49" fontId="22" fillId="0" borderId="1" xfId="3" applyNumberFormat="1" applyFont="1" applyBorder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22" fillId="4" borderId="1" xfId="3" applyFont="1" applyFill="1" applyBorder="1" applyAlignment="1">
      <alignment horizontal="center" vertical="center"/>
    </xf>
    <xf numFmtId="2" fontId="22" fillId="4" borderId="1" xfId="3" applyNumberFormat="1" applyFont="1" applyFill="1" applyBorder="1" applyAlignment="1">
      <alignment horizontal="center" vertical="center"/>
    </xf>
    <xf numFmtId="14" fontId="22" fillId="4" borderId="1" xfId="3" applyNumberFormat="1" applyFont="1" applyFill="1" applyBorder="1" applyAlignment="1">
      <alignment horizontal="center" vertical="center"/>
    </xf>
    <xf numFmtId="0" fontId="22" fillId="4" borderId="1" xfId="3" applyNumberFormat="1" applyFont="1" applyFill="1" applyBorder="1" applyAlignment="1">
      <alignment horizontal="center" vertical="center"/>
    </xf>
    <xf numFmtId="49" fontId="22" fillId="4" borderId="1" xfId="3" applyNumberFormat="1" applyFont="1" applyFill="1" applyBorder="1" applyAlignment="1">
      <alignment horizontal="center" vertical="center"/>
    </xf>
    <xf numFmtId="0" fontId="28" fillId="4" borderId="1" xfId="3" applyFont="1" applyFill="1" applyBorder="1" applyAlignment="1">
      <alignment horizontal="center" vertical="center"/>
    </xf>
    <xf numFmtId="14" fontId="28" fillId="4" borderId="1" xfId="3" applyNumberFormat="1" applyFont="1" applyFill="1" applyBorder="1" applyAlignment="1">
      <alignment horizontal="center" vertical="center"/>
    </xf>
    <xf numFmtId="1" fontId="28" fillId="4" borderId="1" xfId="3" applyNumberFormat="1" applyFont="1" applyFill="1" applyBorder="1" applyAlignment="1">
      <alignment horizontal="center" vertical="center"/>
    </xf>
    <xf numFmtId="0" fontId="29" fillId="0" borderId="1" xfId="3" applyFont="1" applyBorder="1" applyAlignment="1">
      <alignment horizontal="center" vertical="center"/>
    </xf>
    <xf numFmtId="0" fontId="28" fillId="0" borderId="1" xfId="3" applyFont="1" applyBorder="1" applyAlignment="1">
      <alignment horizontal="center" vertical="center"/>
    </xf>
    <xf numFmtId="14" fontId="28" fillId="0" borderId="1" xfId="3" applyNumberFormat="1" applyFont="1" applyBorder="1" applyAlignment="1">
      <alignment horizontal="center" vertical="center"/>
    </xf>
    <xf numFmtId="1" fontId="28" fillId="0" borderId="1" xfId="3" applyNumberFormat="1" applyFont="1" applyBorder="1" applyAlignment="1">
      <alignment horizontal="center" vertical="center"/>
    </xf>
    <xf numFmtId="0" fontId="22" fillId="0" borderId="17" xfId="3" applyNumberFormat="1" applyFont="1" applyBorder="1" applyAlignment="1">
      <alignment horizontal="center" vertical="center"/>
    </xf>
    <xf numFmtId="0" fontId="22" fillId="0" borderId="17" xfId="3" applyFont="1" applyBorder="1" applyAlignment="1">
      <alignment horizontal="center" vertical="center"/>
    </xf>
    <xf numFmtId="2" fontId="22" fillId="0" borderId="0" xfId="3" applyNumberFormat="1" applyFont="1" applyAlignment="1">
      <alignment horizontal="center" vertical="center"/>
    </xf>
    <xf numFmtId="1" fontId="22" fillId="0" borderId="0" xfId="3" applyNumberFormat="1" applyFont="1" applyAlignment="1">
      <alignment horizontal="center" vertical="center"/>
    </xf>
    <xf numFmtId="4" fontId="22" fillId="0" borderId="0" xfId="3" applyNumberFormat="1" applyFont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2" fillId="0" borderId="2" xfId="3" applyNumberFormat="1" applyFont="1" applyBorder="1" applyAlignment="1">
      <alignment horizontal="center" vertical="center"/>
    </xf>
    <xf numFmtId="0" fontId="22" fillId="0" borderId="2" xfId="3" applyFont="1" applyBorder="1" applyAlignment="1">
      <alignment horizontal="center" vertical="center"/>
    </xf>
    <xf numFmtId="0" fontId="22" fillId="0" borderId="16" xfId="3" applyFont="1" applyBorder="1" applyAlignment="1">
      <alignment horizontal="center" vertical="center"/>
    </xf>
    <xf numFmtId="0" fontId="27" fillId="0" borderId="15" xfId="3" applyFont="1" applyFill="1" applyBorder="1" applyAlignment="1">
      <alignment horizontal="left" vertical="center"/>
    </xf>
    <xf numFmtId="0" fontId="22" fillId="0" borderId="14" xfId="3" applyFont="1" applyBorder="1" applyAlignment="1">
      <alignment horizontal="center" vertical="center"/>
    </xf>
    <xf numFmtId="2" fontId="22" fillId="0" borderId="13" xfId="3" applyNumberFormat="1" applyFont="1" applyBorder="1" applyAlignment="1">
      <alignment horizontal="center" vertical="center"/>
    </xf>
    <xf numFmtId="1" fontId="22" fillId="0" borderId="13" xfId="3" applyNumberFormat="1" applyFont="1" applyBorder="1" applyAlignment="1">
      <alignment horizontal="center" vertical="center"/>
    </xf>
    <xf numFmtId="0" fontId="26" fillId="0" borderId="14" xfId="3" applyFont="1" applyBorder="1" applyAlignment="1">
      <alignment horizontal="center" vertical="center"/>
    </xf>
    <xf numFmtId="0" fontId="22" fillId="0" borderId="13" xfId="3" applyFont="1" applyBorder="1" applyAlignment="1">
      <alignment horizontal="center" vertical="center"/>
    </xf>
    <xf numFmtId="0" fontId="22" fillId="0" borderId="12" xfId="3" applyFont="1" applyBorder="1" applyAlignment="1">
      <alignment horizontal="center" vertical="center"/>
    </xf>
    <xf numFmtId="0" fontId="22" fillId="0" borderId="0" xfId="3" applyNumberFormat="1" applyFont="1" applyAlignment="1">
      <alignment horizontal="center" vertical="center"/>
    </xf>
    <xf numFmtId="49" fontId="22" fillId="0" borderId="0" xfId="3" applyNumberFormat="1" applyFont="1" applyAlignment="1">
      <alignment horizontal="center" vertical="center"/>
    </xf>
    <xf numFmtId="0" fontId="22" fillId="0" borderId="11" xfId="3" applyFont="1" applyBorder="1" applyAlignment="1">
      <alignment horizontal="left" vertical="center"/>
    </xf>
    <xf numFmtId="0" fontId="22" fillId="0" borderId="0" xfId="3" applyFont="1" applyBorder="1" applyAlignment="1">
      <alignment horizontal="center" vertical="center"/>
    </xf>
    <xf numFmtId="1" fontId="22" fillId="0" borderId="0" xfId="3" applyNumberFormat="1" applyFont="1" applyBorder="1" applyAlignment="1">
      <alignment horizontal="center" vertical="center"/>
    </xf>
    <xf numFmtId="2" fontId="22" fillId="0" borderId="0" xfId="3" applyNumberFormat="1" applyFont="1" applyBorder="1" applyAlignment="1">
      <alignment horizontal="center" vertical="center"/>
    </xf>
    <xf numFmtId="0" fontId="22" fillId="0" borderId="10" xfId="3" applyFont="1" applyBorder="1" applyAlignment="1">
      <alignment horizontal="center" vertical="center"/>
    </xf>
    <xf numFmtId="2" fontId="22" fillId="0" borderId="10" xfId="3" applyNumberFormat="1" applyFont="1" applyBorder="1" applyAlignment="1">
      <alignment horizontal="center" vertical="center"/>
    </xf>
    <xf numFmtId="0" fontId="25" fillId="0" borderId="9" xfId="3" applyFont="1" applyBorder="1" applyAlignment="1">
      <alignment horizontal="left" vertical="center"/>
    </xf>
    <xf numFmtId="0" fontId="22" fillId="0" borderId="8" xfId="3" applyFont="1" applyBorder="1" applyAlignment="1">
      <alignment horizontal="center" vertical="center"/>
    </xf>
    <xf numFmtId="2" fontId="22" fillId="0" borderId="8" xfId="3" applyNumberFormat="1" applyFont="1" applyBorder="1" applyAlignment="1">
      <alignment horizontal="center" vertical="center"/>
    </xf>
    <xf numFmtId="1" fontId="22" fillId="0" borderId="8" xfId="3" applyNumberFormat="1" applyFont="1" applyBorder="1" applyAlignment="1">
      <alignment horizontal="center" vertical="center"/>
    </xf>
    <xf numFmtId="0" fontId="22" fillId="0" borderId="4" xfId="3" applyFont="1" applyBorder="1" applyAlignment="1">
      <alignment horizontal="center" vertical="center"/>
    </xf>
    <xf numFmtId="0" fontId="22" fillId="0" borderId="0" xfId="3" applyFont="1" applyAlignment="1">
      <alignment horizontal="left" vertical="center"/>
    </xf>
    <xf numFmtId="0" fontId="24" fillId="0" borderId="0" xfId="3" applyFont="1" applyAlignment="1">
      <alignment horizontal="left" vertical="center" indent="1"/>
    </xf>
    <xf numFmtId="0" fontId="23" fillId="0" borderId="0" xfId="3" applyFont="1" applyAlignment="1">
      <alignment horizontal="center" vertical="center"/>
    </xf>
    <xf numFmtId="0" fontId="22" fillId="0" borderId="0" xfId="3" applyFont="1" applyAlignment="1">
      <alignment horizontal="left" vertical="center" indent="1"/>
    </xf>
    <xf numFmtId="0" fontId="25" fillId="2" borderId="17" xfId="3" applyFont="1" applyFill="1" applyBorder="1" applyAlignment="1">
      <alignment horizontal="center" vertical="center" wrapText="1"/>
    </xf>
    <xf numFmtId="0" fontId="22" fillId="2" borderId="1" xfId="3" applyFont="1" applyFill="1" applyBorder="1" applyAlignment="1">
      <alignment horizontal="left" vertical="center" wrapText="1"/>
    </xf>
    <xf numFmtId="0" fontId="22" fillId="2" borderId="1" xfId="3" applyFont="1" applyFill="1" applyBorder="1" applyAlignment="1">
      <alignment horizontal="left" vertical="center"/>
    </xf>
    <xf numFmtId="0" fontId="22" fillId="2" borderId="17" xfId="3" applyFont="1" applyFill="1" applyBorder="1" applyAlignment="1">
      <alignment horizontal="left" vertical="center"/>
    </xf>
    <xf numFmtId="0" fontId="22" fillId="0" borderId="9" xfId="3" applyFont="1" applyFill="1" applyBorder="1" applyAlignment="1">
      <alignment horizontal="left" vertical="center"/>
    </xf>
    <xf numFmtId="2" fontId="25" fillId="2" borderId="17" xfId="3" applyNumberFormat="1" applyFont="1" applyFill="1" applyBorder="1" applyAlignment="1">
      <alignment horizontal="center" vertical="center" wrapText="1"/>
    </xf>
    <xf numFmtId="1" fontId="25" fillId="2" borderId="17" xfId="3" applyNumberFormat="1" applyFont="1" applyFill="1" applyBorder="1" applyAlignment="1">
      <alignment horizontal="center" vertical="center" wrapText="1"/>
    </xf>
    <xf numFmtId="1" fontId="22" fillId="2" borderId="1" xfId="3" applyNumberFormat="1" applyFont="1" applyFill="1" applyBorder="1" applyAlignment="1">
      <alignment horizontal="center" vertical="center" wrapText="1"/>
    </xf>
    <xf numFmtId="0" fontId="64" fillId="2" borderId="1" xfId="1" applyNumberFormat="1" applyFont="1" applyFill="1" applyBorder="1" applyAlignment="1">
      <alignment horizontal="center" vertical="center"/>
    </xf>
    <xf numFmtId="1" fontId="22" fillId="2" borderId="1" xfId="3" applyNumberFormat="1" applyFont="1" applyFill="1" applyBorder="1" applyAlignment="1">
      <alignment horizontal="center" vertical="center"/>
    </xf>
    <xf numFmtId="2" fontId="28" fillId="2" borderId="1" xfId="3" applyNumberFormat="1" applyFont="1" applyFill="1" applyBorder="1" applyAlignment="1">
      <alignment horizontal="center" vertical="center"/>
    </xf>
    <xf numFmtId="0" fontId="28" fillId="2" borderId="1" xfId="3" applyFont="1" applyFill="1" applyBorder="1" applyAlignment="1">
      <alignment horizontal="center" vertical="center"/>
    </xf>
    <xf numFmtId="0" fontId="25" fillId="0" borderId="17" xfId="3" applyFont="1" applyFill="1" applyBorder="1" applyAlignment="1">
      <alignment horizontal="center" vertical="center" wrapText="1"/>
    </xf>
    <xf numFmtId="2" fontId="22" fillId="0" borderId="2" xfId="3" applyNumberFormat="1" applyFont="1" applyFill="1" applyBorder="1" applyAlignment="1">
      <alignment horizontal="center" vertical="center" wrapText="1"/>
    </xf>
    <xf numFmtId="14" fontId="58" fillId="0" borderId="0" xfId="0" applyNumberFormat="1" applyFont="1"/>
    <xf numFmtId="0" fontId="21" fillId="6" borderId="1" xfId="1" applyFont="1" applyFill="1" applyBorder="1" applyAlignment="1">
      <alignment horizontal="left" vertical="center"/>
    </xf>
    <xf numFmtId="0" fontId="19" fillId="6" borderId="1" xfId="1" applyFont="1" applyFill="1" applyBorder="1" applyAlignment="1">
      <alignment horizontal="center" vertical="center"/>
    </xf>
    <xf numFmtId="0" fontId="58" fillId="0" borderId="0" xfId="0" applyFont="1"/>
    <xf numFmtId="0" fontId="43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58" fillId="0" borderId="1" xfId="0" applyFont="1" applyBorder="1" applyAlignment="1">
      <alignment horizontal="center" vertical="center"/>
    </xf>
    <xf numFmtId="0" fontId="59" fillId="6" borderId="0" xfId="0" applyFont="1" applyFill="1"/>
    <xf numFmtId="0" fontId="57" fillId="2" borderId="1" xfId="1" applyFont="1" applyFill="1" applyBorder="1" applyAlignment="1">
      <alignment horizontal="center" vertical="center"/>
    </xf>
    <xf numFmtId="14" fontId="0" fillId="0" borderId="1" xfId="0" applyNumberFormat="1" applyBorder="1"/>
    <xf numFmtId="49" fontId="11" fillId="0" borderId="1" xfId="0" applyNumberFormat="1" applyFont="1" applyFill="1" applyBorder="1" applyAlignment="1">
      <alignment horizontal="center"/>
    </xf>
    <xf numFmtId="165" fontId="11" fillId="0" borderId="1" xfId="0" applyNumberFormat="1" applyFont="1" applyFill="1" applyBorder="1" applyAlignment="1">
      <alignment horizontal="center" vertical="center"/>
    </xf>
    <xf numFmtId="3" fontId="11" fillId="0" borderId="1" xfId="0" applyNumberFormat="1" applyFont="1" applyFill="1" applyBorder="1" applyAlignment="1">
      <alignment horizontal="left" vertical="center"/>
    </xf>
    <xf numFmtId="0" fontId="11" fillId="0" borderId="1" xfId="1" applyFont="1" applyFill="1" applyBorder="1" applyAlignment="1">
      <alignment horizontal="right" vertical="center"/>
    </xf>
    <xf numFmtId="0" fontId="57" fillId="0" borderId="1" xfId="1" applyFont="1" applyFill="1" applyBorder="1" applyAlignment="1">
      <alignment horizontal="center" vertical="center"/>
    </xf>
    <xf numFmtId="49" fontId="66" fillId="0" borderId="1" xfId="1" applyNumberFormat="1" applyFont="1" applyFill="1" applyBorder="1" applyAlignment="1">
      <alignment horizontal="left" vertical="center"/>
    </xf>
    <xf numFmtId="0" fontId="66" fillId="0" borderId="1" xfId="0" applyFont="1" applyFill="1" applyBorder="1" applyAlignment="1" applyProtection="1">
      <alignment horizontal="left" wrapText="1"/>
      <protection locked="0"/>
    </xf>
    <xf numFmtId="0" fontId="16" fillId="0" borderId="1" xfId="0" applyFont="1" applyBorder="1" applyAlignment="1" applyProtection="1">
      <alignment horizontal="left" wrapText="1"/>
      <protection locked="0"/>
    </xf>
    <xf numFmtId="49" fontId="66" fillId="0" borderId="1" xfId="1" applyNumberFormat="1" applyFont="1" applyFill="1" applyBorder="1" applyAlignment="1">
      <alignment horizontal="left" vertical="center" wrapText="1"/>
    </xf>
    <xf numFmtId="0" fontId="58" fillId="0" borderId="1" xfId="0" applyFont="1" applyBorder="1"/>
    <xf numFmtId="0" fontId="66" fillId="0" borderId="1" xfId="0" applyFont="1" applyFill="1" applyBorder="1"/>
    <xf numFmtId="0" fontId="58" fillId="0" borderId="1" xfId="0" applyFont="1" applyFill="1" applyBorder="1"/>
    <xf numFmtId="0" fontId="0" fillId="0" borderId="1" xfId="0" applyBorder="1"/>
    <xf numFmtId="0" fontId="58" fillId="0" borderId="1" xfId="0" applyFont="1" applyBorder="1" applyAlignment="1">
      <alignment horizontal="left"/>
    </xf>
    <xf numFmtId="0" fontId="67" fillId="0" borderId="5" xfId="1" applyFont="1" applyFill="1" applyBorder="1" applyAlignment="1">
      <alignment horizontal="center" vertical="center"/>
    </xf>
    <xf numFmtId="49" fontId="67" fillId="0" borderId="1" xfId="1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10" fillId="0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10" fillId="0" borderId="6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68" fillId="0" borderId="1" xfId="0" applyFont="1" applyBorder="1" applyAlignment="1">
      <alignment horizontal="center"/>
    </xf>
    <xf numFmtId="168" fontId="50" fillId="0" borderId="1" xfId="0" applyNumberFormat="1" applyFont="1" applyBorder="1" applyAlignment="1">
      <alignment horizontal="center"/>
    </xf>
    <xf numFmtId="0" fontId="50" fillId="0" borderId="5" xfId="0" applyFont="1" applyBorder="1" applyAlignment="1">
      <alignment horizontal="center"/>
    </xf>
    <xf numFmtId="0" fontId="50" fillId="0" borderId="5" xfId="0" applyFont="1" applyBorder="1"/>
    <xf numFmtId="0" fontId="50" fillId="0" borderId="1" xfId="0" applyFont="1" applyBorder="1"/>
    <xf numFmtId="14" fontId="0" fillId="0" borderId="5" xfId="0" applyNumberFormat="1" applyBorder="1" applyAlignment="1">
      <alignment horizontal="center"/>
    </xf>
    <xf numFmtId="14" fontId="50" fillId="0" borderId="5" xfId="0" applyNumberFormat="1" applyFont="1" applyBorder="1" applyAlignment="1">
      <alignment horizontal="center"/>
    </xf>
    <xf numFmtId="0" fontId="69" fillId="0" borderId="1" xfId="0" applyFont="1" applyFill="1" applyBorder="1" applyAlignment="1">
      <alignment horizontal="right"/>
    </xf>
    <xf numFmtId="14" fontId="0" fillId="0" borderId="1" xfId="0" applyNumberFormat="1" applyBorder="1" applyAlignment="1">
      <alignment horizontal="center"/>
    </xf>
    <xf numFmtId="14" fontId="50" fillId="0" borderId="1" xfId="0" applyNumberFormat="1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8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10" fillId="7" borderId="1" xfId="0" applyFont="1" applyFill="1" applyBorder="1" applyAlignment="1">
      <alignment horizontal="right"/>
    </xf>
    <xf numFmtId="0" fontId="68" fillId="0" borderId="1" xfId="0" applyFont="1" applyFill="1" applyBorder="1" applyAlignment="1">
      <alignment horizontal="center"/>
    </xf>
    <xf numFmtId="0" fontId="70" fillId="0" borderId="1" xfId="0" applyFont="1" applyFill="1" applyBorder="1" applyAlignment="1">
      <alignment horizontal="center"/>
    </xf>
    <xf numFmtId="168" fontId="35" fillId="0" borderId="1" xfId="0" applyNumberFormat="1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5" fillId="0" borderId="1" xfId="0" applyFont="1" applyBorder="1"/>
    <xf numFmtId="0" fontId="71" fillId="0" borderId="1" xfId="0" applyFont="1" applyFill="1" applyBorder="1" applyAlignment="1">
      <alignment horizontal="right"/>
    </xf>
    <xf numFmtId="0" fontId="72" fillId="0" borderId="0" xfId="0" applyFont="1"/>
    <xf numFmtId="0" fontId="43" fillId="0" borderId="1" xfId="0" applyFont="1" applyBorder="1" applyAlignment="1">
      <alignment horizontal="left" vertical="center" wrapText="1"/>
    </xf>
    <xf numFmtId="49" fontId="67" fillId="0" borderId="1" xfId="1" applyNumberFormat="1" applyFont="1" applyFill="1" applyBorder="1" applyAlignment="1">
      <alignment horizontal="center" vertical="center" wrapText="1"/>
    </xf>
    <xf numFmtId="0" fontId="65" fillId="0" borderId="1" xfId="0" applyFont="1" applyBorder="1" applyAlignment="1">
      <alignment horizontal="left" vertical="center" wrapText="1"/>
    </xf>
    <xf numFmtId="0" fontId="72" fillId="0" borderId="0" xfId="0" applyFont="1" applyAlignment="1">
      <alignment wrapText="1"/>
    </xf>
    <xf numFmtId="49" fontId="19" fillId="6" borderId="7" xfId="1" applyNumberFormat="1" applyFont="1" applyFill="1" applyBorder="1" applyAlignment="1">
      <alignment horizontal="center" vertical="center"/>
    </xf>
    <xf numFmtId="49" fontId="19" fillId="6" borderId="7" xfId="1" applyNumberFormat="1" applyFont="1" applyFill="1" applyBorder="1" applyAlignment="1">
      <alignment horizontal="center" vertical="center" wrapText="1"/>
    </xf>
    <xf numFmtId="0" fontId="58" fillId="0" borderId="0" xfId="3" applyAlignment="1">
      <alignment horizontal="center"/>
    </xf>
    <xf numFmtId="0" fontId="58" fillId="0" borderId="0" xfId="3" applyAlignment="1">
      <alignment wrapText="1"/>
    </xf>
    <xf numFmtId="0" fontId="58" fillId="0" borderId="0" xfId="3" applyAlignment="1">
      <alignment horizontal="left" wrapText="1"/>
    </xf>
    <xf numFmtId="168" fontId="58" fillId="0" borderId="0" xfId="3" applyNumberFormat="1" applyAlignment="1">
      <alignment horizontal="left" wrapText="1"/>
    </xf>
    <xf numFmtId="0" fontId="58" fillId="0" borderId="0" xfId="3" applyAlignment="1">
      <alignment horizontal="center" wrapText="1"/>
    </xf>
    <xf numFmtId="0" fontId="58" fillId="0" borderId="0" xfId="3"/>
    <xf numFmtId="0" fontId="21" fillId="0" borderId="0" xfId="1" applyFont="1" applyFill="1" applyBorder="1" applyAlignment="1">
      <alignment vertical="center"/>
    </xf>
    <xf numFmtId="0" fontId="67" fillId="0" borderId="1" xfId="1" applyFont="1" applyFill="1" applyBorder="1" applyAlignment="1">
      <alignment horizontal="center" vertical="center"/>
    </xf>
    <xf numFmtId="168" fontId="67" fillId="0" borderId="1" xfId="1" applyNumberFormat="1" applyFont="1" applyFill="1" applyBorder="1" applyAlignment="1">
      <alignment horizontal="center" vertical="center"/>
    </xf>
    <xf numFmtId="0" fontId="58" fillId="0" borderId="1" xfId="3" applyBorder="1" applyAlignment="1">
      <alignment horizontal="center"/>
    </xf>
    <xf numFmtId="168" fontId="58" fillId="0" borderId="1" xfId="3" applyNumberFormat="1" applyBorder="1" applyAlignment="1">
      <alignment horizontal="center"/>
    </xf>
    <xf numFmtId="14" fontId="58" fillId="0" borderId="1" xfId="3" applyNumberFormat="1" applyBorder="1" applyAlignment="1">
      <alignment horizontal="center"/>
    </xf>
    <xf numFmtId="0" fontId="58" fillId="0" borderId="5" xfId="3" applyBorder="1"/>
    <xf numFmtId="0" fontId="58" fillId="0" borderId="1" xfId="3" applyBorder="1"/>
    <xf numFmtId="0" fontId="58" fillId="0" borderId="5" xfId="3" applyBorder="1" applyAlignment="1">
      <alignment horizontal="center"/>
    </xf>
    <xf numFmtId="0" fontId="11" fillId="0" borderId="1" xfId="1" applyFont="1" applyFill="1" applyBorder="1" applyAlignment="1">
      <alignment vertical="center"/>
    </xf>
    <xf numFmtId="0" fontId="58" fillId="0" borderId="1" xfId="3" applyFill="1" applyBorder="1" applyAlignment="1">
      <alignment horizontal="center" vertical="center"/>
    </xf>
    <xf numFmtId="0" fontId="21" fillId="0" borderId="1" xfId="1" applyFont="1" applyFill="1" applyBorder="1" applyAlignment="1">
      <alignment vertical="center"/>
    </xf>
    <xf numFmtId="0" fontId="58" fillId="5" borderId="1" xfId="3" applyFill="1" applyBorder="1" applyAlignment="1">
      <alignment horizontal="center" vertical="center"/>
    </xf>
    <xf numFmtId="0" fontId="58" fillId="5" borderId="1" xfId="3" applyFill="1" applyBorder="1" applyAlignment="1">
      <alignment horizontal="center"/>
    </xf>
    <xf numFmtId="168" fontId="58" fillId="0" borderId="1" xfId="3" applyNumberFormat="1" applyFill="1" applyBorder="1"/>
    <xf numFmtId="14" fontId="58" fillId="5" borderId="1" xfId="3" applyNumberFormat="1" applyFill="1" applyBorder="1" applyAlignment="1">
      <alignment horizontal="center" vertical="center"/>
    </xf>
    <xf numFmtId="0" fontId="57" fillId="0" borderId="1" xfId="1" applyFont="1" applyFill="1" applyBorder="1" applyAlignment="1">
      <alignment vertical="center"/>
    </xf>
    <xf numFmtId="168" fontId="58" fillId="0" borderId="0" xfId="3" applyNumberFormat="1" applyAlignment="1">
      <alignment horizontal="center"/>
    </xf>
    <xf numFmtId="49" fontId="19" fillId="6" borderId="11" xfId="1" applyNumberFormat="1" applyFont="1" applyFill="1" applyBorder="1" applyAlignment="1">
      <alignment horizontal="center" vertical="center"/>
    </xf>
    <xf numFmtId="0" fontId="41" fillId="0" borderId="0" xfId="2" applyFont="1" applyFill="1" applyBorder="1" applyAlignment="1">
      <alignment horizontal="left"/>
    </xf>
    <xf numFmtId="0" fontId="16" fillId="0" borderId="0" xfId="2" applyFont="1" applyFill="1" applyBorder="1" applyAlignment="1">
      <alignment horizontal="left"/>
    </xf>
    <xf numFmtId="0" fontId="52" fillId="0" borderId="0" xfId="1" applyFont="1" applyFill="1" applyBorder="1" applyAlignment="1">
      <alignment horizontal="right" vertical="center"/>
    </xf>
    <xf numFmtId="0" fontId="52" fillId="0" borderId="10" xfId="1" applyFont="1" applyFill="1" applyBorder="1" applyAlignment="1">
      <alignment horizontal="right" vertical="center"/>
    </xf>
    <xf numFmtId="0" fontId="47" fillId="0" borderId="0" xfId="1" applyFont="1" applyFill="1" applyBorder="1" applyAlignment="1">
      <alignment horizontal="center" vertical="center"/>
    </xf>
    <xf numFmtId="0" fontId="46" fillId="0" borderId="0" xfId="1" applyFont="1" applyBorder="1" applyAlignment="1">
      <alignment horizontal="center" vertical="center"/>
    </xf>
    <xf numFmtId="0" fontId="41" fillId="0" borderId="22" xfId="2" applyFont="1" applyBorder="1" applyAlignment="1">
      <alignment horizontal="left"/>
    </xf>
    <xf numFmtId="0" fontId="16" fillId="0" borderId="0" xfId="2" applyFont="1" applyBorder="1" applyAlignment="1">
      <alignment horizontal="left"/>
    </xf>
    <xf numFmtId="0" fontId="16" fillId="0" borderId="21" xfId="2" applyFont="1" applyBorder="1" applyAlignment="1">
      <alignment horizontal="left"/>
    </xf>
    <xf numFmtId="0" fontId="11" fillId="0" borderId="1" xfId="1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58" fillId="0" borderId="0" xfId="3" applyFont="1"/>
    <xf numFmtId="0" fontId="72" fillId="0" borderId="0" xfId="3" applyFont="1"/>
    <xf numFmtId="0" fontId="7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wrapText="1"/>
    </xf>
    <xf numFmtId="0" fontId="58" fillId="0" borderId="1" xfId="0" applyFont="1" applyBorder="1" applyAlignment="1">
      <alignment horizontal="left" vertical="center" wrapText="1"/>
    </xf>
    <xf numFmtId="0" fontId="58" fillId="0" borderId="0" xfId="3" applyFont="1" applyAlignment="1">
      <alignment horizontal="left" wrapText="1"/>
    </xf>
  </cellXfs>
  <cellStyles count="5">
    <cellStyle name="Normal" xfId="0" builtinId="0"/>
    <cellStyle name="Normal 2" xfId="1"/>
    <cellStyle name="Normal 3" xfId="2"/>
    <cellStyle name="Normal 5" xfId="3"/>
    <cellStyle name="Normal 6" xfId="4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EDUHN/QC%20Master%20Project/DNA%20dipped%20QC%20swab%20proposal/Purified%20DNA%20QC%20Program%20Derived%20from%20Blood%20Masters/Blood%20Masters%20for%20Purified%20DNA%20QC%20Program%20n_23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S_RS_Projects/QC%20Sample%20Project/Typings%20QC/MASTER_QCtyping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BEDUHN\QC%20Master%20Project\DNA%20dipped%20QC%20swab%20proposal\Purified%20DNA%20QC%20Program%20Derived%20from%20Blood%20Masters\Blood%20Masters%20for%20Purified%20DNA%20QC%20Program%20n_23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list for Purified DNA QCs"/>
      <sheetName val="QC DB typing"/>
      <sheetName val="original"/>
      <sheetName val="Gail Math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QC Master Lot #</v>
          </cell>
          <cell r="B1" t="str">
            <v>n=233, 4446</v>
          </cell>
        </row>
        <row r="2">
          <cell r="A2">
            <v>15</v>
          </cell>
          <cell r="B2">
            <v>17</v>
          </cell>
        </row>
        <row r="3">
          <cell r="A3">
            <v>257</v>
          </cell>
          <cell r="B3">
            <v>20</v>
          </cell>
        </row>
        <row r="4">
          <cell r="A4">
            <v>280</v>
          </cell>
          <cell r="B4">
            <v>5</v>
          </cell>
        </row>
        <row r="5">
          <cell r="A5">
            <v>281</v>
          </cell>
          <cell r="B5">
            <v>9</v>
          </cell>
        </row>
        <row r="6">
          <cell r="A6">
            <v>292</v>
          </cell>
          <cell r="B6">
            <v>13</v>
          </cell>
        </row>
        <row r="7">
          <cell r="A7">
            <v>293</v>
          </cell>
          <cell r="B7">
            <v>20</v>
          </cell>
        </row>
        <row r="8">
          <cell r="A8">
            <v>294</v>
          </cell>
          <cell r="B8">
            <v>5</v>
          </cell>
        </row>
        <row r="9">
          <cell r="A9">
            <v>295</v>
          </cell>
          <cell r="B9">
            <v>18</v>
          </cell>
        </row>
        <row r="10">
          <cell r="A10">
            <v>297</v>
          </cell>
          <cell r="B10">
            <v>19</v>
          </cell>
        </row>
        <row r="11">
          <cell r="A11">
            <v>298</v>
          </cell>
          <cell r="B11">
            <v>20</v>
          </cell>
        </row>
        <row r="12">
          <cell r="A12">
            <v>299</v>
          </cell>
          <cell r="B12">
            <v>20</v>
          </cell>
        </row>
        <row r="13">
          <cell r="A13">
            <v>300</v>
          </cell>
          <cell r="B13">
            <v>20</v>
          </cell>
        </row>
        <row r="14">
          <cell r="A14">
            <v>301</v>
          </cell>
          <cell r="B14">
            <v>20</v>
          </cell>
        </row>
        <row r="15">
          <cell r="A15">
            <v>302</v>
          </cell>
          <cell r="B15">
            <v>20</v>
          </cell>
        </row>
        <row r="16">
          <cell r="A16">
            <v>303</v>
          </cell>
          <cell r="B16">
            <v>20</v>
          </cell>
        </row>
        <row r="17">
          <cell r="A17">
            <v>304</v>
          </cell>
          <cell r="B17">
            <v>20</v>
          </cell>
        </row>
        <row r="18">
          <cell r="A18">
            <v>305</v>
          </cell>
          <cell r="B18">
            <v>20</v>
          </cell>
        </row>
        <row r="19">
          <cell r="A19">
            <v>306</v>
          </cell>
          <cell r="B19">
            <v>16</v>
          </cell>
        </row>
        <row r="20">
          <cell r="A20">
            <v>307</v>
          </cell>
          <cell r="B20">
            <v>20</v>
          </cell>
        </row>
        <row r="21">
          <cell r="A21">
            <v>308</v>
          </cell>
          <cell r="B21">
            <v>20</v>
          </cell>
        </row>
        <row r="22">
          <cell r="A22">
            <v>309</v>
          </cell>
          <cell r="B22">
            <v>8</v>
          </cell>
        </row>
        <row r="23">
          <cell r="A23">
            <v>310</v>
          </cell>
          <cell r="B23">
            <v>17</v>
          </cell>
        </row>
        <row r="24">
          <cell r="A24">
            <v>311</v>
          </cell>
          <cell r="B24">
            <v>20</v>
          </cell>
        </row>
        <row r="25">
          <cell r="A25">
            <v>312</v>
          </cell>
          <cell r="B25">
            <v>8</v>
          </cell>
        </row>
        <row r="26">
          <cell r="A26">
            <v>313</v>
          </cell>
          <cell r="B26">
            <v>13</v>
          </cell>
        </row>
        <row r="27">
          <cell r="A27">
            <v>317</v>
          </cell>
          <cell r="B27">
            <v>10</v>
          </cell>
        </row>
        <row r="28">
          <cell r="A28">
            <v>326</v>
          </cell>
          <cell r="B28">
            <v>20</v>
          </cell>
        </row>
        <row r="29">
          <cell r="A29">
            <v>327</v>
          </cell>
          <cell r="B29">
            <v>20</v>
          </cell>
        </row>
        <row r="30">
          <cell r="A30">
            <v>328</v>
          </cell>
          <cell r="B30">
            <v>20</v>
          </cell>
        </row>
        <row r="31">
          <cell r="A31">
            <v>329</v>
          </cell>
          <cell r="B31">
            <v>20</v>
          </cell>
        </row>
        <row r="32">
          <cell r="A32">
            <v>330</v>
          </cell>
          <cell r="B32">
            <v>20</v>
          </cell>
        </row>
        <row r="33">
          <cell r="A33">
            <v>331</v>
          </cell>
          <cell r="B33">
            <v>9</v>
          </cell>
        </row>
        <row r="34">
          <cell r="A34">
            <v>332</v>
          </cell>
          <cell r="B34">
            <v>17</v>
          </cell>
        </row>
        <row r="35">
          <cell r="A35">
            <v>333</v>
          </cell>
          <cell r="B35">
            <v>20</v>
          </cell>
        </row>
        <row r="36">
          <cell r="A36">
            <v>334</v>
          </cell>
          <cell r="B36">
            <v>20</v>
          </cell>
        </row>
        <row r="37">
          <cell r="A37">
            <v>335</v>
          </cell>
          <cell r="B37">
            <v>11</v>
          </cell>
        </row>
        <row r="38">
          <cell r="A38">
            <v>336</v>
          </cell>
          <cell r="B38">
            <v>20</v>
          </cell>
        </row>
        <row r="39">
          <cell r="A39">
            <v>337</v>
          </cell>
          <cell r="B39">
            <v>20</v>
          </cell>
        </row>
        <row r="40">
          <cell r="A40">
            <v>338</v>
          </cell>
          <cell r="B40">
            <v>20</v>
          </cell>
        </row>
        <row r="41">
          <cell r="A41">
            <v>339</v>
          </cell>
          <cell r="B41">
            <v>20</v>
          </cell>
        </row>
        <row r="42">
          <cell r="A42">
            <v>340</v>
          </cell>
          <cell r="B42">
            <v>20</v>
          </cell>
        </row>
        <row r="43">
          <cell r="A43">
            <v>341</v>
          </cell>
          <cell r="B43">
            <v>20</v>
          </cell>
        </row>
        <row r="44">
          <cell r="A44">
            <v>342</v>
          </cell>
          <cell r="B44">
            <v>20</v>
          </cell>
        </row>
        <row r="45">
          <cell r="A45">
            <v>343</v>
          </cell>
          <cell r="B45">
            <v>20</v>
          </cell>
        </row>
        <row r="46">
          <cell r="A46">
            <v>344</v>
          </cell>
          <cell r="B46">
            <v>20</v>
          </cell>
        </row>
        <row r="47">
          <cell r="A47">
            <v>345</v>
          </cell>
          <cell r="B47">
            <v>20</v>
          </cell>
        </row>
        <row r="48">
          <cell r="A48">
            <v>346</v>
          </cell>
          <cell r="B48">
            <v>20</v>
          </cell>
        </row>
        <row r="49">
          <cell r="A49">
            <v>347</v>
          </cell>
          <cell r="B49">
            <v>20</v>
          </cell>
        </row>
        <row r="50">
          <cell r="A50">
            <v>348</v>
          </cell>
          <cell r="B50">
            <v>20</v>
          </cell>
        </row>
        <row r="51">
          <cell r="A51">
            <v>349</v>
          </cell>
          <cell r="B51">
            <v>20</v>
          </cell>
        </row>
        <row r="52">
          <cell r="A52">
            <v>350</v>
          </cell>
          <cell r="B52">
            <v>12</v>
          </cell>
        </row>
        <row r="53">
          <cell r="A53">
            <v>351</v>
          </cell>
          <cell r="B53">
            <v>20</v>
          </cell>
        </row>
        <row r="54">
          <cell r="A54">
            <v>352</v>
          </cell>
          <cell r="B54">
            <v>20</v>
          </cell>
        </row>
        <row r="55">
          <cell r="A55">
            <v>353</v>
          </cell>
          <cell r="B55">
            <v>20</v>
          </cell>
        </row>
        <row r="56">
          <cell r="A56">
            <v>354</v>
          </cell>
          <cell r="B56">
            <v>20</v>
          </cell>
        </row>
        <row r="57">
          <cell r="A57">
            <v>355</v>
          </cell>
          <cell r="B57">
            <v>20</v>
          </cell>
        </row>
        <row r="58">
          <cell r="A58">
            <v>356</v>
          </cell>
          <cell r="B58">
            <v>20</v>
          </cell>
        </row>
        <row r="59">
          <cell r="A59">
            <v>357</v>
          </cell>
          <cell r="B59">
            <v>20</v>
          </cell>
        </row>
        <row r="60">
          <cell r="A60">
            <v>358</v>
          </cell>
          <cell r="B60">
            <v>20</v>
          </cell>
        </row>
        <row r="61">
          <cell r="A61">
            <v>359</v>
          </cell>
          <cell r="B61">
            <v>20</v>
          </cell>
        </row>
        <row r="62">
          <cell r="A62">
            <v>360</v>
          </cell>
          <cell r="B62">
            <v>20</v>
          </cell>
        </row>
        <row r="63">
          <cell r="A63">
            <v>361</v>
          </cell>
          <cell r="B63">
            <v>20</v>
          </cell>
        </row>
        <row r="64">
          <cell r="A64">
            <v>362</v>
          </cell>
          <cell r="B64">
            <v>20</v>
          </cell>
        </row>
        <row r="65">
          <cell r="A65">
            <v>363</v>
          </cell>
          <cell r="B65">
            <v>20</v>
          </cell>
        </row>
        <row r="66">
          <cell r="A66">
            <v>364</v>
          </cell>
          <cell r="B66">
            <v>20</v>
          </cell>
        </row>
        <row r="67">
          <cell r="A67">
            <v>365</v>
          </cell>
          <cell r="B67">
            <v>20</v>
          </cell>
        </row>
        <row r="68">
          <cell r="A68">
            <v>367</v>
          </cell>
          <cell r="B68">
            <v>20</v>
          </cell>
        </row>
        <row r="69">
          <cell r="A69">
            <v>368</v>
          </cell>
          <cell r="B69">
            <v>20</v>
          </cell>
        </row>
        <row r="70">
          <cell r="A70">
            <v>369</v>
          </cell>
          <cell r="B70">
            <v>20</v>
          </cell>
        </row>
        <row r="71">
          <cell r="A71">
            <v>370</v>
          </cell>
          <cell r="B71">
            <v>20</v>
          </cell>
        </row>
        <row r="72">
          <cell r="A72">
            <v>371</v>
          </cell>
          <cell r="B72">
            <v>20</v>
          </cell>
        </row>
        <row r="73">
          <cell r="A73">
            <v>373</v>
          </cell>
          <cell r="B73">
            <v>20</v>
          </cell>
        </row>
        <row r="74">
          <cell r="A74">
            <v>374</v>
          </cell>
          <cell r="B74">
            <v>20</v>
          </cell>
        </row>
        <row r="75">
          <cell r="A75">
            <v>375</v>
          </cell>
          <cell r="B75">
            <v>20</v>
          </cell>
        </row>
        <row r="76">
          <cell r="A76">
            <v>376</v>
          </cell>
          <cell r="B76">
            <v>20</v>
          </cell>
        </row>
        <row r="77">
          <cell r="A77">
            <v>389</v>
          </cell>
          <cell r="B77">
            <v>5</v>
          </cell>
        </row>
        <row r="78">
          <cell r="A78">
            <v>404</v>
          </cell>
          <cell r="B78">
            <v>9</v>
          </cell>
        </row>
        <row r="79">
          <cell r="A79">
            <v>405</v>
          </cell>
          <cell r="B79">
            <v>20</v>
          </cell>
        </row>
        <row r="80">
          <cell r="A80">
            <v>411</v>
          </cell>
          <cell r="B80">
            <v>20</v>
          </cell>
        </row>
        <row r="81">
          <cell r="A81">
            <v>412</v>
          </cell>
          <cell r="B81">
            <v>20</v>
          </cell>
        </row>
        <row r="82">
          <cell r="A82">
            <v>414</v>
          </cell>
          <cell r="B82">
            <v>9</v>
          </cell>
        </row>
        <row r="83">
          <cell r="A83">
            <v>415</v>
          </cell>
          <cell r="B83">
            <v>20</v>
          </cell>
        </row>
        <row r="84">
          <cell r="A84">
            <v>416</v>
          </cell>
          <cell r="B84">
            <v>10</v>
          </cell>
        </row>
        <row r="85">
          <cell r="A85">
            <v>418</v>
          </cell>
          <cell r="B85">
            <v>20</v>
          </cell>
        </row>
        <row r="86">
          <cell r="A86">
            <v>420</v>
          </cell>
          <cell r="B86">
            <v>20</v>
          </cell>
        </row>
        <row r="87">
          <cell r="A87">
            <v>423</v>
          </cell>
          <cell r="B87">
            <v>20</v>
          </cell>
        </row>
        <row r="88">
          <cell r="A88">
            <v>424</v>
          </cell>
          <cell r="B88">
            <v>9</v>
          </cell>
        </row>
        <row r="89">
          <cell r="A89">
            <v>425</v>
          </cell>
          <cell r="B89">
            <v>10</v>
          </cell>
        </row>
        <row r="90">
          <cell r="A90">
            <v>426</v>
          </cell>
          <cell r="B90">
            <v>20</v>
          </cell>
        </row>
        <row r="91">
          <cell r="A91">
            <v>427</v>
          </cell>
          <cell r="B91">
            <v>20</v>
          </cell>
        </row>
        <row r="92">
          <cell r="A92">
            <v>428</v>
          </cell>
          <cell r="B92">
            <v>18</v>
          </cell>
        </row>
        <row r="93">
          <cell r="A93">
            <v>430</v>
          </cell>
          <cell r="B93">
            <v>14</v>
          </cell>
        </row>
        <row r="94">
          <cell r="A94">
            <v>431</v>
          </cell>
          <cell r="B94">
            <v>14</v>
          </cell>
        </row>
        <row r="95">
          <cell r="A95">
            <v>432</v>
          </cell>
          <cell r="B95">
            <v>13</v>
          </cell>
        </row>
        <row r="96">
          <cell r="A96">
            <v>433</v>
          </cell>
          <cell r="B96">
            <v>20</v>
          </cell>
        </row>
        <row r="97">
          <cell r="A97">
            <v>434</v>
          </cell>
          <cell r="B97">
            <v>19</v>
          </cell>
        </row>
        <row r="98">
          <cell r="A98">
            <v>435</v>
          </cell>
          <cell r="B98">
            <v>15</v>
          </cell>
        </row>
        <row r="99">
          <cell r="A99">
            <v>436</v>
          </cell>
          <cell r="B99">
            <v>20</v>
          </cell>
        </row>
        <row r="100">
          <cell r="A100">
            <v>437</v>
          </cell>
          <cell r="B100">
            <v>20</v>
          </cell>
        </row>
        <row r="101">
          <cell r="A101">
            <v>439</v>
          </cell>
          <cell r="B101">
            <v>20</v>
          </cell>
        </row>
        <row r="102">
          <cell r="A102">
            <v>440</v>
          </cell>
          <cell r="B102">
            <v>20</v>
          </cell>
        </row>
        <row r="103">
          <cell r="A103">
            <v>441</v>
          </cell>
          <cell r="B103">
            <v>14</v>
          </cell>
        </row>
        <row r="104">
          <cell r="A104">
            <v>442</v>
          </cell>
          <cell r="B104">
            <v>20</v>
          </cell>
        </row>
        <row r="105">
          <cell r="A105">
            <v>443</v>
          </cell>
          <cell r="B105">
            <v>15</v>
          </cell>
        </row>
        <row r="106">
          <cell r="A106">
            <v>444</v>
          </cell>
          <cell r="B106">
            <v>12</v>
          </cell>
        </row>
        <row r="107">
          <cell r="A107">
            <v>445</v>
          </cell>
          <cell r="B107">
            <v>20</v>
          </cell>
        </row>
        <row r="108">
          <cell r="A108">
            <v>447</v>
          </cell>
          <cell r="B108">
            <v>15</v>
          </cell>
        </row>
        <row r="109">
          <cell r="A109">
            <v>451</v>
          </cell>
          <cell r="B109">
            <v>14</v>
          </cell>
        </row>
        <row r="110">
          <cell r="A110">
            <v>452</v>
          </cell>
          <cell r="B110">
            <v>20</v>
          </cell>
        </row>
        <row r="111">
          <cell r="A111">
            <v>453</v>
          </cell>
          <cell r="B111">
            <v>15</v>
          </cell>
        </row>
        <row r="112">
          <cell r="A112">
            <v>454</v>
          </cell>
          <cell r="B112">
            <v>20</v>
          </cell>
        </row>
        <row r="113">
          <cell r="A113">
            <v>455</v>
          </cell>
          <cell r="B113">
            <v>20</v>
          </cell>
        </row>
        <row r="114">
          <cell r="A114">
            <v>456</v>
          </cell>
          <cell r="B114">
            <v>20</v>
          </cell>
        </row>
        <row r="115">
          <cell r="A115">
            <v>457</v>
          </cell>
          <cell r="B115">
            <v>20</v>
          </cell>
        </row>
        <row r="116">
          <cell r="A116">
            <v>458</v>
          </cell>
          <cell r="B116">
            <v>20</v>
          </cell>
        </row>
        <row r="117">
          <cell r="A117">
            <v>459</v>
          </cell>
          <cell r="B117">
            <v>20</v>
          </cell>
        </row>
        <row r="118">
          <cell r="A118">
            <v>461</v>
          </cell>
          <cell r="B118">
            <v>20</v>
          </cell>
        </row>
        <row r="119">
          <cell r="A119">
            <v>462</v>
          </cell>
          <cell r="B119">
            <v>20</v>
          </cell>
        </row>
        <row r="120">
          <cell r="A120">
            <v>463</v>
          </cell>
          <cell r="B120">
            <v>18</v>
          </cell>
        </row>
        <row r="121">
          <cell r="A121">
            <v>464</v>
          </cell>
          <cell r="B121">
            <v>20</v>
          </cell>
        </row>
        <row r="122">
          <cell r="A122">
            <v>465</v>
          </cell>
          <cell r="B122">
            <v>20</v>
          </cell>
        </row>
        <row r="123">
          <cell r="A123">
            <v>466</v>
          </cell>
          <cell r="B123">
            <v>20</v>
          </cell>
        </row>
        <row r="124">
          <cell r="A124">
            <v>467</v>
          </cell>
          <cell r="B124">
            <v>20</v>
          </cell>
        </row>
        <row r="125">
          <cell r="A125">
            <v>468</v>
          </cell>
          <cell r="B125">
            <v>20</v>
          </cell>
        </row>
        <row r="126">
          <cell r="A126">
            <v>469</v>
          </cell>
          <cell r="B126">
            <v>19</v>
          </cell>
        </row>
        <row r="127">
          <cell r="A127">
            <v>470</v>
          </cell>
          <cell r="B127">
            <v>20</v>
          </cell>
        </row>
        <row r="128">
          <cell r="A128">
            <v>471</v>
          </cell>
          <cell r="B128">
            <v>12</v>
          </cell>
        </row>
        <row r="129">
          <cell r="A129">
            <v>472</v>
          </cell>
          <cell r="B129">
            <v>16</v>
          </cell>
        </row>
        <row r="130">
          <cell r="A130">
            <v>474</v>
          </cell>
          <cell r="B130">
            <v>20</v>
          </cell>
        </row>
        <row r="131">
          <cell r="A131">
            <v>475</v>
          </cell>
          <cell r="B131">
            <v>20</v>
          </cell>
        </row>
        <row r="132">
          <cell r="A132">
            <v>476</v>
          </cell>
          <cell r="B132">
            <v>13</v>
          </cell>
        </row>
        <row r="133">
          <cell r="A133">
            <v>477</v>
          </cell>
          <cell r="B133">
            <v>20</v>
          </cell>
        </row>
        <row r="134">
          <cell r="A134">
            <v>478</v>
          </cell>
          <cell r="B134">
            <v>8</v>
          </cell>
        </row>
        <row r="135">
          <cell r="A135">
            <v>479</v>
          </cell>
          <cell r="B135">
            <v>20</v>
          </cell>
        </row>
        <row r="136">
          <cell r="A136">
            <v>480</v>
          </cell>
          <cell r="B136">
            <v>8</v>
          </cell>
        </row>
        <row r="137">
          <cell r="A137">
            <v>481</v>
          </cell>
          <cell r="B137">
            <v>19</v>
          </cell>
        </row>
        <row r="138">
          <cell r="A138">
            <v>482</v>
          </cell>
          <cell r="B138">
            <v>14</v>
          </cell>
        </row>
        <row r="139">
          <cell r="A139">
            <v>484</v>
          </cell>
          <cell r="B139">
            <v>20</v>
          </cell>
        </row>
        <row r="140">
          <cell r="A140">
            <v>487</v>
          </cell>
          <cell r="B140">
            <v>20</v>
          </cell>
        </row>
        <row r="141">
          <cell r="A141">
            <v>489</v>
          </cell>
          <cell r="B141">
            <v>20</v>
          </cell>
        </row>
        <row r="142">
          <cell r="A142">
            <v>490</v>
          </cell>
          <cell r="B142">
            <v>20</v>
          </cell>
        </row>
        <row r="143">
          <cell r="A143">
            <v>492</v>
          </cell>
          <cell r="B143">
            <v>20</v>
          </cell>
        </row>
        <row r="144">
          <cell r="A144">
            <v>493</v>
          </cell>
          <cell r="B144">
            <v>19</v>
          </cell>
        </row>
        <row r="145">
          <cell r="A145">
            <v>495</v>
          </cell>
          <cell r="B145">
            <v>19</v>
          </cell>
        </row>
        <row r="146">
          <cell r="A146">
            <v>496</v>
          </cell>
          <cell r="B146">
            <v>20</v>
          </cell>
        </row>
        <row r="147">
          <cell r="A147">
            <v>497</v>
          </cell>
          <cell r="B147">
            <v>6</v>
          </cell>
        </row>
        <row r="148">
          <cell r="A148">
            <v>498</v>
          </cell>
          <cell r="B148">
            <v>20</v>
          </cell>
        </row>
        <row r="149">
          <cell r="A149">
            <v>501</v>
          </cell>
          <cell r="B149">
            <v>20</v>
          </cell>
        </row>
        <row r="150">
          <cell r="A150">
            <v>502</v>
          </cell>
          <cell r="B150">
            <v>20</v>
          </cell>
        </row>
        <row r="151">
          <cell r="A151">
            <v>504</v>
          </cell>
          <cell r="B151">
            <v>12</v>
          </cell>
        </row>
        <row r="152">
          <cell r="A152">
            <v>505</v>
          </cell>
          <cell r="B152">
            <v>18</v>
          </cell>
        </row>
        <row r="153">
          <cell r="A153">
            <v>506</v>
          </cell>
          <cell r="B153">
            <v>20</v>
          </cell>
        </row>
        <row r="154">
          <cell r="A154">
            <v>508</v>
          </cell>
          <cell r="B154">
            <v>20</v>
          </cell>
        </row>
        <row r="155">
          <cell r="A155">
            <v>509</v>
          </cell>
          <cell r="B155">
            <v>9</v>
          </cell>
        </row>
        <row r="156">
          <cell r="A156">
            <v>511</v>
          </cell>
          <cell r="B156">
            <v>19</v>
          </cell>
        </row>
        <row r="157">
          <cell r="A157">
            <v>513</v>
          </cell>
          <cell r="B157">
            <v>20</v>
          </cell>
        </row>
        <row r="158">
          <cell r="A158">
            <v>514</v>
          </cell>
          <cell r="B158">
            <v>5</v>
          </cell>
        </row>
        <row r="159">
          <cell r="A159">
            <v>515</v>
          </cell>
          <cell r="B159">
            <v>13</v>
          </cell>
        </row>
        <row r="160">
          <cell r="A160">
            <v>516</v>
          </cell>
          <cell r="B160">
            <v>12</v>
          </cell>
        </row>
        <row r="161">
          <cell r="A161">
            <v>517</v>
          </cell>
          <cell r="B161">
            <v>17</v>
          </cell>
        </row>
        <row r="162">
          <cell r="A162">
            <v>518</v>
          </cell>
          <cell r="B162">
            <v>19</v>
          </cell>
        </row>
        <row r="163">
          <cell r="A163">
            <v>519</v>
          </cell>
          <cell r="B163">
            <v>8</v>
          </cell>
        </row>
        <row r="164">
          <cell r="A164">
            <v>520</v>
          </cell>
          <cell r="B164">
            <v>20</v>
          </cell>
        </row>
        <row r="165">
          <cell r="A165">
            <v>521</v>
          </cell>
          <cell r="B165">
            <v>18</v>
          </cell>
        </row>
        <row r="166">
          <cell r="A166">
            <v>522</v>
          </cell>
          <cell r="B166">
            <v>20</v>
          </cell>
        </row>
        <row r="167">
          <cell r="A167">
            <v>523</v>
          </cell>
          <cell r="B167">
            <v>20</v>
          </cell>
        </row>
        <row r="168">
          <cell r="A168">
            <v>525</v>
          </cell>
          <cell r="B168">
            <v>20</v>
          </cell>
        </row>
        <row r="169">
          <cell r="A169">
            <v>526</v>
          </cell>
          <cell r="B169">
            <v>20</v>
          </cell>
        </row>
        <row r="170">
          <cell r="A170">
            <v>527</v>
          </cell>
          <cell r="B170">
            <v>20</v>
          </cell>
        </row>
        <row r="171">
          <cell r="A171">
            <v>528</v>
          </cell>
          <cell r="B171">
            <v>20</v>
          </cell>
        </row>
        <row r="172">
          <cell r="A172">
            <v>529</v>
          </cell>
          <cell r="B172">
            <v>20</v>
          </cell>
        </row>
        <row r="173">
          <cell r="A173">
            <v>530</v>
          </cell>
          <cell r="B173">
            <v>20</v>
          </cell>
        </row>
        <row r="174">
          <cell r="A174">
            <v>531</v>
          </cell>
          <cell r="B174">
            <v>20</v>
          </cell>
        </row>
        <row r="175">
          <cell r="A175">
            <v>532</v>
          </cell>
          <cell r="B175">
            <v>20</v>
          </cell>
        </row>
        <row r="176">
          <cell r="A176">
            <v>533</v>
          </cell>
          <cell r="B176">
            <v>20</v>
          </cell>
        </row>
        <row r="177">
          <cell r="A177">
            <v>534</v>
          </cell>
          <cell r="B177">
            <v>20</v>
          </cell>
        </row>
        <row r="178">
          <cell r="A178">
            <v>535</v>
          </cell>
          <cell r="B178">
            <v>20</v>
          </cell>
        </row>
        <row r="179">
          <cell r="A179">
            <v>536</v>
          </cell>
          <cell r="B179">
            <v>20</v>
          </cell>
        </row>
        <row r="180">
          <cell r="A180">
            <v>537</v>
          </cell>
          <cell r="B180">
            <v>20</v>
          </cell>
        </row>
        <row r="181">
          <cell r="A181">
            <v>538</v>
          </cell>
          <cell r="B181">
            <v>20</v>
          </cell>
        </row>
        <row r="182">
          <cell r="A182">
            <v>539</v>
          </cell>
          <cell r="B182">
            <v>20</v>
          </cell>
        </row>
        <row r="183">
          <cell r="A183">
            <v>540</v>
          </cell>
          <cell r="B183">
            <v>20</v>
          </cell>
        </row>
        <row r="184">
          <cell r="A184">
            <v>541</v>
          </cell>
          <cell r="B184">
            <v>20</v>
          </cell>
        </row>
        <row r="185">
          <cell r="A185">
            <v>542</v>
          </cell>
          <cell r="B185">
            <v>20</v>
          </cell>
        </row>
        <row r="186">
          <cell r="A186">
            <v>543</v>
          </cell>
          <cell r="B186">
            <v>20</v>
          </cell>
        </row>
        <row r="187">
          <cell r="A187">
            <v>544</v>
          </cell>
          <cell r="B187">
            <v>20</v>
          </cell>
        </row>
        <row r="188">
          <cell r="A188">
            <v>545</v>
          </cell>
          <cell r="B188">
            <v>20</v>
          </cell>
        </row>
        <row r="189">
          <cell r="A189">
            <v>546</v>
          </cell>
          <cell r="B189">
            <v>20</v>
          </cell>
        </row>
        <row r="190">
          <cell r="A190">
            <v>547</v>
          </cell>
          <cell r="B190">
            <v>20</v>
          </cell>
        </row>
        <row r="191">
          <cell r="A191">
            <v>548</v>
          </cell>
          <cell r="B191">
            <v>20</v>
          </cell>
        </row>
        <row r="192">
          <cell r="A192">
            <v>549</v>
          </cell>
          <cell r="B192">
            <v>20</v>
          </cell>
        </row>
        <row r="193">
          <cell r="A193">
            <v>550</v>
          </cell>
          <cell r="B193">
            <v>20</v>
          </cell>
        </row>
        <row r="194">
          <cell r="A194">
            <v>551</v>
          </cell>
          <cell r="B194">
            <v>20</v>
          </cell>
        </row>
        <row r="195">
          <cell r="A195">
            <v>552</v>
          </cell>
          <cell r="B195">
            <v>20</v>
          </cell>
        </row>
        <row r="196">
          <cell r="A196">
            <v>553</v>
          </cell>
          <cell r="B196">
            <v>20</v>
          </cell>
        </row>
        <row r="197">
          <cell r="A197">
            <v>554</v>
          </cell>
          <cell r="B197">
            <v>20</v>
          </cell>
        </row>
        <row r="198">
          <cell r="A198">
            <v>555</v>
          </cell>
          <cell r="B198">
            <v>20</v>
          </cell>
        </row>
        <row r="199">
          <cell r="A199">
            <v>557</v>
          </cell>
          <cell r="B199">
            <v>20</v>
          </cell>
        </row>
        <row r="200">
          <cell r="A200">
            <v>558</v>
          </cell>
          <cell r="B200">
            <v>20</v>
          </cell>
        </row>
        <row r="201">
          <cell r="A201">
            <v>559</v>
          </cell>
          <cell r="B201">
            <v>20</v>
          </cell>
        </row>
        <row r="202">
          <cell r="A202">
            <v>560</v>
          </cell>
          <cell r="B202">
            <v>20</v>
          </cell>
        </row>
        <row r="203">
          <cell r="A203">
            <v>561</v>
          </cell>
          <cell r="B203">
            <v>20</v>
          </cell>
        </row>
        <row r="204">
          <cell r="A204">
            <v>562</v>
          </cell>
          <cell r="B204">
            <v>20</v>
          </cell>
        </row>
        <row r="205">
          <cell r="A205">
            <v>563</v>
          </cell>
          <cell r="B205">
            <v>20</v>
          </cell>
        </row>
        <row r="206">
          <cell r="A206">
            <v>564</v>
          </cell>
          <cell r="B206">
            <v>20</v>
          </cell>
        </row>
        <row r="207">
          <cell r="A207">
            <v>565</v>
          </cell>
          <cell r="B207">
            <v>20</v>
          </cell>
        </row>
        <row r="208">
          <cell r="A208">
            <v>566</v>
          </cell>
          <cell r="B208">
            <v>20</v>
          </cell>
        </row>
        <row r="209">
          <cell r="A209">
            <v>568</v>
          </cell>
          <cell r="B209">
            <v>20</v>
          </cell>
        </row>
        <row r="210">
          <cell r="A210">
            <v>569</v>
          </cell>
          <cell r="B210">
            <v>20</v>
          </cell>
        </row>
        <row r="211">
          <cell r="A211">
            <v>570</v>
          </cell>
          <cell r="B211">
            <v>20</v>
          </cell>
        </row>
        <row r="212">
          <cell r="A212">
            <v>571</v>
          </cell>
          <cell r="B212">
            <v>20</v>
          </cell>
        </row>
        <row r="213">
          <cell r="A213">
            <v>572</v>
          </cell>
          <cell r="B213">
            <v>20</v>
          </cell>
        </row>
        <row r="214">
          <cell r="A214">
            <v>573</v>
          </cell>
          <cell r="B214">
            <v>20</v>
          </cell>
        </row>
        <row r="215">
          <cell r="A215">
            <v>574</v>
          </cell>
          <cell r="B215">
            <v>20</v>
          </cell>
        </row>
        <row r="216">
          <cell r="A216">
            <v>575</v>
          </cell>
          <cell r="B216">
            <v>20</v>
          </cell>
        </row>
        <row r="217">
          <cell r="A217">
            <v>576</v>
          </cell>
          <cell r="B217">
            <v>20</v>
          </cell>
        </row>
        <row r="218">
          <cell r="A218">
            <v>577</v>
          </cell>
          <cell r="B218">
            <v>20</v>
          </cell>
        </row>
        <row r="219">
          <cell r="A219">
            <v>578</v>
          </cell>
          <cell r="B219">
            <v>20</v>
          </cell>
        </row>
        <row r="220">
          <cell r="A220">
            <v>579</v>
          </cell>
          <cell r="B220">
            <v>20</v>
          </cell>
        </row>
        <row r="221">
          <cell r="A221">
            <v>580</v>
          </cell>
          <cell r="B221">
            <v>20</v>
          </cell>
        </row>
        <row r="222">
          <cell r="A222">
            <v>581</v>
          </cell>
          <cell r="B222">
            <v>20</v>
          </cell>
        </row>
        <row r="223">
          <cell r="A223">
            <v>582</v>
          </cell>
          <cell r="B223">
            <v>20</v>
          </cell>
        </row>
        <row r="224">
          <cell r="A224">
            <v>583</v>
          </cell>
          <cell r="B224">
            <v>20</v>
          </cell>
        </row>
        <row r="225">
          <cell r="A225">
            <v>584</v>
          </cell>
          <cell r="B225">
            <v>20</v>
          </cell>
        </row>
        <row r="226">
          <cell r="A226">
            <v>585</v>
          </cell>
          <cell r="B226">
            <v>20</v>
          </cell>
        </row>
        <row r="227">
          <cell r="A227">
            <v>586</v>
          </cell>
          <cell r="B227">
            <v>20</v>
          </cell>
        </row>
        <row r="228">
          <cell r="A228">
            <v>587</v>
          </cell>
          <cell r="B228">
            <v>20</v>
          </cell>
        </row>
        <row r="229">
          <cell r="A229">
            <v>588</v>
          </cell>
          <cell r="B229">
            <v>20</v>
          </cell>
        </row>
        <row r="230">
          <cell r="A230">
            <v>589</v>
          </cell>
          <cell r="B230">
            <v>20</v>
          </cell>
        </row>
        <row r="231">
          <cell r="A231">
            <v>590</v>
          </cell>
          <cell r="B231">
            <v>20</v>
          </cell>
        </row>
        <row r="232">
          <cell r="A232">
            <v>591</v>
          </cell>
          <cell r="B232">
            <v>20</v>
          </cell>
        </row>
        <row r="233">
          <cell r="A233">
            <v>592</v>
          </cell>
          <cell r="B233">
            <v>20</v>
          </cell>
        </row>
        <row r="234">
          <cell r="A234">
            <v>593</v>
          </cell>
          <cell r="B234">
            <v>20</v>
          </cell>
        </row>
        <row r="235">
          <cell r="A235" t="str">
            <v>Average</v>
          </cell>
          <cell r="B235">
            <v>18.274678111587981</v>
          </cell>
        </row>
        <row r="236">
          <cell r="A236" t="str">
            <v>Max</v>
          </cell>
          <cell r="B236">
            <v>20</v>
          </cell>
        </row>
        <row r="237">
          <cell r="A237" t="str">
            <v>Min</v>
          </cell>
          <cell r="B237">
            <v>5</v>
          </cell>
        </row>
        <row r="238">
          <cell r="A238" t="str">
            <v xml:space="preserve">Total # of vials </v>
          </cell>
          <cell r="B238">
            <v>4258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cell Master"/>
      <sheetName val="Typing Requests_Fill"/>
      <sheetName val="Purified DNA QC Master"/>
      <sheetName val="Active lots"/>
      <sheetName val="allele tally"/>
      <sheetName val="Blood Master"/>
      <sheetName val="blood pivot"/>
      <sheetName val="RARES"/>
      <sheetName val="Confirmation"/>
      <sheetName val="CBU-BB"/>
      <sheetName val="CBU Master"/>
      <sheetName val="CBU allele tally"/>
    </sheetNames>
    <sheetDataSet>
      <sheetData sheetId="0">
        <row r="1">
          <cell r="A1" t="str">
            <v>QC Master</v>
          </cell>
        </row>
      </sheetData>
      <sheetData sheetId="1"/>
      <sheetData sheetId="2">
        <row r="1">
          <cell r="B1" t="str">
            <v>Blood Master ID</v>
          </cell>
          <cell r="C1" t="str">
            <v>A1</v>
          </cell>
          <cell r="D1" t="str">
            <v>A2</v>
          </cell>
          <cell r="E1" t="str">
            <v>B1</v>
          </cell>
          <cell r="F1" t="str">
            <v>B2</v>
          </cell>
          <cell r="G1" t="str">
            <v>C1</v>
          </cell>
          <cell r="H1" t="str">
            <v>C2</v>
          </cell>
          <cell r="I1" t="str">
            <v>DPA11</v>
          </cell>
          <cell r="J1" t="str">
            <v>DPA12</v>
          </cell>
          <cell r="K1" t="str">
            <v>DPB11</v>
          </cell>
          <cell r="L1" t="str">
            <v>DPB12</v>
          </cell>
          <cell r="M1" t="str">
            <v>DQA11</v>
          </cell>
          <cell r="N1" t="str">
            <v>DQA12</v>
          </cell>
          <cell r="O1" t="str">
            <v>DQB11</v>
          </cell>
          <cell r="P1" t="str">
            <v>DQB12</v>
          </cell>
          <cell r="Q1" t="str">
            <v>DRB11</v>
          </cell>
          <cell r="R1" t="str">
            <v>DRB12</v>
          </cell>
          <cell r="S1" t="str">
            <v>DRB31</v>
          </cell>
          <cell r="T1" t="str">
            <v>DRB32</v>
          </cell>
          <cell r="U1" t="str">
            <v>DRB41</v>
          </cell>
          <cell r="V1" t="str">
            <v>DRB42</v>
          </cell>
          <cell r="W1" t="str">
            <v>DRB51</v>
          </cell>
          <cell r="X1" t="str">
            <v>DRB52</v>
          </cell>
        </row>
        <row r="2">
          <cell r="B2">
            <v>420</v>
          </cell>
          <cell r="C2" t="str">
            <v>01XMFY</v>
          </cell>
          <cell r="E2" t="str">
            <v>0801</v>
          </cell>
          <cell r="G2" t="str">
            <v>07AG</v>
          </cell>
          <cell r="I2" t="str">
            <v>0103</v>
          </cell>
          <cell r="J2" t="str">
            <v>0201</v>
          </cell>
          <cell r="K2" t="str">
            <v>0101</v>
          </cell>
          <cell r="L2" t="str">
            <v>0401</v>
          </cell>
          <cell r="M2" t="str">
            <v>05BWRV</v>
          </cell>
          <cell r="O2" t="str">
            <v>0201</v>
          </cell>
          <cell r="Q2" t="str">
            <v>0301</v>
          </cell>
          <cell r="S2" t="str">
            <v>01AD</v>
          </cell>
          <cell r="T2" t="str">
            <v>01AD</v>
          </cell>
        </row>
        <row r="3">
          <cell r="B3">
            <v>515</v>
          </cell>
          <cell r="C3" t="str">
            <v>01CRY</v>
          </cell>
          <cell r="D3" t="str">
            <v>24GMP</v>
          </cell>
          <cell r="E3" t="str">
            <v>08XKT</v>
          </cell>
          <cell r="F3" t="str">
            <v>5701</v>
          </cell>
          <cell r="G3" t="str">
            <v>0602</v>
          </cell>
          <cell r="H3" t="str">
            <v>07WTR</v>
          </cell>
          <cell r="I3" t="str">
            <v>0103</v>
          </cell>
          <cell r="J3" t="str">
            <v/>
          </cell>
          <cell r="K3" t="str">
            <v>0201</v>
          </cell>
          <cell r="L3" t="str">
            <v>0401</v>
          </cell>
          <cell r="M3" t="str">
            <v>0201</v>
          </cell>
          <cell r="N3" t="str">
            <v>05BGNV</v>
          </cell>
          <cell r="O3" t="str">
            <v>0201</v>
          </cell>
          <cell r="P3" t="str">
            <v>0303</v>
          </cell>
          <cell r="Q3" t="str">
            <v>0301</v>
          </cell>
          <cell r="R3" t="str">
            <v>0701</v>
          </cell>
          <cell r="S3" t="str">
            <v>01VE</v>
          </cell>
          <cell r="T3" t="str">
            <v/>
          </cell>
          <cell r="U3" t="str">
            <v>0103N</v>
          </cell>
          <cell r="V3" t="str">
            <v/>
          </cell>
        </row>
        <row r="4">
          <cell r="B4">
            <v>504</v>
          </cell>
          <cell r="C4" t="str">
            <v>02GNF</v>
          </cell>
          <cell r="D4" t="str">
            <v>03XKS</v>
          </cell>
          <cell r="E4" t="str">
            <v>1507</v>
          </cell>
          <cell r="F4" t="str">
            <v>3503</v>
          </cell>
          <cell r="G4" t="str">
            <v>0303</v>
          </cell>
          <cell r="H4" t="str">
            <v>04KBG</v>
          </cell>
          <cell r="I4" t="str">
            <v>0103</v>
          </cell>
          <cell r="J4" t="str">
            <v>0103</v>
          </cell>
          <cell r="K4" t="str">
            <v>0401</v>
          </cell>
          <cell r="L4" t="str">
            <v>0401</v>
          </cell>
          <cell r="M4" t="str">
            <v>05BWRV</v>
          </cell>
          <cell r="N4" t="str">
            <v>05BWRV</v>
          </cell>
          <cell r="O4" t="str">
            <v>0301</v>
          </cell>
          <cell r="P4" t="str">
            <v>0301</v>
          </cell>
          <cell r="Q4" t="str">
            <v>1101</v>
          </cell>
          <cell r="R4" t="str">
            <v>1101</v>
          </cell>
          <cell r="S4" t="str">
            <v>02VXEA</v>
          </cell>
          <cell r="T4" t="str">
            <v/>
          </cell>
        </row>
        <row r="5">
          <cell r="B5">
            <v>588</v>
          </cell>
          <cell r="C5" t="str">
            <v>01BMMP</v>
          </cell>
          <cell r="D5" t="str">
            <v>3201</v>
          </cell>
          <cell r="E5" t="str">
            <v>3508</v>
          </cell>
          <cell r="F5" t="str">
            <v>4002</v>
          </cell>
          <cell r="G5" t="str">
            <v>0202</v>
          </cell>
          <cell r="H5" t="str">
            <v>04CVAF</v>
          </cell>
          <cell r="I5" t="str">
            <v>0103</v>
          </cell>
          <cell r="J5" t="str">
            <v/>
          </cell>
          <cell r="K5" t="str">
            <v>04HJMR</v>
          </cell>
          <cell r="L5" t="str">
            <v>04BDKS</v>
          </cell>
          <cell r="M5" t="str">
            <v>01MV</v>
          </cell>
          <cell r="N5" t="str">
            <v>01DVB</v>
          </cell>
          <cell r="O5" t="str">
            <v>0503</v>
          </cell>
          <cell r="P5" t="str">
            <v>0602</v>
          </cell>
          <cell r="Q5" t="str">
            <v>1501</v>
          </cell>
          <cell r="R5" t="str">
            <v>14BCAD</v>
          </cell>
          <cell r="S5" t="str">
            <v>02VXEA</v>
          </cell>
          <cell r="T5" t="str">
            <v/>
          </cell>
          <cell r="W5" t="str">
            <v>0101</v>
          </cell>
          <cell r="X5" t="str">
            <v/>
          </cell>
        </row>
        <row r="6">
          <cell r="B6">
            <v>423</v>
          </cell>
          <cell r="C6" t="str">
            <v>02JGA</v>
          </cell>
          <cell r="D6" t="str">
            <v>2501</v>
          </cell>
          <cell r="E6" t="str">
            <v>1501</v>
          </cell>
          <cell r="F6" t="str">
            <v>4002</v>
          </cell>
          <cell r="G6" t="str">
            <v>0202</v>
          </cell>
          <cell r="H6" t="str">
            <v>0304</v>
          </cell>
          <cell r="I6" t="str">
            <v>0103</v>
          </cell>
          <cell r="J6" t="str">
            <v>0103</v>
          </cell>
          <cell r="K6" t="str">
            <v>0401</v>
          </cell>
          <cell r="L6" t="str">
            <v>0401</v>
          </cell>
          <cell r="M6" t="str">
            <v>03MN</v>
          </cell>
          <cell r="N6" t="str">
            <v>05BGNV</v>
          </cell>
          <cell r="O6" t="str">
            <v>03AF</v>
          </cell>
          <cell r="P6" t="str">
            <v/>
          </cell>
          <cell r="Q6" t="str">
            <v>1101</v>
          </cell>
          <cell r="R6" t="str">
            <v>0401</v>
          </cell>
          <cell r="S6" t="str">
            <v>0202</v>
          </cell>
          <cell r="U6" t="str">
            <v>01MY</v>
          </cell>
          <cell r="W6" t="str">
            <v/>
          </cell>
        </row>
        <row r="7">
          <cell r="B7">
            <v>412</v>
          </cell>
          <cell r="C7" t="str">
            <v>01XMFY</v>
          </cell>
          <cell r="D7" t="str">
            <v/>
          </cell>
          <cell r="E7" t="str">
            <v>0801</v>
          </cell>
          <cell r="F7" t="str">
            <v>5501</v>
          </cell>
          <cell r="G7" t="str">
            <v>0303</v>
          </cell>
          <cell r="H7" t="str">
            <v>07AG</v>
          </cell>
          <cell r="I7" t="str">
            <v>0103</v>
          </cell>
          <cell r="J7" t="str">
            <v/>
          </cell>
          <cell r="K7" t="str">
            <v>03BDZB</v>
          </cell>
          <cell r="L7" t="str">
            <v>0401</v>
          </cell>
          <cell r="M7" t="str">
            <v>03MN</v>
          </cell>
          <cell r="O7" t="str">
            <v>0301</v>
          </cell>
          <cell r="P7" t="str">
            <v>0302</v>
          </cell>
          <cell r="Q7" t="str">
            <v>0401</v>
          </cell>
          <cell r="R7" t="str">
            <v>0407</v>
          </cell>
          <cell r="U7" t="str">
            <v>01TFE</v>
          </cell>
          <cell r="V7" t="str">
            <v/>
          </cell>
        </row>
        <row r="8">
          <cell r="B8">
            <v>469</v>
          </cell>
          <cell r="C8" t="str">
            <v>1101</v>
          </cell>
          <cell r="E8" t="str">
            <v>3503</v>
          </cell>
          <cell r="F8" t="str">
            <v>4404</v>
          </cell>
          <cell r="G8" t="str">
            <v>1203</v>
          </cell>
          <cell r="H8" t="str">
            <v>1601</v>
          </cell>
          <cell r="I8" t="str">
            <v>0104</v>
          </cell>
          <cell r="J8" t="str">
            <v>0201</v>
          </cell>
          <cell r="K8" t="str">
            <v>1101</v>
          </cell>
          <cell r="L8" t="str">
            <v>1501</v>
          </cell>
          <cell r="M8" t="str">
            <v>01ARSW</v>
          </cell>
          <cell r="N8" t="str">
            <v>03MN</v>
          </cell>
          <cell r="O8" t="str">
            <v>0304</v>
          </cell>
          <cell r="P8" t="str">
            <v>06WHG</v>
          </cell>
          <cell r="Q8" t="str">
            <v>1501</v>
          </cell>
          <cell r="R8" t="str">
            <v>0408</v>
          </cell>
          <cell r="U8" t="str">
            <v>01AC</v>
          </cell>
          <cell r="W8" t="str">
            <v>0101</v>
          </cell>
        </row>
        <row r="9">
          <cell r="B9">
            <v>476</v>
          </cell>
          <cell r="C9" t="str">
            <v>02GNF</v>
          </cell>
          <cell r="D9" t="str">
            <v>2601</v>
          </cell>
          <cell r="E9" t="str">
            <v>0702</v>
          </cell>
          <cell r="F9" t="str">
            <v>4001</v>
          </cell>
          <cell r="G9" t="str">
            <v>0304</v>
          </cell>
          <cell r="H9" t="str">
            <v>0702</v>
          </cell>
          <cell r="I9" t="str">
            <v>0103</v>
          </cell>
          <cell r="J9" t="str">
            <v>0103</v>
          </cell>
          <cell r="K9" t="str">
            <v>0201</v>
          </cell>
          <cell r="L9" t="str">
            <v>0401</v>
          </cell>
          <cell r="M9" t="str">
            <v>01DVB</v>
          </cell>
          <cell r="N9" t="str">
            <v>01DVB</v>
          </cell>
          <cell r="O9" t="str">
            <v>0602</v>
          </cell>
          <cell r="P9" t="str">
            <v>0604</v>
          </cell>
          <cell r="Q9" t="str">
            <v>1501</v>
          </cell>
          <cell r="R9" t="str">
            <v>1302</v>
          </cell>
          <cell r="S9" t="str">
            <v>0301</v>
          </cell>
          <cell r="W9" t="str">
            <v>0101</v>
          </cell>
        </row>
        <row r="10">
          <cell r="B10">
            <v>502</v>
          </cell>
          <cell r="C10" t="str">
            <v>02GNF</v>
          </cell>
          <cell r="D10" t="str">
            <v>03XKS</v>
          </cell>
          <cell r="E10" t="str">
            <v>15GYF</v>
          </cell>
          <cell r="F10" t="str">
            <v>35WAZ</v>
          </cell>
          <cell r="G10" t="str">
            <v>0304</v>
          </cell>
          <cell r="H10" t="str">
            <v>04KBG</v>
          </cell>
          <cell r="I10" t="str">
            <v>0103</v>
          </cell>
          <cell r="J10" t="str">
            <v>0103</v>
          </cell>
          <cell r="K10" t="str">
            <v>0401</v>
          </cell>
          <cell r="L10" t="str">
            <v>1601</v>
          </cell>
          <cell r="M10" t="str">
            <v>01MV</v>
          </cell>
          <cell r="N10" t="str">
            <v>0103</v>
          </cell>
          <cell r="O10" t="str">
            <v>0501</v>
          </cell>
          <cell r="P10" t="str">
            <v>0603</v>
          </cell>
          <cell r="Q10" t="str">
            <v>0101</v>
          </cell>
          <cell r="R10" t="str">
            <v>1301</v>
          </cell>
          <cell r="S10" t="str">
            <v>01VE</v>
          </cell>
        </row>
        <row r="11">
          <cell r="B11">
            <v>537</v>
          </cell>
          <cell r="C11" t="str">
            <v>02DFDM</v>
          </cell>
          <cell r="D11" t="str">
            <v>2402</v>
          </cell>
          <cell r="E11" t="str">
            <v>3906</v>
          </cell>
          <cell r="F11" t="str">
            <v>44AMUT</v>
          </cell>
          <cell r="G11" t="str">
            <v>05AC</v>
          </cell>
          <cell r="H11" t="str">
            <v>07WCP</v>
          </cell>
          <cell r="I11" t="str">
            <v>0103</v>
          </cell>
          <cell r="K11" t="str">
            <v>0201</v>
          </cell>
          <cell r="L11" t="str">
            <v>04BDKS</v>
          </cell>
          <cell r="M11" t="str">
            <v>01MV</v>
          </cell>
          <cell r="N11" t="str">
            <v>05BWRV</v>
          </cell>
          <cell r="O11" t="str">
            <v>0501</v>
          </cell>
          <cell r="P11" t="str">
            <v>0301</v>
          </cell>
          <cell r="Q11" t="str">
            <v>0103</v>
          </cell>
          <cell r="R11" t="str">
            <v>12CVT</v>
          </cell>
          <cell r="S11" t="str">
            <v>02VXEA</v>
          </cell>
        </row>
        <row r="12">
          <cell r="B12">
            <v>561</v>
          </cell>
          <cell r="C12" t="str">
            <v>2402</v>
          </cell>
          <cell r="D12" t="str">
            <v>6601</v>
          </cell>
          <cell r="E12" t="str">
            <v>27EKN</v>
          </cell>
          <cell r="F12" t="str">
            <v>4701</v>
          </cell>
          <cell r="G12" t="str">
            <v>1511</v>
          </cell>
          <cell r="H12" t="str">
            <v>17MN</v>
          </cell>
          <cell r="I12" t="str">
            <v>0103</v>
          </cell>
          <cell r="K12" t="str">
            <v>0401</v>
          </cell>
          <cell r="M12" t="str">
            <v>05BWRV</v>
          </cell>
          <cell r="O12" t="str">
            <v>0301</v>
          </cell>
          <cell r="Q12" t="str">
            <v>1101</v>
          </cell>
          <cell r="R12" t="str">
            <v>1104</v>
          </cell>
          <cell r="S12" t="str">
            <v>02VXEA</v>
          </cell>
        </row>
        <row r="13">
          <cell r="B13">
            <v>572</v>
          </cell>
          <cell r="C13" t="str">
            <v>02DFDM</v>
          </cell>
          <cell r="D13" t="str">
            <v>03CZNT</v>
          </cell>
          <cell r="E13" t="str">
            <v>39BMFM</v>
          </cell>
          <cell r="F13" t="str">
            <v>4002</v>
          </cell>
          <cell r="G13" t="str">
            <v>0304</v>
          </cell>
          <cell r="H13" t="str">
            <v>1203</v>
          </cell>
          <cell r="I13" t="str">
            <v>0103</v>
          </cell>
          <cell r="J13" t="str">
            <v>0103</v>
          </cell>
          <cell r="K13" t="str">
            <v>0201</v>
          </cell>
          <cell r="M13" t="str">
            <v>01MV</v>
          </cell>
          <cell r="N13" t="str">
            <v>0103</v>
          </cell>
          <cell r="O13" t="str">
            <v>0503</v>
          </cell>
          <cell r="P13" t="str">
            <v>0603</v>
          </cell>
          <cell r="Q13" t="str">
            <v>1301</v>
          </cell>
          <cell r="R13" t="str">
            <v>14BCAD</v>
          </cell>
          <cell r="S13" t="str">
            <v>01VE</v>
          </cell>
          <cell r="T13" t="str">
            <v>02VXEA</v>
          </cell>
        </row>
        <row r="14">
          <cell r="B14">
            <v>575</v>
          </cell>
          <cell r="C14" t="str">
            <v>2501</v>
          </cell>
          <cell r="E14" t="str">
            <v>1501</v>
          </cell>
          <cell r="F14" t="str">
            <v>18RRG</v>
          </cell>
          <cell r="G14" t="str">
            <v>03BPSK</v>
          </cell>
          <cell r="H14" t="str">
            <v>1203</v>
          </cell>
          <cell r="I14" t="str">
            <v>0103</v>
          </cell>
          <cell r="K14" t="str">
            <v>0201</v>
          </cell>
          <cell r="L14" t="str">
            <v>03BDZB</v>
          </cell>
          <cell r="M14" t="str">
            <v>01MV</v>
          </cell>
          <cell r="N14" t="str">
            <v>05BGNV</v>
          </cell>
          <cell r="O14" t="str">
            <v>0501</v>
          </cell>
          <cell r="P14" t="str">
            <v>0301</v>
          </cell>
          <cell r="Q14" t="str">
            <v>0101</v>
          </cell>
          <cell r="R14" t="str">
            <v>1103</v>
          </cell>
          <cell r="S14" t="str">
            <v>02VXEA</v>
          </cell>
        </row>
        <row r="15">
          <cell r="B15">
            <v>579</v>
          </cell>
          <cell r="C15" t="str">
            <v>01BMMP</v>
          </cell>
          <cell r="D15" t="str">
            <v>02DFDM</v>
          </cell>
          <cell r="E15" t="str">
            <v>4001</v>
          </cell>
          <cell r="F15" t="str">
            <v>5201</v>
          </cell>
          <cell r="G15" t="str">
            <v>0304</v>
          </cell>
          <cell r="H15" t="str">
            <v>1202</v>
          </cell>
          <cell r="I15" t="str">
            <v>0103</v>
          </cell>
          <cell r="K15" t="str">
            <v>0201</v>
          </cell>
          <cell r="L15" t="str">
            <v>1601</v>
          </cell>
          <cell r="M15" t="str">
            <v>01ARSW</v>
          </cell>
          <cell r="N15" t="str">
            <v>01DB</v>
          </cell>
          <cell r="O15" t="str">
            <v>0601</v>
          </cell>
          <cell r="P15" t="str">
            <v>0604</v>
          </cell>
          <cell r="Q15" t="str">
            <v>1302</v>
          </cell>
          <cell r="R15" t="str">
            <v>1502</v>
          </cell>
          <cell r="S15" t="str">
            <v>0301</v>
          </cell>
          <cell r="W15" t="str">
            <v>01CGF</v>
          </cell>
        </row>
        <row r="16">
          <cell r="B16">
            <v>15</v>
          </cell>
          <cell r="C16" t="str">
            <v>A*01:01</v>
          </cell>
          <cell r="D16" t="str">
            <v>A*01:01</v>
          </cell>
          <cell r="E16" t="str">
            <v>B*08:01</v>
          </cell>
          <cell r="F16" t="str">
            <v>B*40:01</v>
          </cell>
          <cell r="G16" t="str">
            <v>C*03:04</v>
          </cell>
          <cell r="H16" t="str">
            <v>C*07:01:01G</v>
          </cell>
          <cell r="I16" t="str">
            <v>DPA1*01:03</v>
          </cell>
          <cell r="J16" t="str">
            <v>DPA1*02:01</v>
          </cell>
          <cell r="K16" t="str">
            <v>DPB1*01:01</v>
          </cell>
          <cell r="L16" t="str">
            <v>DPB1*03:01:01G</v>
          </cell>
          <cell r="M16" t="str">
            <v>DQA1*04:02</v>
          </cell>
          <cell r="N16" t="str">
            <v>DQA1*05:01</v>
          </cell>
          <cell r="O16" t="str">
            <v>DQB1*02:01</v>
          </cell>
          <cell r="P16" t="str">
            <v>DQB1*04:02</v>
          </cell>
          <cell r="Q16" t="str">
            <v>DRB1*03:01</v>
          </cell>
          <cell r="R16" t="str">
            <v>DRB1*08:01</v>
          </cell>
          <cell r="S16" t="str">
            <v>DRB3*01:01</v>
          </cell>
        </row>
        <row r="17">
          <cell r="B17">
            <v>257</v>
          </cell>
          <cell r="C17" t="str">
            <v>A*01:01</v>
          </cell>
          <cell r="D17" t="str">
            <v>A*31:01</v>
          </cell>
          <cell r="E17" t="str">
            <v>B*15:01</v>
          </cell>
          <cell r="F17" t="str">
            <v>B*18:01:01G</v>
          </cell>
          <cell r="G17" t="str">
            <v>C*02:02</v>
          </cell>
          <cell r="H17" t="str">
            <v>C*07:01:01G</v>
          </cell>
          <cell r="I17" t="str">
            <v>DPA1*01:03</v>
          </cell>
          <cell r="J17" t="str">
            <v>DPA1*01:03</v>
          </cell>
          <cell r="K17" t="str">
            <v>DPB1*04:02</v>
          </cell>
          <cell r="L17" t="str">
            <v>DPB1*04:02</v>
          </cell>
          <cell r="M17" t="str">
            <v>DQA1*01:02:01G</v>
          </cell>
          <cell r="N17" t="str">
            <v>DQA1*05:01:01G</v>
          </cell>
          <cell r="O17" t="str">
            <v>DQB1*05:02</v>
          </cell>
          <cell r="P17" t="str">
            <v>DQB1*03:01</v>
          </cell>
          <cell r="Q17" t="str">
            <v>DRB1*11:01</v>
          </cell>
          <cell r="R17" t="str">
            <v>DRB1*16:01</v>
          </cell>
          <cell r="S17" t="str">
            <v>DRB3*02:02:01G</v>
          </cell>
          <cell r="W17" t="str">
            <v>DRB5*02:02:01G</v>
          </cell>
        </row>
        <row r="18">
          <cell r="B18">
            <v>280</v>
          </cell>
          <cell r="C18" t="str">
            <v>A*01:01</v>
          </cell>
          <cell r="D18" t="str">
            <v>A*33:03</v>
          </cell>
          <cell r="E18" t="str">
            <v>B*14:02</v>
          </cell>
          <cell r="F18" t="str">
            <v>B*18:01:01G</v>
          </cell>
          <cell r="G18" t="str">
            <v>C*03:02</v>
          </cell>
          <cell r="H18" t="str">
            <v>C*08:02</v>
          </cell>
          <cell r="I18" t="str">
            <v>DPA1*01:03</v>
          </cell>
          <cell r="J18" t="str">
            <v>DPA1*02:02</v>
          </cell>
          <cell r="K18" t="str">
            <v>DPB1*01:01</v>
          </cell>
          <cell r="L18" t="str">
            <v>DPB1*02:01:02G</v>
          </cell>
          <cell r="M18" t="str">
            <v>DQA1*01:02:01G</v>
          </cell>
          <cell r="N18" t="str">
            <v>DQA1*05:01</v>
          </cell>
          <cell r="O18" t="str">
            <v>DQB1*05:02</v>
          </cell>
          <cell r="P18" t="str">
            <v>DQB1*02:01</v>
          </cell>
          <cell r="Q18" t="str">
            <v>DRB1*03:01</v>
          </cell>
          <cell r="R18" t="str">
            <v>DRB1*11:01</v>
          </cell>
          <cell r="S18" t="str">
            <v>DRB3*03:01</v>
          </cell>
          <cell r="T18" t="str">
            <v>DRB3*03:01</v>
          </cell>
        </row>
        <row r="19">
          <cell r="B19">
            <v>281</v>
          </cell>
          <cell r="C19" t="str">
            <v>A*33:03</v>
          </cell>
          <cell r="D19" t="str">
            <v>A*68:02</v>
          </cell>
          <cell r="E19" t="str">
            <v>B*15:10</v>
          </cell>
          <cell r="F19" t="str">
            <v>B*18:01:01G</v>
          </cell>
          <cell r="G19" t="str">
            <v>C*03:02</v>
          </cell>
          <cell r="H19" t="str">
            <v>C*03:04</v>
          </cell>
          <cell r="I19" t="str">
            <v>DPA1*01:03</v>
          </cell>
          <cell r="J19" t="str">
            <v>DPA1*02:02</v>
          </cell>
          <cell r="K19" t="str">
            <v>DPB1*01:01</v>
          </cell>
          <cell r="L19" t="str">
            <v>DPB1*02:01:02G</v>
          </cell>
          <cell r="M19" t="str">
            <v>DQA1*05:01</v>
          </cell>
          <cell r="N19" t="str">
            <v>DQA1*05:01:01G</v>
          </cell>
          <cell r="O19" t="str">
            <v>DQB1*02:01</v>
          </cell>
          <cell r="P19" t="str">
            <v>DQB1*02:01</v>
          </cell>
          <cell r="Q19" t="str">
            <v>DRB1*03:01</v>
          </cell>
          <cell r="R19" t="str">
            <v>DRB1*03:01</v>
          </cell>
          <cell r="S19" t="str">
            <v>DRB3*02:02:01G</v>
          </cell>
          <cell r="T19" t="str">
            <v>DRB3*03:01</v>
          </cell>
        </row>
        <row r="20">
          <cell r="B20">
            <v>292</v>
          </cell>
          <cell r="C20" t="str">
            <v>A*02:02</v>
          </cell>
          <cell r="D20" t="str">
            <v>A*68:02</v>
          </cell>
          <cell r="E20" t="str">
            <v>B*14:02</v>
          </cell>
          <cell r="F20" t="str">
            <v>B*40:02</v>
          </cell>
          <cell r="G20" t="str">
            <v>C*02:02</v>
          </cell>
          <cell r="H20" t="str">
            <v>C*08:02</v>
          </cell>
          <cell r="I20" t="str">
            <v>DPA1*01:03</v>
          </cell>
          <cell r="J20" t="str">
            <v>DPA1*01:03</v>
          </cell>
          <cell r="K20" t="str">
            <v>DPB1*02:01:02G</v>
          </cell>
          <cell r="L20" t="str">
            <v xml:space="preserve"> DPB1*04:02</v>
          </cell>
          <cell r="M20" t="str">
            <v>DQA1*01:01:01G</v>
          </cell>
          <cell r="N20" t="str">
            <v>DQA1*01:01:01G</v>
          </cell>
          <cell r="O20" t="str">
            <v>DQB1*05:01</v>
          </cell>
          <cell r="P20" t="str">
            <v>DQB1*05:01</v>
          </cell>
          <cell r="Q20" t="str">
            <v>DRB1*01:02</v>
          </cell>
          <cell r="R20" t="str">
            <v>DRB1*10:01</v>
          </cell>
        </row>
        <row r="21">
          <cell r="B21">
            <v>293</v>
          </cell>
          <cell r="C21" t="str">
            <v>A*11:01</v>
          </cell>
          <cell r="D21" t="str">
            <v>A*26:01</v>
          </cell>
          <cell r="E21" t="str">
            <v>B*35:01:01G</v>
          </cell>
          <cell r="F21" t="str">
            <v>B*38:01</v>
          </cell>
          <cell r="G21" t="str">
            <v>C*04:01:01G</v>
          </cell>
          <cell r="H21" t="str">
            <v>C*12:03</v>
          </cell>
          <cell r="I21" t="str">
            <v>DPA1*01:03</v>
          </cell>
          <cell r="J21" t="str">
            <v>DPA1*02:02</v>
          </cell>
          <cell r="K21" t="str">
            <v>DPB1*04:01</v>
          </cell>
          <cell r="L21" t="str">
            <v>DPB1*05:01:01G</v>
          </cell>
          <cell r="M21" t="str">
            <v>DQA1*01:01:01G</v>
          </cell>
          <cell r="N21" t="str">
            <v>DQA1*03:01:01G</v>
          </cell>
          <cell r="O21" t="str">
            <v>DQB1*05:01</v>
          </cell>
          <cell r="P21" t="str">
            <v>DQB1*03:02</v>
          </cell>
          <cell r="Q21" t="str">
            <v>DRB1*01:01</v>
          </cell>
          <cell r="R21" t="str">
            <v>DRB1*04:02</v>
          </cell>
          <cell r="U21" t="str">
            <v>DRB4*01:01:01G</v>
          </cell>
          <cell r="V21" t="str">
            <v>DRB4*01:01:01G</v>
          </cell>
        </row>
        <row r="22">
          <cell r="B22">
            <v>294</v>
          </cell>
          <cell r="C22" t="str">
            <v>A*24:02</v>
          </cell>
          <cell r="D22" t="str">
            <v>A*32:01</v>
          </cell>
          <cell r="E22" t="str">
            <v>B*35:08</v>
          </cell>
          <cell r="F22" t="str">
            <v>B*40:02</v>
          </cell>
          <cell r="G22" t="str">
            <v>C*02:02</v>
          </cell>
          <cell r="H22" t="str">
            <v>C*04:01:01G</v>
          </cell>
          <cell r="I22" t="str">
            <v>DPA1*01:03</v>
          </cell>
          <cell r="J22" t="str">
            <v>DPA1*02:01</v>
          </cell>
          <cell r="K22" t="str">
            <v>DPB1*01:01</v>
          </cell>
          <cell r="L22" t="str">
            <v>DPB1*04:02</v>
          </cell>
          <cell r="M22" t="str">
            <v>DQA1*01:01:01G</v>
          </cell>
          <cell r="N22" t="str">
            <v>DQA1*01:02:01G</v>
          </cell>
          <cell r="O22" t="str">
            <v>DQB1*05:01</v>
          </cell>
          <cell r="P22" t="str">
            <v>DQB1*05:02</v>
          </cell>
          <cell r="Q22" t="str">
            <v>DRB1*01:01</v>
          </cell>
          <cell r="R22" t="str">
            <v>DRB1*16:01</v>
          </cell>
          <cell r="W22" t="str">
            <v>DRB5*02:02:01G</v>
          </cell>
        </row>
        <row r="23">
          <cell r="B23">
            <v>295</v>
          </cell>
          <cell r="C23" t="str">
            <v>A*02:01</v>
          </cell>
          <cell r="D23" t="str">
            <v>A*24:03</v>
          </cell>
          <cell r="E23" t="str">
            <v>B*39:06</v>
          </cell>
          <cell r="F23" t="str">
            <v>B*49:01</v>
          </cell>
          <cell r="G23" t="str">
            <v>C*07:01:01G</v>
          </cell>
          <cell r="H23" t="str">
            <v>C*07:02:01G</v>
          </cell>
          <cell r="I23" t="str">
            <v>DPA1*01:03</v>
          </cell>
          <cell r="J23" t="str">
            <v>DPA1*01:03</v>
          </cell>
          <cell r="K23" t="str">
            <v xml:space="preserve">DPB1*02:01:02G </v>
          </cell>
          <cell r="L23" t="str">
            <v>DPB1*04:01</v>
          </cell>
          <cell r="M23" t="str">
            <v>DQA1*01:01:01G</v>
          </cell>
          <cell r="N23" t="str">
            <v>DQA1*04:01</v>
          </cell>
          <cell r="O23" t="str">
            <v>DQB1*05:03</v>
          </cell>
          <cell r="P23" t="str">
            <v>DQB1*04:02</v>
          </cell>
          <cell r="Q23" t="str">
            <v>DRB1*08:01</v>
          </cell>
          <cell r="R23" t="str">
            <v>DRB1*14:54</v>
          </cell>
          <cell r="S23" t="str">
            <v>DRB3*02:02:01G</v>
          </cell>
          <cell r="T23" t="str">
            <v>DRB3*02:02:01G</v>
          </cell>
        </row>
        <row r="24">
          <cell r="B24">
            <v>297</v>
          </cell>
          <cell r="C24" t="str">
            <v>A*32:01</v>
          </cell>
          <cell r="D24" t="str">
            <v>A*68:01:02G</v>
          </cell>
          <cell r="E24" t="str">
            <v>B*44:02:01G</v>
          </cell>
          <cell r="F24" t="str">
            <v>B*51:01</v>
          </cell>
          <cell r="G24" t="str">
            <v>C*02:02</v>
          </cell>
          <cell r="H24" t="str">
            <v>C*05:01</v>
          </cell>
          <cell r="I24" t="str">
            <v>DPA1*01:03</v>
          </cell>
          <cell r="J24" t="str">
            <v>DPA1*01:03</v>
          </cell>
          <cell r="K24" t="str">
            <v>DPB1*02:01:02G</v>
          </cell>
          <cell r="L24" t="str">
            <v>DPB1*04:01</v>
          </cell>
          <cell r="M24" t="str">
            <v>DQA1*01:01:01G</v>
          </cell>
          <cell r="N24" t="str">
            <v>DQA1*05:01</v>
          </cell>
          <cell r="O24" t="str">
            <v>DQB1*05:01</v>
          </cell>
          <cell r="P24" t="str">
            <v>DQB1*02:01</v>
          </cell>
          <cell r="Q24" t="str">
            <v>DRB1*01:01</v>
          </cell>
          <cell r="R24" t="str">
            <v>DRB1*03:01</v>
          </cell>
          <cell r="T24" t="str">
            <v>DRB3*01:01</v>
          </cell>
        </row>
        <row r="25">
          <cell r="B25">
            <v>298</v>
          </cell>
          <cell r="C25" t="str">
            <v>A*29:01</v>
          </cell>
          <cell r="D25" t="str">
            <v>A*68:01:02G</v>
          </cell>
          <cell r="E25" t="str">
            <v>B*51:01</v>
          </cell>
          <cell r="F25" t="str">
            <v>B*51:01</v>
          </cell>
          <cell r="G25" t="str">
            <v>C*15:02:01G</v>
          </cell>
          <cell r="H25" t="str">
            <v>C*15:05:01G</v>
          </cell>
          <cell r="I25" t="str">
            <v>DPA1*01:03</v>
          </cell>
          <cell r="J25" t="str">
            <v>DPA1*01:03</v>
          </cell>
          <cell r="K25" t="str">
            <v>DPB1*02:01:02G</v>
          </cell>
          <cell r="L25" t="str">
            <v>DPB1*02:01:02G</v>
          </cell>
          <cell r="M25" t="str">
            <v>DQA1*01:03</v>
          </cell>
          <cell r="N25" t="str">
            <v>DQA1*02:01</v>
          </cell>
          <cell r="O25" t="str">
            <v>DQB1*06:03</v>
          </cell>
          <cell r="P25" t="str">
            <v>DQB1*02:02</v>
          </cell>
          <cell r="Q25" t="str">
            <v>DRB1*07:01</v>
          </cell>
          <cell r="R25" t="str">
            <v>DRB1*13:01</v>
          </cell>
          <cell r="S25" t="str">
            <v>DRB3*01:01</v>
          </cell>
          <cell r="U25" t="str">
            <v>DRB4*01:01:01G</v>
          </cell>
        </row>
        <row r="26">
          <cell r="B26">
            <v>299</v>
          </cell>
          <cell r="C26" t="str">
            <v>A*01:01</v>
          </cell>
          <cell r="D26" t="str">
            <v>A*02:01</v>
          </cell>
          <cell r="E26" t="str">
            <v>B*08:01</v>
          </cell>
          <cell r="F26" t="str">
            <v>B*40:01</v>
          </cell>
          <cell r="G26" t="str">
            <v>C*03:04</v>
          </cell>
          <cell r="H26" t="str">
            <v>C*07:01:01G</v>
          </cell>
          <cell r="I26" t="str">
            <v>DPA1*01:03</v>
          </cell>
          <cell r="J26" t="str">
            <v>DPA1*01:03</v>
          </cell>
          <cell r="K26" t="str">
            <v>DPB1*03:01:01G</v>
          </cell>
          <cell r="L26" t="str">
            <v>DPB1*16:01</v>
          </cell>
          <cell r="M26" t="str">
            <v>DQA1*03:01</v>
          </cell>
          <cell r="N26" t="str">
            <v>DQA1*05:01:01G</v>
          </cell>
          <cell r="O26" t="str">
            <v>DQB1*03:01</v>
          </cell>
          <cell r="P26" t="str">
            <v>DQB1*03:02</v>
          </cell>
          <cell r="Q26" t="str">
            <v>DRB1*04:01</v>
          </cell>
          <cell r="R26" t="str">
            <v>DRB1*11:01</v>
          </cell>
          <cell r="S26" t="str">
            <v>DRB3*02:02:01G</v>
          </cell>
          <cell r="U26" t="str">
            <v>DRB4*01:01:01G</v>
          </cell>
        </row>
        <row r="27">
          <cell r="B27">
            <v>300</v>
          </cell>
          <cell r="C27" t="str">
            <v>A*01:01</v>
          </cell>
          <cell r="D27" t="str">
            <v>A*02:01</v>
          </cell>
          <cell r="E27" t="str">
            <v>B*40:02</v>
          </cell>
          <cell r="F27" t="str">
            <v>B*44:02:01G</v>
          </cell>
          <cell r="G27" t="str">
            <v>C*02:02</v>
          </cell>
          <cell r="H27" t="str">
            <v>C*07:04:01G</v>
          </cell>
          <cell r="I27" t="str">
            <v>DPA1*01:03</v>
          </cell>
          <cell r="J27" t="str">
            <v>DPA1*02:01</v>
          </cell>
          <cell r="K27" t="str">
            <v>DPB1*04:01</v>
          </cell>
          <cell r="L27" t="str">
            <v>DPB1*14:01</v>
          </cell>
          <cell r="M27" t="str">
            <v>DQA1*05:01:01G</v>
          </cell>
          <cell r="N27" t="str">
            <v>DQA1*05:01:01G</v>
          </cell>
          <cell r="O27" t="str">
            <v>DQB1*03:01</v>
          </cell>
          <cell r="P27" t="str">
            <v>DQB1*03:19</v>
          </cell>
          <cell r="Q27" t="str">
            <v>DRB1*11:01</v>
          </cell>
          <cell r="R27" t="str">
            <v>DRB1*11:02</v>
          </cell>
          <cell r="S27" t="str">
            <v>DRB3*02:02:01G</v>
          </cell>
          <cell r="T27" t="str">
            <v>DRB3*02:02:01G</v>
          </cell>
        </row>
        <row r="28">
          <cell r="B28">
            <v>301</v>
          </cell>
          <cell r="C28" t="str">
            <v>A*03:01</v>
          </cell>
          <cell r="D28" t="str">
            <v>A*11:01</v>
          </cell>
          <cell r="E28" t="str">
            <v>B*40:01</v>
          </cell>
          <cell r="F28" t="str">
            <v>B*51:01</v>
          </cell>
          <cell r="G28" t="str">
            <v>C*03:04</v>
          </cell>
          <cell r="H28" t="str">
            <v>C*15:02:01G</v>
          </cell>
          <cell r="I28" t="str">
            <v>DPA1*01:03</v>
          </cell>
          <cell r="J28" t="str">
            <v>DPA1*01:03</v>
          </cell>
          <cell r="K28" t="str">
            <v>DPB1*02:01:02G</v>
          </cell>
          <cell r="L28" t="str">
            <v>DPB1*06:01</v>
          </cell>
          <cell r="M28" t="str">
            <v>DQA1*01:03</v>
          </cell>
          <cell r="N28" t="str">
            <v>DQA1*03:01:01G</v>
          </cell>
          <cell r="O28" t="str">
            <v>DQB1*06:03</v>
          </cell>
          <cell r="P28" t="str">
            <v>DQB1*03:02</v>
          </cell>
          <cell r="Q28" t="str">
            <v>DRB1*04:04</v>
          </cell>
          <cell r="R28" t="str">
            <v>DRB1*13:01</v>
          </cell>
          <cell r="S28" t="str">
            <v>DRB3*02:02:01G</v>
          </cell>
          <cell r="U28" t="str">
            <v>DRB4*01:01:01G</v>
          </cell>
        </row>
        <row r="29">
          <cell r="B29">
            <v>302</v>
          </cell>
          <cell r="C29" t="str">
            <v>A*01:01:01G</v>
          </cell>
          <cell r="D29" t="str">
            <v>A*30:02</v>
          </cell>
          <cell r="E29" t="str">
            <v>B*18:01:01G</v>
          </cell>
          <cell r="F29" t="str">
            <v>B*37:01</v>
          </cell>
          <cell r="G29" t="str">
            <v>C*05:01</v>
          </cell>
          <cell r="H29" t="str">
            <v>C*06:02:01G</v>
          </cell>
          <cell r="I29" t="str">
            <v>DPA1*01:03</v>
          </cell>
          <cell r="J29" t="str">
            <v>DPA1*01:03</v>
          </cell>
          <cell r="K29" t="str">
            <v xml:space="preserve">DPB1*03:01:01G </v>
          </cell>
          <cell r="L29" t="str">
            <v>DPB1*04:01</v>
          </cell>
          <cell r="M29" t="str">
            <v>DQA1*01:01:01G</v>
          </cell>
          <cell r="N29" t="str">
            <v>DQA1*03:01:01G</v>
          </cell>
          <cell r="O29" t="str">
            <v>DQB1*05:01</v>
          </cell>
          <cell r="P29" t="str">
            <v>DQB1*03:01</v>
          </cell>
          <cell r="Q29" t="str">
            <v>DRB1*01:01</v>
          </cell>
          <cell r="R29" t="str">
            <v>DRB1*04:07:01G</v>
          </cell>
          <cell r="U29" t="str">
            <v>DRB4*01:01:01G</v>
          </cell>
        </row>
        <row r="30">
          <cell r="B30">
            <v>303</v>
          </cell>
          <cell r="C30" t="str">
            <v>A*02:01</v>
          </cell>
          <cell r="D30" t="str">
            <v>A*33:01</v>
          </cell>
          <cell r="E30" t="str">
            <v>B*39:06</v>
          </cell>
          <cell r="F30" t="str">
            <v>B*49:01</v>
          </cell>
          <cell r="G30" t="str">
            <v>C*07:01:01G</v>
          </cell>
          <cell r="H30" t="str">
            <v>C*12:03</v>
          </cell>
          <cell r="I30" t="str">
            <v>DPA1*01:03</v>
          </cell>
          <cell r="J30" t="str">
            <v>DPA1*02:01</v>
          </cell>
          <cell r="K30" t="str">
            <v>DPB1*04:02</v>
          </cell>
          <cell r="L30" t="str">
            <v>DPB1*14:01</v>
          </cell>
          <cell r="M30" t="str">
            <v>DQA1*01:02:01G</v>
          </cell>
          <cell r="N30" t="str">
            <v>DQA1*05:01:01G</v>
          </cell>
          <cell r="O30" t="str">
            <v>DQB1*05:02</v>
          </cell>
          <cell r="P30" t="str">
            <v>DQB1*03:01</v>
          </cell>
          <cell r="Q30" t="str">
            <v>DRB1*11:01</v>
          </cell>
          <cell r="R30" t="str">
            <v>DRB1*16:01</v>
          </cell>
          <cell r="S30" t="str">
            <v>DRB3*02:02:01G</v>
          </cell>
          <cell r="W30" t="str">
            <v>DRB5*02:02:01G</v>
          </cell>
        </row>
        <row r="31">
          <cell r="B31">
            <v>304</v>
          </cell>
          <cell r="C31" t="str">
            <v>A*11:01:01G</v>
          </cell>
          <cell r="D31" t="str">
            <v>A*68:01:02G</v>
          </cell>
          <cell r="E31" t="str">
            <v>B*35:01:01G</v>
          </cell>
          <cell r="F31" t="str">
            <v>B*44:02</v>
          </cell>
          <cell r="G31" t="str">
            <v>C*04:01:01G</v>
          </cell>
          <cell r="H31" t="str">
            <v>C*05:01</v>
          </cell>
          <cell r="I31" t="str">
            <v>DPA1*01:03</v>
          </cell>
          <cell r="J31" t="str">
            <v>DPA1*01:03</v>
          </cell>
          <cell r="K31" t="str">
            <v>DPB1*04:01:01G</v>
          </cell>
          <cell r="L31" t="str">
            <v>DPB1*04:02:01G</v>
          </cell>
          <cell r="M31" t="str">
            <v>DQA1*01:01:01G</v>
          </cell>
          <cell r="N31" t="str">
            <v>DQA1*05:01</v>
          </cell>
          <cell r="O31" t="str">
            <v>DQB1*05:01</v>
          </cell>
          <cell r="P31" t="str">
            <v>DQB1*02:01</v>
          </cell>
          <cell r="Q31" t="str">
            <v>DRB1*01:01</v>
          </cell>
          <cell r="R31" t="str">
            <v>DRB1*03:01</v>
          </cell>
          <cell r="T31" t="str">
            <v>DRB3*01:01</v>
          </cell>
        </row>
        <row r="32">
          <cell r="B32">
            <v>305</v>
          </cell>
          <cell r="C32" t="str">
            <v>A*01:01</v>
          </cell>
          <cell r="D32" t="str">
            <v>A*69:01</v>
          </cell>
          <cell r="E32" t="str">
            <v>B*07:02:01G</v>
          </cell>
          <cell r="F32" t="str">
            <v>B*57:01</v>
          </cell>
          <cell r="G32" t="str">
            <v>C*06:02:01G</v>
          </cell>
          <cell r="H32" t="str">
            <v>C*12:03</v>
          </cell>
          <cell r="I32" t="str">
            <v>DPA1*01:03</v>
          </cell>
          <cell r="J32" t="str">
            <v>DPA1*01:03</v>
          </cell>
          <cell r="K32" t="str">
            <v>DPB1*02:01:02G</v>
          </cell>
          <cell r="L32" t="str">
            <v>DPB1*04:01</v>
          </cell>
          <cell r="M32" t="str">
            <v>DQA1*01:02:01G</v>
          </cell>
          <cell r="N32" t="str">
            <v>DQA1*05:01:01G</v>
          </cell>
          <cell r="O32" t="str">
            <v>DQB1*05:02</v>
          </cell>
          <cell r="P32" t="str">
            <v>DQB1*03:01</v>
          </cell>
          <cell r="Q32" t="str">
            <v>DRB1*11:04</v>
          </cell>
          <cell r="R32" t="str">
            <v>DRB1*15:01</v>
          </cell>
          <cell r="S32" t="str">
            <v>DRB3*02:02:01G</v>
          </cell>
          <cell r="W32" t="str">
            <v>DRB5*01:01</v>
          </cell>
        </row>
        <row r="33">
          <cell r="B33">
            <v>306</v>
          </cell>
          <cell r="C33" t="str">
            <v>A*01:01</v>
          </cell>
          <cell r="D33" t="str">
            <v>A*02:07</v>
          </cell>
          <cell r="E33" t="str">
            <v>B*08:01</v>
          </cell>
          <cell r="F33" t="str">
            <v>B*38:01</v>
          </cell>
          <cell r="G33" t="str">
            <v>C*07:01:01G</v>
          </cell>
          <cell r="H33" t="str">
            <v>C*12:03</v>
          </cell>
          <cell r="I33" t="str">
            <v>DPA1*01:03</v>
          </cell>
          <cell r="J33" t="str">
            <v>DPA1*01:03</v>
          </cell>
          <cell r="K33" t="str">
            <v>DPB1*02:01:02G</v>
          </cell>
          <cell r="L33" t="str">
            <v>DPB1*02:01:02G</v>
          </cell>
          <cell r="M33" t="str">
            <v>DQA1*01:03</v>
          </cell>
          <cell r="N33" t="str">
            <v>DQA1*05:01:01G</v>
          </cell>
          <cell r="O33" t="str">
            <v>DQB1*06:03</v>
          </cell>
          <cell r="P33" t="str">
            <v>DQB1*03:01</v>
          </cell>
          <cell r="Q33" t="str">
            <v>DRB1*11:01</v>
          </cell>
          <cell r="R33" t="str">
            <v>DRB1*13:01</v>
          </cell>
          <cell r="S33" t="str">
            <v>DRB3*01:01</v>
          </cell>
          <cell r="T33" t="str">
            <v>DRB3*02:02:01G</v>
          </cell>
        </row>
        <row r="34">
          <cell r="B34">
            <v>307</v>
          </cell>
          <cell r="C34" t="str">
            <v>A*02:01</v>
          </cell>
          <cell r="D34" t="str">
            <v>A*02:01</v>
          </cell>
          <cell r="E34" t="str">
            <v>B*07:02:01G</v>
          </cell>
          <cell r="F34" t="str">
            <v>B*40:01</v>
          </cell>
          <cell r="G34" t="str">
            <v>C*03:04</v>
          </cell>
          <cell r="H34" t="str">
            <v>C*07:02:01G</v>
          </cell>
          <cell r="I34" t="str">
            <v>DPA1*01:03</v>
          </cell>
          <cell r="J34" t="str">
            <v>DPA1*01:03</v>
          </cell>
          <cell r="K34" t="str">
            <v>DPB1*04:01</v>
          </cell>
          <cell r="L34" t="str">
            <v>DPB1*06:01</v>
          </cell>
          <cell r="M34" t="str">
            <v>DQA1*01:02:01G</v>
          </cell>
          <cell r="N34" t="str">
            <v>DQA1*01:02:01G</v>
          </cell>
          <cell r="O34" t="str">
            <v>DQB1*06:02</v>
          </cell>
          <cell r="P34" t="str">
            <v>DQB1*06:04</v>
          </cell>
          <cell r="Q34" t="str">
            <v>DRB1*13:02</v>
          </cell>
          <cell r="R34" t="str">
            <v>DRB1*15:01</v>
          </cell>
          <cell r="S34" t="str">
            <v>DRB3*03:01</v>
          </cell>
          <cell r="W34" t="str">
            <v>DRB5*01:01</v>
          </cell>
        </row>
        <row r="35">
          <cell r="B35">
            <v>308</v>
          </cell>
          <cell r="C35" t="str">
            <v>A*03:01</v>
          </cell>
          <cell r="D35" t="str">
            <v>A*03:01</v>
          </cell>
          <cell r="E35" t="str">
            <v>B*35:01:01G</v>
          </cell>
          <cell r="F35" t="str">
            <v>B*39:24</v>
          </cell>
          <cell r="G35" t="str">
            <v>C*04:01:01G</v>
          </cell>
          <cell r="H35" t="str">
            <v>C*07:01:01G</v>
          </cell>
          <cell r="I35" t="str">
            <v>DPA1*01:03</v>
          </cell>
          <cell r="J35" t="str">
            <v>DPA1*01:03</v>
          </cell>
          <cell r="K35" t="str">
            <v>DPB1*02:01:02G</v>
          </cell>
          <cell r="L35" t="str">
            <v>DPB1*04:01</v>
          </cell>
          <cell r="M35" t="str">
            <v>DQA1*01:01:01G</v>
          </cell>
          <cell r="N35" t="str">
            <v>DQA1*05:01:01G</v>
          </cell>
          <cell r="O35" t="str">
            <v>DQB1*05:01</v>
          </cell>
          <cell r="P35" t="str">
            <v>DQB1*03:01</v>
          </cell>
          <cell r="Q35" t="str">
            <v>DRB1*01:01</v>
          </cell>
          <cell r="R35" t="str">
            <v>DRB1*13:03</v>
          </cell>
          <cell r="T35" t="str">
            <v>DRB3*01:01</v>
          </cell>
        </row>
        <row r="36">
          <cell r="B36">
            <v>309</v>
          </cell>
          <cell r="C36" t="str">
            <v>A*24:02</v>
          </cell>
          <cell r="D36" t="str">
            <v>A*24:02</v>
          </cell>
          <cell r="E36" t="str">
            <v>B*18:01:01G</v>
          </cell>
          <cell r="F36" t="str">
            <v>B*53:01</v>
          </cell>
          <cell r="G36" t="str">
            <v>C*04:01:01G</v>
          </cell>
          <cell r="H36" t="str">
            <v>C*07:01:01G</v>
          </cell>
          <cell r="I36" t="str">
            <v>DPA1*01:03</v>
          </cell>
          <cell r="J36" t="str">
            <v>DPA1*02:01</v>
          </cell>
          <cell r="K36" t="str">
            <v>DPB1*01:01</v>
          </cell>
          <cell r="L36" t="str">
            <v>DPB1*04:01</v>
          </cell>
          <cell r="M36" t="str">
            <v>DQA1*01:01:01G</v>
          </cell>
          <cell r="N36" t="str">
            <v>DQA1*05:01:01G</v>
          </cell>
          <cell r="O36" t="str">
            <v>DQB1*05:03</v>
          </cell>
          <cell r="P36" t="str">
            <v>DQB1*03:01</v>
          </cell>
          <cell r="Q36" t="str">
            <v>DRB1*12:01:01G</v>
          </cell>
          <cell r="R36" t="str">
            <v>DRB1*14:54</v>
          </cell>
          <cell r="S36" t="str">
            <v>DRB3*02:02:01G</v>
          </cell>
          <cell r="T36" t="str">
            <v>DRB3*02:02:01G</v>
          </cell>
        </row>
        <row r="37">
          <cell r="B37">
            <v>310</v>
          </cell>
          <cell r="C37" t="str">
            <v>A*01:01</v>
          </cell>
          <cell r="D37" t="str">
            <v>A*29:01</v>
          </cell>
          <cell r="E37" t="str">
            <v>B*27:05:02G</v>
          </cell>
          <cell r="F37" t="str">
            <v>B*51:08</v>
          </cell>
          <cell r="G37" t="str">
            <v>C*02:02</v>
          </cell>
          <cell r="H37" t="str">
            <v>C*16:02:01G</v>
          </cell>
          <cell r="I37" t="str">
            <v>DPA1*01:03</v>
          </cell>
          <cell r="J37" t="str">
            <v>DPA1*01:03</v>
          </cell>
          <cell r="K37" t="str">
            <v>DPB1*02:01:02G</v>
          </cell>
          <cell r="L37" t="str">
            <v>DPB1*02:01:02G</v>
          </cell>
          <cell r="M37" t="str">
            <v>DQA1*01:01:01G</v>
          </cell>
          <cell r="N37" t="str">
            <v>DQA1*02:01</v>
          </cell>
          <cell r="O37" t="str">
            <v>DQB1*05:03</v>
          </cell>
          <cell r="P37" t="str">
            <v>DQB1*03:03</v>
          </cell>
          <cell r="Q37" t="str">
            <v>DRB1*07:01</v>
          </cell>
          <cell r="R37" t="str">
            <v>DRB1*14:01</v>
          </cell>
          <cell r="S37" t="str">
            <v>DRB3*02:01:01G</v>
          </cell>
          <cell r="U37" t="str">
            <v>DRB4*01:03N</v>
          </cell>
        </row>
        <row r="38">
          <cell r="B38">
            <v>311</v>
          </cell>
          <cell r="C38" t="str">
            <v>A*01:01</v>
          </cell>
          <cell r="D38" t="str">
            <v>A*02:01</v>
          </cell>
          <cell r="E38" t="str">
            <v>B*08:01</v>
          </cell>
          <cell r="F38" t="str">
            <v>B*35:03</v>
          </cell>
          <cell r="G38" t="str">
            <v>C*04:01:01G</v>
          </cell>
          <cell r="H38" t="str">
            <v>C*07:01:01G</v>
          </cell>
          <cell r="I38" t="str">
            <v>DPA1*01:03</v>
          </cell>
          <cell r="J38" t="str">
            <v>DPA1*02:01</v>
          </cell>
          <cell r="K38" t="str">
            <v>DPB1*01:01</v>
          </cell>
          <cell r="L38" t="str">
            <v>DPB1*04:01</v>
          </cell>
          <cell r="M38" t="str">
            <v>DQA1*05:01</v>
          </cell>
          <cell r="N38" t="str">
            <v>DQA1*05:01:01G</v>
          </cell>
          <cell r="O38" t="str">
            <v>DQB1*02:01</v>
          </cell>
          <cell r="P38" t="str">
            <v>DQB1*03:01</v>
          </cell>
          <cell r="Q38" t="str">
            <v>DRB1*03:01</v>
          </cell>
          <cell r="R38" t="str">
            <v>DRB1*11:01</v>
          </cell>
          <cell r="S38" t="str">
            <v>DRB3*01:01</v>
          </cell>
          <cell r="T38" t="str">
            <v>DRB3*02:02:01G</v>
          </cell>
        </row>
        <row r="39">
          <cell r="B39">
            <v>312</v>
          </cell>
          <cell r="C39" t="str">
            <v>A*01:01</v>
          </cell>
          <cell r="D39" t="str">
            <v>A*24:02</v>
          </cell>
          <cell r="E39" t="str">
            <v>B*08:01</v>
          </cell>
          <cell r="F39" t="str">
            <v>B*39:06</v>
          </cell>
          <cell r="G39" t="str">
            <v>C*07:01:01G</v>
          </cell>
          <cell r="H39" t="str">
            <v>C*07:02:01G</v>
          </cell>
          <cell r="I39" t="str">
            <v>DPA1*01:03</v>
          </cell>
          <cell r="J39" t="str">
            <v>DPA1*01:03</v>
          </cell>
          <cell r="K39" t="str">
            <v>DPB1*02:01:02G</v>
          </cell>
          <cell r="L39" t="str">
            <v>DPB1*04:01</v>
          </cell>
          <cell r="M39" t="str">
            <v>DQA1*03:01:01G</v>
          </cell>
          <cell r="N39" t="str">
            <v>DQA1*05:01:01G</v>
          </cell>
          <cell r="O39" t="str">
            <v>DQB1*03:01</v>
          </cell>
          <cell r="P39" t="str">
            <v>DQB1*03:19</v>
          </cell>
          <cell r="Q39" t="str">
            <v>DRB1*04:01</v>
          </cell>
          <cell r="R39" t="str">
            <v>DRB1*11:02</v>
          </cell>
          <cell r="S39" t="str">
            <v>DRB3*02:02:01G</v>
          </cell>
          <cell r="U39" t="str">
            <v>DRB4*01:01:01G</v>
          </cell>
        </row>
        <row r="40">
          <cell r="B40">
            <v>313</v>
          </cell>
          <cell r="C40" t="str">
            <v>A*02:01</v>
          </cell>
          <cell r="D40" t="str">
            <v>A*02:01</v>
          </cell>
          <cell r="E40" t="str">
            <v>B*40:01</v>
          </cell>
          <cell r="F40" t="str">
            <v>B*51:01</v>
          </cell>
          <cell r="G40" t="str">
            <v>C*03:04</v>
          </cell>
          <cell r="H40" t="str">
            <v>C*14:02</v>
          </cell>
          <cell r="I40" t="str">
            <v>DPA1*01:03</v>
          </cell>
          <cell r="J40" t="str">
            <v>DPA1*02:01</v>
          </cell>
          <cell r="K40" t="str">
            <v>DPB1*01:01</v>
          </cell>
          <cell r="L40" t="str">
            <v>DPB1*02:01:02G</v>
          </cell>
          <cell r="M40" t="str">
            <v>DQA1*02:01</v>
          </cell>
          <cell r="N40" t="str">
            <v>DQA1*06:01</v>
          </cell>
          <cell r="O40" t="str">
            <v>DQB1*02:02</v>
          </cell>
          <cell r="P40" t="str">
            <v>DQB1*03:01</v>
          </cell>
          <cell r="Q40" t="str">
            <v>DRB1*07:01</v>
          </cell>
          <cell r="R40" t="str">
            <v>DRB1*08:03</v>
          </cell>
          <cell r="U40" t="str">
            <v>DRB4*01:01:01G</v>
          </cell>
        </row>
        <row r="41">
          <cell r="B41">
            <v>317</v>
          </cell>
          <cell r="C41" t="str">
            <v>A*29:02</v>
          </cell>
          <cell r="D41" t="str">
            <v>A*31:01</v>
          </cell>
          <cell r="E41" t="str">
            <v>B*40:01</v>
          </cell>
          <cell r="F41" t="str">
            <v>B*58:01</v>
          </cell>
          <cell r="G41" t="str">
            <v>C*03:04</v>
          </cell>
          <cell r="H41" t="str">
            <v>C*07:01:01G</v>
          </cell>
          <cell r="I41" t="str">
            <v>DPA1*01:03</v>
          </cell>
          <cell r="J41" t="str">
            <v>DPA1*01:03</v>
          </cell>
          <cell r="K41" t="str">
            <v xml:space="preserve">DPB1*03:01:01G </v>
          </cell>
          <cell r="L41" t="str">
            <v>DPB1*04:01</v>
          </cell>
          <cell r="M41" t="str">
            <v>DQA1*03:01:01G</v>
          </cell>
          <cell r="N41" t="str">
            <v>DQA1*04:01</v>
          </cell>
          <cell r="O41" t="str">
            <v>DQB1*03:02</v>
          </cell>
          <cell r="P41" t="str">
            <v>DQB1*04:02</v>
          </cell>
          <cell r="Q41" t="str">
            <v>DRB1*04:03</v>
          </cell>
          <cell r="R41" t="str">
            <v>DRB1*08:04</v>
          </cell>
          <cell r="U41" t="str">
            <v>DRB4*01:01:01G</v>
          </cell>
        </row>
        <row r="42">
          <cell r="B42">
            <v>326</v>
          </cell>
          <cell r="C42" t="str">
            <v>A*23:01:01G</v>
          </cell>
          <cell r="D42" t="str">
            <v>A*68:01</v>
          </cell>
          <cell r="E42" t="str">
            <v>B*15;03:01G</v>
          </cell>
          <cell r="F42" t="str">
            <v>B*37:01</v>
          </cell>
          <cell r="G42" t="str">
            <v>C*02:10</v>
          </cell>
          <cell r="H42" t="str">
            <v>C*02:10</v>
          </cell>
          <cell r="I42" t="str">
            <v>DPA1*03:01</v>
          </cell>
          <cell r="J42" t="str">
            <v>DPA1*03:01</v>
          </cell>
          <cell r="K42" t="str">
            <v>DPB1*105:01</v>
          </cell>
          <cell r="L42" t="str">
            <v>DPB1*105:01</v>
          </cell>
          <cell r="M42" t="str">
            <v>DQA1*01:02:01G</v>
          </cell>
          <cell r="N42" t="str">
            <v>DQA1*05:01:01G</v>
          </cell>
          <cell r="O42" t="str">
            <v>DQB1*06:02</v>
          </cell>
          <cell r="P42" t="str">
            <v>DQB1*03:01</v>
          </cell>
          <cell r="Q42" t="str">
            <v>DRB1*11:02</v>
          </cell>
          <cell r="R42" t="str">
            <v>DRB1*15:03</v>
          </cell>
          <cell r="S42" t="str">
            <v>DRB3*02:02:01G</v>
          </cell>
          <cell r="T42" t="str">
            <v>DRB5*01:01</v>
          </cell>
        </row>
        <row r="43">
          <cell r="B43">
            <v>327</v>
          </cell>
          <cell r="C43" t="str">
            <v>A*01:01</v>
          </cell>
          <cell r="D43" t="str">
            <v>A*01:01</v>
          </cell>
          <cell r="E43" t="str">
            <v>B*53;01</v>
          </cell>
          <cell r="F43" t="str">
            <v>B*57:01</v>
          </cell>
          <cell r="G43" t="str">
            <v>C*04:01:01G</v>
          </cell>
          <cell r="H43" t="str">
            <v>C*06:02:01G</v>
          </cell>
          <cell r="I43" t="str">
            <v>DPA1*01:03</v>
          </cell>
          <cell r="J43" t="str">
            <v>DPA1*02:01</v>
          </cell>
          <cell r="K43" t="str">
            <v>DPB1*04:01</v>
          </cell>
          <cell r="L43" t="str">
            <v>DPB1*131:01</v>
          </cell>
          <cell r="M43" t="str">
            <v>DQA1*01:02:01G</v>
          </cell>
          <cell r="N43" t="str">
            <v>DQA1*01:02:01G</v>
          </cell>
          <cell r="O43" t="str">
            <v>DQB1*06:02</v>
          </cell>
          <cell r="P43" t="str">
            <v>DQB1*06:04</v>
          </cell>
          <cell r="Q43" t="str">
            <v>DRB1*13:02</v>
          </cell>
          <cell r="R43" t="str">
            <v>DRB1*15:01</v>
          </cell>
          <cell r="S43" t="str">
            <v>DRB3*03:01</v>
          </cell>
          <cell r="W43" t="str">
            <v>DRB5*01:01</v>
          </cell>
        </row>
        <row r="44">
          <cell r="B44">
            <v>328</v>
          </cell>
          <cell r="C44" t="str">
            <v>A*29:02</v>
          </cell>
          <cell r="D44" t="str">
            <v>A*68:05</v>
          </cell>
          <cell r="E44" t="str">
            <v>B*39:05</v>
          </cell>
          <cell r="F44" t="str">
            <v>B*44:03</v>
          </cell>
          <cell r="G44" t="str">
            <v>C*04:01:01G</v>
          </cell>
          <cell r="H44" t="str">
            <v>C*07:02:01G</v>
          </cell>
          <cell r="I44" t="str">
            <v>DPA1*01:03</v>
          </cell>
          <cell r="J44" t="str">
            <v>DPA1*01:03</v>
          </cell>
          <cell r="K44" t="str">
            <v>DPB1*04:01:01G</v>
          </cell>
          <cell r="L44" t="str">
            <v>DPB1*04:02:01G</v>
          </cell>
          <cell r="M44" t="str">
            <v>DQA1*02:01</v>
          </cell>
          <cell r="N44" t="str">
            <v>DQA1*03:01:01G</v>
          </cell>
          <cell r="O44" t="str">
            <v>DQB1*03:02</v>
          </cell>
          <cell r="P44" t="str">
            <v>DQB1*03:03</v>
          </cell>
          <cell r="Q44" t="str">
            <v>DRB1*04:07:01G</v>
          </cell>
          <cell r="R44" t="str">
            <v>DRB1*07:01</v>
          </cell>
          <cell r="U44" t="str">
            <v>DRB4*01:01:01G</v>
          </cell>
          <cell r="V44" t="str">
            <v>DRB4*01:03N</v>
          </cell>
        </row>
        <row r="45">
          <cell r="B45">
            <v>329</v>
          </cell>
          <cell r="C45" t="str">
            <v>A*01:01</v>
          </cell>
          <cell r="D45" t="str">
            <v>A*25:01</v>
          </cell>
          <cell r="E45" t="str">
            <v>B*18:01:01G</v>
          </cell>
          <cell r="F45" t="str">
            <v>B*37:01</v>
          </cell>
          <cell r="G45" t="str">
            <v>C*06:02:01G</v>
          </cell>
          <cell r="H45" t="str">
            <v>C*12:03</v>
          </cell>
          <cell r="I45" t="str">
            <v>DPA1*02:01</v>
          </cell>
          <cell r="J45" t="str">
            <v>DPA1*02:01</v>
          </cell>
          <cell r="K45" t="str">
            <v>DPB1*14:01</v>
          </cell>
          <cell r="L45" t="str">
            <v>DPB1*14:01</v>
          </cell>
          <cell r="M45" t="str">
            <v>DQA1*01:01:01G</v>
          </cell>
          <cell r="N45" t="str">
            <v>DQA1*01:01:01G</v>
          </cell>
          <cell r="O45" t="str">
            <v>DQB1*05:01</v>
          </cell>
          <cell r="P45" t="str">
            <v>DQB1*05:01</v>
          </cell>
          <cell r="Q45" t="str">
            <v>DRB1*01:01</v>
          </cell>
          <cell r="R45" t="str">
            <v>DRB1*10:01</v>
          </cell>
        </row>
        <row r="46">
          <cell r="B46">
            <v>330</v>
          </cell>
          <cell r="C46" t="str">
            <v>A*02:01</v>
          </cell>
          <cell r="D46" t="str">
            <v>A*26:01</v>
          </cell>
          <cell r="E46" t="str">
            <v>B*14:01</v>
          </cell>
          <cell r="F46" t="str">
            <v>B*51:01</v>
          </cell>
          <cell r="G46" t="str">
            <v>C*08:02</v>
          </cell>
          <cell r="H46" t="str">
            <v>C*14:02</v>
          </cell>
          <cell r="I46" t="str">
            <v>DPA1*01:03</v>
          </cell>
          <cell r="J46" t="str">
            <v>DPA1*01:03</v>
          </cell>
          <cell r="K46" t="str">
            <v>DPB1*04:01:01G</v>
          </cell>
          <cell r="L46" t="str">
            <v>DPB1*04:02:01G</v>
          </cell>
          <cell r="M46" t="str">
            <v>DQA1*02:01</v>
          </cell>
          <cell r="N46" t="str">
            <v>DQA1*04:02</v>
          </cell>
          <cell r="O46" t="str">
            <v>DQB1*02:02</v>
          </cell>
          <cell r="P46" t="str">
            <v>DQB1*04:02</v>
          </cell>
          <cell r="Q46" t="str">
            <v>DRB1*07:01</v>
          </cell>
          <cell r="R46" t="str">
            <v>DRB1*08:01</v>
          </cell>
          <cell r="U46" t="str">
            <v>DRB4*01:01:01G</v>
          </cell>
        </row>
        <row r="47">
          <cell r="B47">
            <v>331</v>
          </cell>
          <cell r="C47" t="str">
            <v>A*29:02</v>
          </cell>
          <cell r="D47" t="str">
            <v>A*74:01:01G</v>
          </cell>
          <cell r="E47" t="str">
            <v>B*53:01</v>
          </cell>
          <cell r="F47" t="str">
            <v>B*58:02</v>
          </cell>
          <cell r="G47" t="str">
            <v>C*06:02:01G</v>
          </cell>
          <cell r="H47" t="str">
            <v>C*07:01:01G</v>
          </cell>
          <cell r="I47" t="str">
            <v>DPA1*01:03</v>
          </cell>
          <cell r="J47" t="str">
            <v>DPA1*02:01</v>
          </cell>
          <cell r="K47" t="str">
            <v>DPB1*01:01</v>
          </cell>
          <cell r="L47" t="str">
            <v>DPB1*02:01:02G</v>
          </cell>
          <cell r="M47" t="str">
            <v>DQA1*04:01</v>
          </cell>
          <cell r="N47" t="str">
            <v>DQA1*05:01:01G</v>
          </cell>
          <cell r="O47" t="str">
            <v>DQB1*03:01</v>
          </cell>
          <cell r="P47" t="str">
            <v>DQB1*03:19</v>
          </cell>
          <cell r="Q47" t="str">
            <v>DRB1*08:04</v>
          </cell>
          <cell r="R47" t="str">
            <v>DRB1*11:02</v>
          </cell>
          <cell r="T47" t="str">
            <v>DRB3*02:02:01G</v>
          </cell>
        </row>
        <row r="48">
          <cell r="B48">
            <v>332</v>
          </cell>
          <cell r="C48" t="str">
            <v>A*01:01</v>
          </cell>
          <cell r="D48" t="str">
            <v>A*02:01</v>
          </cell>
          <cell r="E48" t="str">
            <v>B*08:01</v>
          </cell>
          <cell r="F48" t="str">
            <v>B*55:01</v>
          </cell>
          <cell r="G48" t="str">
            <v>C*03:03:01G</v>
          </cell>
          <cell r="H48" t="str">
            <v>C*07:01:01G</v>
          </cell>
          <cell r="I48" t="str">
            <v>DPA1*01:03</v>
          </cell>
          <cell r="J48" t="str">
            <v>DPA1*01:03</v>
          </cell>
          <cell r="K48" t="str">
            <v>DPB1*04:01</v>
          </cell>
          <cell r="L48" t="str">
            <v>DPB1*04:01</v>
          </cell>
          <cell r="M48" t="str">
            <v>DQA1*03:01:01G</v>
          </cell>
          <cell r="N48" t="str">
            <v>DQA1*05:01</v>
          </cell>
          <cell r="O48" t="str">
            <v>DQB1*02:01</v>
          </cell>
          <cell r="P48" t="str">
            <v>DQB1*03:01</v>
          </cell>
          <cell r="Q48" t="str">
            <v>DRB1*03:01</v>
          </cell>
          <cell r="R48" t="str">
            <v>DRB1*04:08</v>
          </cell>
          <cell r="S48" t="str">
            <v>DRB3*01:01</v>
          </cell>
          <cell r="U48" t="str">
            <v>DRB4*01:01:01G</v>
          </cell>
        </row>
        <row r="49">
          <cell r="B49">
            <v>333</v>
          </cell>
          <cell r="C49" t="str">
            <v>A*03:01</v>
          </cell>
          <cell r="D49" t="str">
            <v>A*30:02</v>
          </cell>
          <cell r="E49" t="str">
            <v>B*07:02:01G</v>
          </cell>
          <cell r="F49" t="str">
            <v>B*53:01</v>
          </cell>
          <cell r="G49" t="str">
            <v>C*04:01:01G</v>
          </cell>
          <cell r="H49" t="str">
            <v>C*07:02:01G</v>
          </cell>
          <cell r="I49" t="str">
            <v>DPA1*01:03</v>
          </cell>
          <cell r="J49" t="str">
            <v>DPA1*02:01</v>
          </cell>
          <cell r="K49" t="str">
            <v>DPB1*04:01</v>
          </cell>
          <cell r="L49" t="str">
            <v>DPB1*13:01:01G</v>
          </cell>
          <cell r="M49" t="str">
            <v>DQA1*01:02:01G</v>
          </cell>
          <cell r="N49" t="str">
            <v>DQA1*01:03</v>
          </cell>
          <cell r="O49" t="str">
            <v>DQB1*06:02</v>
          </cell>
          <cell r="P49" t="str">
            <v>DQB1*06:03</v>
          </cell>
          <cell r="Q49" t="str">
            <v>DRB1*11:01</v>
          </cell>
          <cell r="R49" t="str">
            <v>DRB1*13:01</v>
          </cell>
          <cell r="S49" t="str">
            <v>DRB3*01:01</v>
          </cell>
          <cell r="T49" t="str">
            <v>DRB3*02:02:01G</v>
          </cell>
        </row>
        <row r="50">
          <cell r="B50">
            <v>334</v>
          </cell>
          <cell r="C50" t="str">
            <v>A*02:05</v>
          </cell>
          <cell r="D50" t="str">
            <v>A*24:02</v>
          </cell>
          <cell r="E50" t="str">
            <v>B*15;03:01G</v>
          </cell>
          <cell r="F50" t="str">
            <v>B*39:06</v>
          </cell>
          <cell r="G50" t="str">
            <v>C*07:02:01G</v>
          </cell>
          <cell r="H50" t="str">
            <v>C*12:03</v>
          </cell>
          <cell r="I50" t="str">
            <v>DPA1*01:03</v>
          </cell>
          <cell r="J50" t="str">
            <v>DPA1*01:03</v>
          </cell>
          <cell r="K50" t="str">
            <v>DPB1*04:01:01G</v>
          </cell>
          <cell r="L50" t="str">
            <v>DPB1*04:02:01G</v>
          </cell>
          <cell r="M50" t="str">
            <v>DQA1*02:01</v>
          </cell>
          <cell r="N50" t="str">
            <v>DQA1*05:01:01G</v>
          </cell>
          <cell r="O50" t="str">
            <v>DQB1*02:02</v>
          </cell>
          <cell r="P50" t="str">
            <v>DQB1*03:01</v>
          </cell>
          <cell r="Q50" t="str">
            <v>DRB1*07:01</v>
          </cell>
          <cell r="R50" t="str">
            <v>DRB1*14:06</v>
          </cell>
          <cell r="S50" t="str">
            <v>DRB3*01:01</v>
          </cell>
          <cell r="U50" t="str">
            <v>DRB4*01:01:01G</v>
          </cell>
        </row>
        <row r="51">
          <cell r="B51">
            <v>335</v>
          </cell>
          <cell r="C51" t="str">
            <v>A*24:02</v>
          </cell>
          <cell r="D51" t="str">
            <v>A*68:01</v>
          </cell>
          <cell r="E51" t="str">
            <v>B*27:05:02G</v>
          </cell>
          <cell r="F51" t="str">
            <v>B*51:01</v>
          </cell>
          <cell r="G51" t="str">
            <v>C*02:02</v>
          </cell>
          <cell r="H51" t="str">
            <v>C*15:02:01G</v>
          </cell>
          <cell r="I51" t="str">
            <v>DPA1*01:03</v>
          </cell>
          <cell r="J51" t="str">
            <v>DPA1*01:03</v>
          </cell>
          <cell r="K51" t="str">
            <v>DPB1*02:01:02</v>
          </cell>
          <cell r="L51" t="str">
            <v>DPB1*59:01</v>
          </cell>
          <cell r="M51" t="str">
            <v>DQA1*01:03</v>
          </cell>
          <cell r="N51" t="str">
            <v>DQA1*03:01:01G</v>
          </cell>
          <cell r="O51" t="str">
            <v>DQB1*06:03</v>
          </cell>
          <cell r="P51" t="str">
            <v>DQB1*03:03</v>
          </cell>
          <cell r="Q51" t="str">
            <v>DRB1*09:01:02G</v>
          </cell>
          <cell r="R51" t="str">
            <v>DRB1*13:01</v>
          </cell>
          <cell r="S51" t="str">
            <v>DRB3*01:01</v>
          </cell>
          <cell r="U51" t="str">
            <v>DRB4*01:01:01G</v>
          </cell>
        </row>
        <row r="52">
          <cell r="B52">
            <v>336</v>
          </cell>
          <cell r="C52" t="str">
            <v>A*30:01</v>
          </cell>
          <cell r="D52" t="str">
            <v>A*30:02</v>
          </cell>
          <cell r="E52" t="str">
            <v>B*57:03</v>
          </cell>
          <cell r="F52" t="str">
            <v>B*58:02</v>
          </cell>
          <cell r="G52" t="str">
            <v>C*06:02:01G</v>
          </cell>
          <cell r="H52" t="str">
            <v>C*18:01:01G</v>
          </cell>
          <cell r="I52" t="str">
            <v>DPA1*01:03</v>
          </cell>
          <cell r="J52" t="str">
            <v>DPA1*03:01</v>
          </cell>
          <cell r="K52" t="str">
            <v>DPB1*03:01:01G</v>
          </cell>
          <cell r="L52" t="str">
            <v>DPB1*105:01</v>
          </cell>
          <cell r="M52" t="str">
            <v>DQA1*01:02:01G</v>
          </cell>
          <cell r="N52" t="str">
            <v>DQA1*05:01:01G</v>
          </cell>
          <cell r="O52" t="str">
            <v>DQB1*05:01</v>
          </cell>
          <cell r="P52" t="str">
            <v>DQB1*03:01</v>
          </cell>
          <cell r="Q52" t="str">
            <v>DRB1*11:02</v>
          </cell>
          <cell r="R52" t="str">
            <v>DRB1*13:01</v>
          </cell>
          <cell r="S52" t="str">
            <v>DRB3*02:02:01G</v>
          </cell>
          <cell r="T52" t="str">
            <v>DRB3*03:01</v>
          </cell>
        </row>
        <row r="53">
          <cell r="B53">
            <v>337</v>
          </cell>
          <cell r="C53" t="str">
            <v>A*01:01</v>
          </cell>
          <cell r="D53" t="str">
            <v>A*02:01</v>
          </cell>
          <cell r="E53" t="str">
            <v>B*08:01</v>
          </cell>
          <cell r="F53" t="str">
            <v>B*35:43</v>
          </cell>
          <cell r="G53" t="str">
            <v>C*01:02:01G</v>
          </cell>
          <cell r="H53" t="str">
            <v>C*07:01:01G</v>
          </cell>
          <cell r="I53" t="str">
            <v>DPA1*02:01</v>
          </cell>
          <cell r="J53" t="str">
            <v>DPA1*02:01</v>
          </cell>
          <cell r="K53" t="str">
            <v>DPB1*01:01</v>
          </cell>
          <cell r="L53" t="str">
            <v>DPB1*14:01</v>
          </cell>
          <cell r="M53" t="str">
            <v>DQA1*03:01</v>
          </cell>
          <cell r="N53" t="str">
            <v>DQA1*05:01</v>
          </cell>
          <cell r="O53" t="str">
            <v>DQB1*02:01</v>
          </cell>
          <cell r="P53" t="str">
            <v>DQB1*03:02</v>
          </cell>
          <cell r="Q53" t="str">
            <v>DRB1*03:01</v>
          </cell>
          <cell r="R53" t="str">
            <v>DRB1*04:07:01G</v>
          </cell>
          <cell r="S53" t="str">
            <v>DRB3*01:01</v>
          </cell>
          <cell r="U53" t="str">
            <v>DRB4*01:01:01G</v>
          </cell>
        </row>
        <row r="54">
          <cell r="B54">
            <v>338</v>
          </cell>
          <cell r="C54" t="str">
            <v>A*03:01</v>
          </cell>
          <cell r="D54" t="str">
            <v>A*11:01</v>
          </cell>
          <cell r="E54" t="str">
            <v>B*14:02</v>
          </cell>
          <cell r="F54" t="str">
            <v>B*35:01:01G</v>
          </cell>
          <cell r="G54" t="str">
            <v>C*04:01:01G</v>
          </cell>
          <cell r="H54" t="str">
            <v>C*08:02</v>
          </cell>
          <cell r="I54" t="str">
            <v>DPA1*01:03</v>
          </cell>
          <cell r="J54" t="str">
            <v>DPA1*01:03</v>
          </cell>
          <cell r="K54" t="str">
            <v>DPB1*02:01:02G</v>
          </cell>
          <cell r="L54" t="str">
            <v>DPB1*03:01:01G</v>
          </cell>
          <cell r="M54" t="str">
            <v>DQA1*01:01:01G</v>
          </cell>
          <cell r="N54" t="str">
            <v>DQA1*05:01:01G</v>
          </cell>
          <cell r="O54" t="str">
            <v>DQB1*05:01</v>
          </cell>
          <cell r="P54" t="str">
            <v>DQB1*03:01</v>
          </cell>
          <cell r="Q54" t="str">
            <v>DRB1*01:03</v>
          </cell>
          <cell r="R54" t="str">
            <v>DRB1*04:05</v>
          </cell>
          <cell r="U54" t="str">
            <v>DRB4*01:01:01G</v>
          </cell>
        </row>
        <row r="55">
          <cell r="B55">
            <v>339</v>
          </cell>
          <cell r="C55" t="str">
            <v>A*03:01</v>
          </cell>
          <cell r="D55" t="str">
            <v>A*24:02</v>
          </cell>
          <cell r="E55" t="str">
            <v>B*07:02:01G</v>
          </cell>
          <cell r="F55" t="str">
            <v>B*35:03</v>
          </cell>
          <cell r="G55" t="str">
            <v>C*04:01:01G</v>
          </cell>
          <cell r="H55" t="str">
            <v>C*16:02:01G</v>
          </cell>
          <cell r="I55" t="str">
            <v>DPA1*01:03</v>
          </cell>
          <cell r="J55" t="str">
            <v>DPA1*01:03</v>
          </cell>
          <cell r="K55" t="str">
            <v xml:space="preserve">DPB1*03:01:01G </v>
          </cell>
          <cell r="L55" t="str">
            <v>DPB1*04:01</v>
          </cell>
          <cell r="M55" t="str">
            <v>DQA1*03:01</v>
          </cell>
          <cell r="N55" t="str">
            <v>DQA1*03:01:01G</v>
          </cell>
          <cell r="O55" t="str">
            <v>DQB1*03:01</v>
          </cell>
          <cell r="P55" t="str">
            <v>DQB1*03:02</v>
          </cell>
          <cell r="Q55" t="str">
            <v>DRB1*04:03</v>
          </cell>
          <cell r="R55" t="str">
            <v>DRB1*04:07:01G</v>
          </cell>
          <cell r="U55" t="str">
            <v>DRB4*01:01:01G</v>
          </cell>
          <cell r="V55" t="str">
            <v>DRB4*01:01:01G</v>
          </cell>
        </row>
        <row r="56">
          <cell r="B56">
            <v>340</v>
          </cell>
          <cell r="C56" t="str">
            <v>A*01:01</v>
          </cell>
          <cell r="D56" t="str">
            <v>A*33:03</v>
          </cell>
          <cell r="E56" t="str">
            <v>B*08:01</v>
          </cell>
          <cell r="F56" t="str">
            <v>B*58:01</v>
          </cell>
          <cell r="G56" t="str">
            <v>C*03:02:01G</v>
          </cell>
          <cell r="H56" t="str">
            <v>C*07:01:01G</v>
          </cell>
          <cell r="I56" t="str">
            <v>DPA1*01:03</v>
          </cell>
          <cell r="J56" t="str">
            <v>DPA1*01:03</v>
          </cell>
          <cell r="K56" t="str">
            <v>DPB1*04:01</v>
          </cell>
          <cell r="L56" t="str">
            <v>DPB1*04:01</v>
          </cell>
          <cell r="M56" t="str">
            <v>DQA1*01:02:01G</v>
          </cell>
          <cell r="N56" t="str">
            <v>DQA1*05:01</v>
          </cell>
          <cell r="O56" t="str">
            <v>DQB1*06:09</v>
          </cell>
          <cell r="P56" t="str">
            <v>DQB1*02:01</v>
          </cell>
          <cell r="Q56" t="str">
            <v>DRB1*03:01</v>
          </cell>
          <cell r="R56" t="str">
            <v>DRB1*13:02</v>
          </cell>
          <cell r="S56" t="str">
            <v>DRB3*01:01</v>
          </cell>
          <cell r="T56" t="str">
            <v>DRB3*03:01</v>
          </cell>
        </row>
        <row r="57">
          <cell r="B57">
            <v>341</v>
          </cell>
          <cell r="C57" t="str">
            <v>A*02:01</v>
          </cell>
          <cell r="D57" t="str">
            <v>A*03:01</v>
          </cell>
          <cell r="E57" t="str">
            <v>B*07:02:01G</v>
          </cell>
          <cell r="F57" t="str">
            <v>B*07:02:01G</v>
          </cell>
          <cell r="G57" t="str">
            <v>C*07:02:01G</v>
          </cell>
          <cell r="H57" t="str">
            <v>C*07:02:01G</v>
          </cell>
          <cell r="I57" t="str">
            <v>DPA1*01:03</v>
          </cell>
          <cell r="J57" t="str">
            <v>DPA1*02:01</v>
          </cell>
          <cell r="K57" t="str">
            <v>DPB1*14:01</v>
          </cell>
          <cell r="L57" t="str">
            <v>DPB1*16:01</v>
          </cell>
          <cell r="M57" t="str">
            <v>DQA1*03:01</v>
          </cell>
          <cell r="N57" t="str">
            <v>DQA1*03:01:01G</v>
          </cell>
          <cell r="O57" t="str">
            <v>DQB1*03:02</v>
          </cell>
          <cell r="P57" t="str">
            <v>DQB1*03:02</v>
          </cell>
          <cell r="Q57" t="str">
            <v>DRB1*04:01</v>
          </cell>
          <cell r="R57" t="str">
            <v>DRB1*04:04</v>
          </cell>
          <cell r="U57" t="str">
            <v>DRB4*01:01:01G</v>
          </cell>
          <cell r="V57" t="str">
            <v>DRB4*01:01:01G</v>
          </cell>
        </row>
        <row r="58">
          <cell r="B58">
            <v>342</v>
          </cell>
          <cell r="C58" t="str">
            <v>A*02:01</v>
          </cell>
          <cell r="D58" t="str">
            <v>A*25:01</v>
          </cell>
          <cell r="E58" t="str">
            <v>B*14:02</v>
          </cell>
          <cell r="F58" t="str">
            <v>B*18:01:01G</v>
          </cell>
          <cell r="G58" t="str">
            <v>C*08:02</v>
          </cell>
          <cell r="H58" t="str">
            <v>C*12:03</v>
          </cell>
          <cell r="I58" t="str">
            <v>DPA1*01:03</v>
          </cell>
          <cell r="J58" t="str">
            <v>DPA1*01:03</v>
          </cell>
          <cell r="K58" t="str">
            <v>DPB1*04:01:01G</v>
          </cell>
          <cell r="L58" t="str">
            <v>DPB1*04:02:01G</v>
          </cell>
          <cell r="M58" t="str">
            <v>DQA1*01:02:01G</v>
          </cell>
          <cell r="N58" t="str">
            <v>DQA1*03:01:01G</v>
          </cell>
          <cell r="O58" t="str">
            <v>DQB1*06:02</v>
          </cell>
          <cell r="P58" t="str">
            <v>DQB1*03:01</v>
          </cell>
          <cell r="Q58" t="str">
            <v>DRB1*04:08</v>
          </cell>
          <cell r="R58" t="str">
            <v>DRB1*15:01</v>
          </cell>
          <cell r="U58" t="str">
            <v>DRB4*01:01:01G</v>
          </cell>
          <cell r="W58" t="str">
            <v>DRB5*01:01</v>
          </cell>
        </row>
        <row r="59">
          <cell r="B59">
            <v>343</v>
          </cell>
          <cell r="C59" t="str">
            <v>A*01:01</v>
          </cell>
          <cell r="D59" t="str">
            <v>A*03:01</v>
          </cell>
          <cell r="E59" t="str">
            <v>B*08:01</v>
          </cell>
          <cell r="F59" t="str">
            <v>B*49:01</v>
          </cell>
          <cell r="G59" t="str">
            <v>C*07:01:01G</v>
          </cell>
          <cell r="H59" t="str">
            <v>C*07:02:01G</v>
          </cell>
          <cell r="I59" t="str">
            <v>DPA1*01:03</v>
          </cell>
          <cell r="J59" t="str">
            <v>DPA1*01:03</v>
          </cell>
          <cell r="K59" t="str">
            <v xml:space="preserve">DPB1*02:01:02G </v>
          </cell>
          <cell r="L59" t="str">
            <v>DPB1*04:01</v>
          </cell>
          <cell r="M59" t="str">
            <v>DQA1*03:01:01G</v>
          </cell>
          <cell r="N59" t="str">
            <v>DQA1*05:01</v>
          </cell>
          <cell r="O59" t="str">
            <v>DQB1*02:01</v>
          </cell>
          <cell r="P59" t="str">
            <v>DQB1*03:03</v>
          </cell>
          <cell r="Q59" t="str">
            <v>DRB1*03:01</v>
          </cell>
          <cell r="R59" t="str">
            <v>DRB1*09:01:02G</v>
          </cell>
          <cell r="S59" t="str">
            <v>DRB3*01:01</v>
          </cell>
          <cell r="U59" t="str">
            <v>DRB4*01:01:01G</v>
          </cell>
        </row>
        <row r="60">
          <cell r="B60">
            <v>344</v>
          </cell>
          <cell r="C60" t="str">
            <v>A*11:01</v>
          </cell>
          <cell r="D60" t="str">
            <v>A*23:01:01G</v>
          </cell>
          <cell r="E60" t="str">
            <v>B*15:17</v>
          </cell>
          <cell r="F60" t="str">
            <v>B*40:01</v>
          </cell>
          <cell r="G60" t="str">
            <v>C*03:04</v>
          </cell>
          <cell r="H60" t="str">
            <v>C*05:01</v>
          </cell>
          <cell r="I60" t="str">
            <v>DPA1*01:03</v>
          </cell>
          <cell r="J60" t="str">
            <v>DPA1*01:03</v>
          </cell>
          <cell r="K60" t="str">
            <v>DPB1*02:01:02G</v>
          </cell>
          <cell r="L60" t="str">
            <v>DPB1*04:01</v>
          </cell>
          <cell r="M60" t="str">
            <v>DQA1*01:01:01G</v>
          </cell>
          <cell r="N60" t="str">
            <v>DQA1*05:01:01G</v>
          </cell>
          <cell r="O60" t="str">
            <v>DQB1*05:01</v>
          </cell>
          <cell r="P60" t="str">
            <v>DQB1*03:19</v>
          </cell>
          <cell r="Q60" t="str">
            <v>DRB1*01:01</v>
          </cell>
          <cell r="R60" t="str">
            <v>DRB1*11:02</v>
          </cell>
          <cell r="T60" t="str">
            <v>DRB3*02:02:01G</v>
          </cell>
        </row>
        <row r="61">
          <cell r="B61">
            <v>345</v>
          </cell>
          <cell r="C61" t="str">
            <v>A*11:01</v>
          </cell>
          <cell r="D61" t="str">
            <v>A*26:01</v>
          </cell>
          <cell r="E61" t="str">
            <v>B*38:01</v>
          </cell>
          <cell r="F61" t="str">
            <v>B*51:01</v>
          </cell>
          <cell r="G61" t="str">
            <v>C*07:02:01G</v>
          </cell>
          <cell r="H61" t="str">
            <v>C*12:03</v>
          </cell>
          <cell r="I61" t="str">
            <v>DPA1*01:03</v>
          </cell>
          <cell r="J61" t="str">
            <v>DPA1*01:03</v>
          </cell>
          <cell r="K61" t="str">
            <v>DPB1*03:01:01G</v>
          </cell>
          <cell r="L61" t="str">
            <v>DPB1*04:01</v>
          </cell>
          <cell r="M61" t="str">
            <v>DQA1*01:03</v>
          </cell>
          <cell r="N61" t="str">
            <v>DQA1*04:02</v>
          </cell>
          <cell r="O61" t="str">
            <v>DQB1*06:03</v>
          </cell>
          <cell r="P61" t="str">
            <v>DQB1*04:02</v>
          </cell>
          <cell r="Q61" t="str">
            <v>DRB1*08:01</v>
          </cell>
          <cell r="R61" t="str">
            <v>DRB1*13:01</v>
          </cell>
          <cell r="T61" t="str">
            <v>DRB3*01:01</v>
          </cell>
        </row>
        <row r="62">
          <cell r="B62">
            <v>346</v>
          </cell>
          <cell r="C62" t="str">
            <v>A*02:01</v>
          </cell>
          <cell r="D62" t="str">
            <v>A*33:03</v>
          </cell>
          <cell r="E62" t="str">
            <v>B*07:02:01G</v>
          </cell>
          <cell r="F62" t="str">
            <v>B*37:01</v>
          </cell>
          <cell r="G62" t="str">
            <v>C*02:10</v>
          </cell>
          <cell r="H62" t="str">
            <v>C*07:02:01G</v>
          </cell>
          <cell r="I62" t="str">
            <v>DPA1*02:01</v>
          </cell>
          <cell r="J62" t="str">
            <v>DPA1*02:01</v>
          </cell>
          <cell r="K62" t="str">
            <v>DPB1*01:01</v>
          </cell>
          <cell r="L62" t="str">
            <v>DPB1*17:01:01G</v>
          </cell>
          <cell r="M62" t="str">
            <v>DQA1*01:02:01G</v>
          </cell>
          <cell r="N62" t="str">
            <v>DQA1*03:01:01G</v>
          </cell>
          <cell r="O62" t="str">
            <v>DQB1*06:02</v>
          </cell>
          <cell r="P62" t="str">
            <v>DQB1*02:02</v>
          </cell>
          <cell r="Q62" t="str">
            <v>DRB1*09:01:02G</v>
          </cell>
          <cell r="R62" t="str">
            <v>DRB1*15:03</v>
          </cell>
          <cell r="U62" t="str">
            <v>DRB4*01:01:01G</v>
          </cell>
          <cell r="W62" t="str">
            <v>DRB5*01:01</v>
          </cell>
        </row>
        <row r="63">
          <cell r="B63">
            <v>347</v>
          </cell>
          <cell r="C63" t="str">
            <v>A*23:01:01G</v>
          </cell>
          <cell r="D63" t="str">
            <v>A*30:02</v>
          </cell>
          <cell r="E63" t="str">
            <v>B*08:01</v>
          </cell>
          <cell r="F63" t="str">
            <v>B*45:01</v>
          </cell>
          <cell r="G63" t="str">
            <v>C*03:04</v>
          </cell>
          <cell r="H63" t="str">
            <v>C*16:01</v>
          </cell>
          <cell r="I63" t="str">
            <v>DPA1*02:01</v>
          </cell>
          <cell r="J63" t="str">
            <v>DPA1*02:01</v>
          </cell>
          <cell r="K63" t="str">
            <v>DPB1*01:01</v>
          </cell>
          <cell r="L63" t="str">
            <v>DPB1*17:01:01G</v>
          </cell>
          <cell r="M63" t="str">
            <v>DQA1*01:01:01G</v>
          </cell>
          <cell r="N63" t="str">
            <v>DQA1*05:01:01G</v>
          </cell>
          <cell r="O63" t="str">
            <v>DQB1*05:01</v>
          </cell>
          <cell r="P63" t="str">
            <v>DQB1*03:19</v>
          </cell>
          <cell r="Q63" t="str">
            <v>DRB1*01:02</v>
          </cell>
          <cell r="R63" t="str">
            <v>DRB1*13:04</v>
          </cell>
          <cell r="S63" t="str">
            <v>DRB3*02:02:01G</v>
          </cell>
        </row>
        <row r="64">
          <cell r="B64">
            <v>348</v>
          </cell>
          <cell r="C64" t="str">
            <v>A*01:01</v>
          </cell>
          <cell r="D64" t="str">
            <v>A*31:01</v>
          </cell>
          <cell r="E64" t="str">
            <v>B*08:01</v>
          </cell>
          <cell r="F64" t="str">
            <v>B*15:01</v>
          </cell>
          <cell r="G64" t="str">
            <v>C*03:04</v>
          </cell>
          <cell r="H64" t="str">
            <v>C*07:01:01G</v>
          </cell>
          <cell r="I64" t="str">
            <v>DPA1*01:03</v>
          </cell>
          <cell r="J64" t="str">
            <v>DPA1*01:03</v>
          </cell>
          <cell r="K64" t="str">
            <v>DPB1*02:01:02G</v>
          </cell>
          <cell r="L64" t="str">
            <v>DPB1*04:01</v>
          </cell>
          <cell r="M64" t="str">
            <v>DQA1*03:01</v>
          </cell>
          <cell r="N64" t="str">
            <v>DQA1*05:01</v>
          </cell>
          <cell r="O64" t="str">
            <v>DQB1*02:01</v>
          </cell>
          <cell r="P64" t="str">
            <v>DQB1*03:02</v>
          </cell>
          <cell r="Q64" t="str">
            <v>DRB1*03:01</v>
          </cell>
          <cell r="R64" t="str">
            <v>DRB1*04:01</v>
          </cell>
          <cell r="S64" t="str">
            <v>DRB3*01:01</v>
          </cell>
          <cell r="U64" t="str">
            <v>DRB4*01:01:01G</v>
          </cell>
        </row>
        <row r="65">
          <cell r="B65">
            <v>349</v>
          </cell>
          <cell r="C65" t="str">
            <v>A*01:01</v>
          </cell>
          <cell r="D65" t="str">
            <v>A*03:01</v>
          </cell>
          <cell r="E65" t="str">
            <v>B*08:01</v>
          </cell>
          <cell r="F65" t="str">
            <v>B*44:02:01G</v>
          </cell>
          <cell r="G65" t="str">
            <v>C*05:01</v>
          </cell>
          <cell r="H65" t="str">
            <v>C*07:01:01G</v>
          </cell>
          <cell r="I65" t="str">
            <v>DPA1*01:03</v>
          </cell>
          <cell r="J65" t="str">
            <v>DPA1*02:01</v>
          </cell>
          <cell r="K65" t="str">
            <v>DPB1*01:01</v>
          </cell>
          <cell r="L65" t="str">
            <v>DPB1*04:01</v>
          </cell>
          <cell r="M65" t="str">
            <v>DQA1*01:01:01G</v>
          </cell>
          <cell r="N65" t="str">
            <v>DQA1*05:01:01G</v>
          </cell>
          <cell r="O65" t="str">
            <v>DQB1*05:03</v>
          </cell>
          <cell r="P65" t="str">
            <v>DQB1*02:01</v>
          </cell>
          <cell r="Q65" t="str">
            <v>DRB1*03:01</v>
          </cell>
          <cell r="R65" t="str">
            <v>DRB1*14:54</v>
          </cell>
          <cell r="S65" t="str">
            <v>DRB3*01:01</v>
          </cell>
          <cell r="T65" t="str">
            <v>DRB3*02:02:01G</v>
          </cell>
        </row>
        <row r="66">
          <cell r="B66">
            <v>350</v>
          </cell>
          <cell r="C66" t="str">
            <v>A*02:02</v>
          </cell>
          <cell r="D66" t="str">
            <v>A*30:02</v>
          </cell>
          <cell r="E66" t="str">
            <v>B*18:01:01G</v>
          </cell>
          <cell r="F66" t="str">
            <v>B*53:01</v>
          </cell>
          <cell r="G66" t="str">
            <v>C*04:01:01G</v>
          </cell>
          <cell r="H66" t="str">
            <v>C*07:04:01G</v>
          </cell>
          <cell r="I66" t="str">
            <v>DPA1*02:01</v>
          </cell>
          <cell r="J66" t="str">
            <v>DPA1*02:02</v>
          </cell>
          <cell r="K66" t="str">
            <v>DPB1*01:01</v>
          </cell>
          <cell r="L66" t="str">
            <v>DPB1*17:01:01G</v>
          </cell>
          <cell r="M66" t="str">
            <v>DQA1*01:02:01G</v>
          </cell>
          <cell r="N66" t="str">
            <v>DQA1*01:02:01G</v>
          </cell>
          <cell r="O66" t="str">
            <v>DQB1*06:02</v>
          </cell>
          <cell r="P66" t="str">
            <v>DQB1*06:04</v>
          </cell>
          <cell r="Q66" t="str">
            <v>DRB1*11:01</v>
          </cell>
          <cell r="R66" t="str">
            <v>DRB1*13:02</v>
          </cell>
          <cell r="S66" t="str">
            <v>DRB3*02:02:01G</v>
          </cell>
          <cell r="T66" t="str">
            <v>DRB3*03:01</v>
          </cell>
        </row>
        <row r="67">
          <cell r="B67">
            <v>351</v>
          </cell>
          <cell r="C67" t="str">
            <v>A*29:02</v>
          </cell>
          <cell r="D67" t="str">
            <v>A*33:03</v>
          </cell>
          <cell r="E67" t="str">
            <v>B*15:10</v>
          </cell>
          <cell r="F67" t="str">
            <v>B*53:01</v>
          </cell>
          <cell r="G67" t="str">
            <v>C*03:04</v>
          </cell>
          <cell r="H67" t="str">
            <v>C*04:01:01G</v>
          </cell>
          <cell r="I67" t="str">
            <v>DPA1*02:02</v>
          </cell>
          <cell r="J67" t="str">
            <v>DPA1*03:01</v>
          </cell>
          <cell r="K67" t="str">
            <v>DPB1*01:01</v>
          </cell>
          <cell r="L67" t="str">
            <v>DPB1*105:01</v>
          </cell>
          <cell r="M67" t="str">
            <v>DQA1*01:02:01G</v>
          </cell>
          <cell r="N67" t="str">
            <v>DQA1*04:01</v>
          </cell>
          <cell r="O67" t="str">
            <v>DQB1*06:02</v>
          </cell>
          <cell r="P67" t="str">
            <v>DQB1*04:02</v>
          </cell>
          <cell r="Q67" t="str">
            <v>DRB1*03:02</v>
          </cell>
          <cell r="R67" t="str">
            <v>DRB1*15:03</v>
          </cell>
          <cell r="S67" t="str">
            <v>DRB3*01:01</v>
          </cell>
          <cell r="W67" t="str">
            <v>DRB5*01:01</v>
          </cell>
        </row>
        <row r="68">
          <cell r="B68">
            <v>352</v>
          </cell>
          <cell r="C68" t="str">
            <v>A*02:01</v>
          </cell>
          <cell r="D68" t="str">
            <v>A*03:01</v>
          </cell>
          <cell r="E68" t="str">
            <v>B*14:02</v>
          </cell>
          <cell r="F68" t="str">
            <v>B*49:01</v>
          </cell>
          <cell r="G68" t="str">
            <v>C*08:02</v>
          </cell>
          <cell r="H68" t="str">
            <v>C*12:03</v>
          </cell>
          <cell r="I68" t="str">
            <v>DPA1*02:01</v>
          </cell>
          <cell r="J68" t="str">
            <v>DPA1*02:01</v>
          </cell>
          <cell r="K68" t="str">
            <v>DPB1*01:01</v>
          </cell>
          <cell r="L68" t="str">
            <v>DPB1*05:01:01G</v>
          </cell>
          <cell r="M68" t="str">
            <v>DQA1*01:02:01G</v>
          </cell>
          <cell r="N68" t="str">
            <v>DQA1*05:01</v>
          </cell>
          <cell r="O68" t="str">
            <v>DQB1*06:09</v>
          </cell>
          <cell r="P68" t="str">
            <v>DQB1*02:01</v>
          </cell>
          <cell r="Q68" t="str">
            <v>DRB1*03:01</v>
          </cell>
          <cell r="R68" t="str">
            <v>DRB1*13:02</v>
          </cell>
          <cell r="S68" t="str">
            <v>DRB3*01:01</v>
          </cell>
          <cell r="T68" t="str">
            <v>DRB3*03:01</v>
          </cell>
        </row>
        <row r="69">
          <cell r="B69">
            <v>353</v>
          </cell>
          <cell r="C69" t="str">
            <v>A*24:02</v>
          </cell>
          <cell r="D69" t="str">
            <v>A*68:01:02G</v>
          </cell>
          <cell r="E69" t="str">
            <v>B*18:01:01G</v>
          </cell>
          <cell r="F69" t="str">
            <v>B*35:01:01G</v>
          </cell>
          <cell r="G69" t="str">
            <v>C*04:01:01G</v>
          </cell>
          <cell r="H69" t="str">
            <v>C*07:01:01G</v>
          </cell>
          <cell r="I69" t="str">
            <v>DPA1*01:03</v>
          </cell>
          <cell r="J69" t="str">
            <v>DPA1*01:04</v>
          </cell>
          <cell r="K69" t="str">
            <v>DPB1*02:01:02G</v>
          </cell>
          <cell r="L69" t="str">
            <v>DPB1*15:01</v>
          </cell>
          <cell r="M69" t="str">
            <v>DQA1*01:01:01G</v>
          </cell>
          <cell r="N69" t="str">
            <v>DQA1*05:01:01G</v>
          </cell>
          <cell r="O69" t="str">
            <v>DQB1*05:01</v>
          </cell>
          <cell r="P69" t="str">
            <v>DQB1*03:01</v>
          </cell>
          <cell r="Q69" t="str">
            <v>DRB1*01:03</v>
          </cell>
          <cell r="R69" t="str">
            <v>DRB1*08:04</v>
          </cell>
        </row>
        <row r="70">
          <cell r="B70">
            <v>354</v>
          </cell>
          <cell r="C70" t="str">
            <v>A*01:01</v>
          </cell>
          <cell r="D70" t="str">
            <v>A*02:01</v>
          </cell>
          <cell r="E70" t="str">
            <v>B*15:01</v>
          </cell>
          <cell r="F70" t="str">
            <v>B*57:01</v>
          </cell>
          <cell r="G70" t="str">
            <v>C*01:02:01G</v>
          </cell>
          <cell r="H70" t="str">
            <v>C*06:02:01G</v>
          </cell>
          <cell r="I70" t="str">
            <v>DPA1*01:03</v>
          </cell>
          <cell r="J70" t="str">
            <v>DPA1*01:03</v>
          </cell>
          <cell r="K70" t="str">
            <v>DPB1*02:01:02G</v>
          </cell>
          <cell r="L70" t="str">
            <v>DPB1*04:02</v>
          </cell>
          <cell r="M70" t="str">
            <v>DQA1*02:01</v>
          </cell>
          <cell r="N70" t="str">
            <v>DQA1*03:01:01G</v>
          </cell>
          <cell r="O70" t="str">
            <v>DQB1*03:03</v>
          </cell>
          <cell r="P70" t="str">
            <v>DQB1*03:03</v>
          </cell>
          <cell r="Q70" t="str">
            <v>DRB1*07:01</v>
          </cell>
          <cell r="R70" t="str">
            <v>DRB1*09:01:02G</v>
          </cell>
          <cell r="U70" t="str">
            <v>DRB4*01:01:01G</v>
          </cell>
          <cell r="V70" t="str">
            <v>DRB4*01:03N</v>
          </cell>
        </row>
        <row r="71">
          <cell r="B71">
            <v>355</v>
          </cell>
          <cell r="C71" t="str">
            <v>A*02:01</v>
          </cell>
          <cell r="D71" t="str">
            <v>A*68:02</v>
          </cell>
          <cell r="E71" t="str">
            <v>B*14:02</v>
          </cell>
          <cell r="F71" t="str">
            <v>B*44:02:01G</v>
          </cell>
          <cell r="G71" t="str">
            <v>C*05:01</v>
          </cell>
          <cell r="H71" t="str">
            <v>C*08:02</v>
          </cell>
          <cell r="I71" t="str">
            <v>DPA1*01:03</v>
          </cell>
          <cell r="J71" t="str">
            <v>DPA1*01:03</v>
          </cell>
          <cell r="K71" t="str">
            <v>DPB1*03:01:01G</v>
          </cell>
          <cell r="L71" t="str">
            <v>DPB1*04:01</v>
          </cell>
          <cell r="M71" t="str">
            <v>DQA1*01:01:01G</v>
          </cell>
          <cell r="N71" t="str">
            <v>DQA1*01:02:01G</v>
          </cell>
          <cell r="O71" t="str">
            <v>DQB1*05:01</v>
          </cell>
          <cell r="P71" t="str">
            <v>DQB1*05:02</v>
          </cell>
          <cell r="Q71" t="str">
            <v>DRB1*01:01</v>
          </cell>
          <cell r="R71" t="str">
            <v>DRB1*16:01</v>
          </cell>
          <cell r="W71" t="str">
            <v>confirmed no DRB5 via SSO/SSP</v>
          </cell>
        </row>
        <row r="72">
          <cell r="B72">
            <v>356</v>
          </cell>
          <cell r="C72" t="str">
            <v>A*02:01</v>
          </cell>
          <cell r="D72" t="str">
            <v>A*02:01</v>
          </cell>
          <cell r="E72" t="str">
            <v>B*07:02:01G</v>
          </cell>
          <cell r="F72" t="str">
            <v>B*18:01:01G</v>
          </cell>
          <cell r="G72" t="str">
            <v>C*07:02:01G</v>
          </cell>
          <cell r="H72" t="str">
            <v>C*07:04:01G</v>
          </cell>
          <cell r="I72" t="str">
            <v>DPA1*01:03</v>
          </cell>
          <cell r="J72" t="str">
            <v>DPA1*01:03</v>
          </cell>
          <cell r="K72" t="str">
            <v>DPB1*02:01:02G</v>
          </cell>
          <cell r="L72" t="str">
            <v>DPB1*04:01</v>
          </cell>
          <cell r="M72" t="str">
            <v>DQA1*01:02:01G</v>
          </cell>
          <cell r="N72" t="str">
            <v>DQA1*01:02:01G</v>
          </cell>
          <cell r="O72" t="str">
            <v>DQB1*06:02</v>
          </cell>
          <cell r="P72" t="str">
            <v>DQB1*06:02</v>
          </cell>
          <cell r="Q72" t="str">
            <v>DRB1*11:01</v>
          </cell>
          <cell r="R72" t="str">
            <v>DRB1*15:01</v>
          </cell>
          <cell r="S72" t="str">
            <v>DRB3*02:02:01G</v>
          </cell>
          <cell r="W72" t="str">
            <v>DRB5*01:01</v>
          </cell>
        </row>
        <row r="73">
          <cell r="B73">
            <v>357</v>
          </cell>
          <cell r="C73" t="str">
            <v>A*02:01</v>
          </cell>
          <cell r="D73" t="str">
            <v>A*26:01</v>
          </cell>
          <cell r="E73" t="str">
            <v>B*07;02:01G</v>
          </cell>
          <cell r="F73" t="str">
            <v>B*08:01</v>
          </cell>
          <cell r="G73" t="str">
            <v>C*07:01:01G</v>
          </cell>
          <cell r="H73" t="str">
            <v>C*12:03</v>
          </cell>
          <cell r="I73" t="str">
            <v>DPA1*01:03</v>
          </cell>
          <cell r="J73" t="str">
            <v>DPA1*01:03</v>
          </cell>
          <cell r="K73" t="str">
            <v>DPB1*04:01</v>
          </cell>
          <cell r="L73" t="str">
            <v>DPB1*04:01</v>
          </cell>
          <cell r="M73" t="str">
            <v>DQA1*01:02:01G</v>
          </cell>
          <cell r="N73" t="str">
            <v>DQA1*05:01</v>
          </cell>
          <cell r="O73" t="str">
            <v>DQB1*05:02</v>
          </cell>
          <cell r="P73" t="str">
            <v>DQB1*02:01</v>
          </cell>
          <cell r="Q73" t="str">
            <v>DRB1*03:01</v>
          </cell>
          <cell r="R73" t="str">
            <v>DRB1*15:01</v>
          </cell>
          <cell r="S73" t="str">
            <v>DRB3*02:02:01G</v>
          </cell>
          <cell r="W73" t="str">
            <v>DRB5*01:01</v>
          </cell>
        </row>
        <row r="74">
          <cell r="B74">
            <v>358</v>
          </cell>
          <cell r="C74" t="str">
            <v>A*02:01</v>
          </cell>
          <cell r="D74" t="str">
            <v>A*23:01:01G</v>
          </cell>
          <cell r="E74" t="str">
            <v>B*40:02</v>
          </cell>
          <cell r="F74" t="str">
            <v>B*45:01</v>
          </cell>
          <cell r="G74" t="str">
            <v>C*02:02</v>
          </cell>
          <cell r="H74" t="str">
            <v>C*16:01</v>
          </cell>
          <cell r="I74" t="str">
            <v>DPA1*01:03</v>
          </cell>
          <cell r="J74" t="str">
            <v>DPA1*02:02</v>
          </cell>
          <cell r="K74" t="str">
            <v>DPB1*04:02</v>
          </cell>
          <cell r="L74" t="str">
            <v>DPB1*85:01</v>
          </cell>
          <cell r="M74" t="str">
            <v>DQA1*01:02:01G</v>
          </cell>
          <cell r="N74" t="str">
            <v>DQA1*05:01:01G</v>
          </cell>
          <cell r="O74" t="str">
            <v>DQB1*05:02</v>
          </cell>
          <cell r="P74" t="str">
            <v>DQB1*03:01</v>
          </cell>
          <cell r="Q74" t="str">
            <v>DRB1*11:01</v>
          </cell>
          <cell r="R74" t="str">
            <v>DRB1*16:02</v>
          </cell>
          <cell r="S74" t="str">
            <v>DRB3*02:02:01G</v>
          </cell>
          <cell r="W74" t="str">
            <v>DRB5*02:02:01G</v>
          </cell>
        </row>
        <row r="75">
          <cell r="B75">
            <v>359</v>
          </cell>
          <cell r="C75" t="str">
            <v>A*02:01</v>
          </cell>
          <cell r="D75" t="str">
            <v>A*68:01</v>
          </cell>
          <cell r="E75" t="str">
            <v>B*35:08</v>
          </cell>
          <cell r="F75" t="str">
            <v>B*49:01</v>
          </cell>
          <cell r="G75" t="str">
            <v>C*04:01:01G</v>
          </cell>
          <cell r="H75" t="str">
            <v>C*07:01:01G</v>
          </cell>
          <cell r="I75" t="str">
            <v>DPA1*01:03</v>
          </cell>
          <cell r="J75" t="str">
            <v>DPA1*01:03</v>
          </cell>
          <cell r="K75" t="str">
            <v>DPB1*02:01:02G</v>
          </cell>
          <cell r="L75" t="str">
            <v>DPB1*02:01:02G</v>
          </cell>
          <cell r="M75" t="str">
            <v>DQA1*03:01</v>
          </cell>
          <cell r="N75" t="str">
            <v>DQA1*05:01:01G</v>
          </cell>
          <cell r="O75" t="str">
            <v>DQB1*03:01</v>
          </cell>
          <cell r="P75" t="str">
            <v>DQB1*03:02</v>
          </cell>
          <cell r="Q75" t="str">
            <v>DRB1*04:03</v>
          </cell>
          <cell r="R75" t="str">
            <v>DRB1*11:04</v>
          </cell>
          <cell r="S75" t="str">
            <v>DRB3*02:02:01G</v>
          </cell>
          <cell r="U75" t="str">
            <v>DRB4*01:01:01G</v>
          </cell>
        </row>
        <row r="76">
          <cell r="B76">
            <v>360</v>
          </cell>
          <cell r="C76" t="str">
            <v>A*25:01</v>
          </cell>
          <cell r="D76" t="str">
            <v>A*68:01:02G</v>
          </cell>
          <cell r="E76" t="str">
            <v>B*15:01</v>
          </cell>
          <cell r="F76" t="str">
            <v>B*51:01:01G</v>
          </cell>
          <cell r="G76" t="str">
            <v>C*03:03:01G</v>
          </cell>
          <cell r="H76" t="str">
            <v>C*14:02</v>
          </cell>
          <cell r="I76" t="str">
            <v>DPA1*01:03</v>
          </cell>
          <cell r="J76" t="str">
            <v>DPA1*02:01</v>
          </cell>
          <cell r="K76" t="str">
            <v>DPB1*01:01</v>
          </cell>
          <cell r="L76" t="str">
            <v>DPB1*03:01:01G</v>
          </cell>
          <cell r="M76" t="str">
            <v>DQA1*01:03</v>
          </cell>
          <cell r="N76" t="str">
            <v>DQA1*05:01:01G</v>
          </cell>
          <cell r="O76" t="str">
            <v>DQB1*06:03</v>
          </cell>
          <cell r="P76" t="str">
            <v>DQB1*03:01</v>
          </cell>
          <cell r="Q76" t="str">
            <v>DRB1*11:01</v>
          </cell>
          <cell r="R76" t="str">
            <v>DRB1*13:01</v>
          </cell>
          <cell r="S76" t="str">
            <v>DRB3*01:01</v>
          </cell>
          <cell r="T76" t="str">
            <v>DRB3*02:02:01G</v>
          </cell>
        </row>
        <row r="77">
          <cell r="B77">
            <v>361</v>
          </cell>
          <cell r="C77" t="str">
            <v>A*01:01</v>
          </cell>
          <cell r="D77" t="str">
            <v>A*02:01</v>
          </cell>
          <cell r="E77" t="str">
            <v>B*08:01</v>
          </cell>
          <cell r="F77" t="str">
            <v>B*35:03</v>
          </cell>
          <cell r="G77" t="str">
            <v>C*04:01:01G</v>
          </cell>
          <cell r="H77" t="str">
            <v>C*07:01:01G</v>
          </cell>
          <cell r="I77" t="str">
            <v>DPA1*01:03</v>
          </cell>
          <cell r="J77" t="str">
            <v>DPA1*01:03</v>
          </cell>
          <cell r="K77" t="str">
            <v>DPB1*02:01:02G</v>
          </cell>
          <cell r="L77" t="str">
            <v>DPB1*04:01</v>
          </cell>
          <cell r="M77" t="str">
            <v>DQA1*05:01</v>
          </cell>
          <cell r="N77" t="str">
            <v>DQA1*05:01:01G</v>
          </cell>
          <cell r="O77" t="str">
            <v>DQB1*02:01</v>
          </cell>
          <cell r="P77" t="str">
            <v>DQB1*03:01</v>
          </cell>
          <cell r="Q77" t="str">
            <v>DRB1*03:01</v>
          </cell>
          <cell r="R77" t="str">
            <v>DRB1*11:04</v>
          </cell>
          <cell r="S77" t="str">
            <v>DRB3*01:01</v>
          </cell>
          <cell r="T77" t="str">
            <v>DRB3*02:02:01G</v>
          </cell>
        </row>
        <row r="78">
          <cell r="B78">
            <v>362</v>
          </cell>
          <cell r="C78" t="str">
            <v>A*01:01</v>
          </cell>
          <cell r="D78" t="str">
            <v>A*03:01</v>
          </cell>
          <cell r="E78" t="str">
            <v>B*08:01</v>
          </cell>
          <cell r="F78" t="str">
            <v>B*35:01:01G</v>
          </cell>
          <cell r="G78" t="str">
            <v>C*04:01:01G</v>
          </cell>
          <cell r="H78" t="str">
            <v>C*07:01:01G</v>
          </cell>
          <cell r="I78" t="str">
            <v>DPA1*01:03</v>
          </cell>
          <cell r="J78" t="str">
            <v>DPA1*01:03</v>
          </cell>
          <cell r="K78" t="str">
            <v xml:space="preserve">DPB1*03:01:01G </v>
          </cell>
          <cell r="L78" t="str">
            <v>DPB1*04:01</v>
          </cell>
          <cell r="M78" t="str">
            <v>DQA1*01:01:01G</v>
          </cell>
          <cell r="N78" t="str">
            <v>DQA1*01:02:01G</v>
          </cell>
          <cell r="O78" t="str">
            <v>DQB1*05:01</v>
          </cell>
          <cell r="P78" t="str">
            <v>DQB1*06:02</v>
          </cell>
          <cell r="Q78" t="str">
            <v>DRB1*01:01</v>
          </cell>
          <cell r="R78" t="str">
            <v>DRB1*15:01</v>
          </cell>
          <cell r="W78" t="str">
            <v>DRB5*01:01</v>
          </cell>
        </row>
        <row r="79">
          <cell r="B79">
            <v>363</v>
          </cell>
          <cell r="C79" t="str">
            <v>A*24:02</v>
          </cell>
          <cell r="D79" t="str">
            <v>A*29:02</v>
          </cell>
          <cell r="E79" t="str">
            <v>B*18:01:01G</v>
          </cell>
          <cell r="F79" t="str">
            <v>B*44:03</v>
          </cell>
          <cell r="G79" t="str">
            <v>C*07:01:01G</v>
          </cell>
          <cell r="H79" t="str">
            <v>C*16:01</v>
          </cell>
          <cell r="I79" t="str">
            <v>DPA1*01:03</v>
          </cell>
          <cell r="J79" t="str">
            <v>DPA1*02:02</v>
          </cell>
          <cell r="K79" t="str">
            <v>DPB1*01:01</v>
          </cell>
          <cell r="L79" t="str">
            <v>DPB1*04:01</v>
          </cell>
          <cell r="M79" t="str">
            <v>DQA1*01:02:01G</v>
          </cell>
          <cell r="N79" t="str">
            <v>DQA1*02:01</v>
          </cell>
          <cell r="O79" t="str">
            <v>DQB1*06:02</v>
          </cell>
          <cell r="P79" t="str">
            <v>DQB1*02:02</v>
          </cell>
          <cell r="Q79" t="str">
            <v>DRB1*07:01</v>
          </cell>
          <cell r="R79" t="str">
            <v>DRB1*15:01</v>
          </cell>
          <cell r="U79" t="str">
            <v>DRB4*01:01:01G</v>
          </cell>
          <cell r="W79" t="str">
            <v>DRB5*01:01</v>
          </cell>
        </row>
        <row r="80">
          <cell r="B80">
            <v>364</v>
          </cell>
          <cell r="C80" t="str">
            <v>A*01:01</v>
          </cell>
          <cell r="D80" t="str">
            <v>A*24:02</v>
          </cell>
          <cell r="E80" t="str">
            <v>B*40:01</v>
          </cell>
          <cell r="F80" t="str">
            <v>B*51:01</v>
          </cell>
          <cell r="G80" t="str">
            <v>C*02:02</v>
          </cell>
          <cell r="H80" t="str">
            <v>C*03:04</v>
          </cell>
          <cell r="I80" t="str">
            <v>DPA1*01:03</v>
          </cell>
          <cell r="J80" t="str">
            <v>DPA1*01:03</v>
          </cell>
          <cell r="K80" t="str">
            <v>DPB1*04:01</v>
          </cell>
          <cell r="L80" t="str">
            <v>DPB1*06:01</v>
          </cell>
          <cell r="M80" t="str">
            <v>DQA1*03:01</v>
          </cell>
          <cell r="N80" t="str">
            <v>DQA1*03:01:01G</v>
          </cell>
          <cell r="O80" t="str">
            <v>DQB1*03:02</v>
          </cell>
          <cell r="P80" t="str">
            <v>DQB1*03:04</v>
          </cell>
          <cell r="Q80" t="str">
            <v>DRB1*04:03</v>
          </cell>
          <cell r="R80" t="str">
            <v>DRB1*04:04</v>
          </cell>
          <cell r="U80" t="str">
            <v>DRB4*01:01:01G</v>
          </cell>
          <cell r="V80" t="str">
            <v>DRB4*01:01:01G</v>
          </cell>
        </row>
        <row r="81">
          <cell r="B81">
            <v>365</v>
          </cell>
          <cell r="C81" t="str">
            <v>A*02:01</v>
          </cell>
          <cell r="D81" t="str">
            <v>A*24:02</v>
          </cell>
          <cell r="E81" t="str">
            <v>B*08:01</v>
          </cell>
          <cell r="F81" t="str">
            <v>B*35:02</v>
          </cell>
          <cell r="G81" t="str">
            <v>C*04:01:01G</v>
          </cell>
          <cell r="H81" t="str">
            <v>C*07:01:01G</v>
          </cell>
          <cell r="I81" t="str">
            <v>DPA1*01:03</v>
          </cell>
          <cell r="J81" t="str">
            <v>DPA1*01:03</v>
          </cell>
          <cell r="K81" t="str">
            <v>DPB1*02:01:02G</v>
          </cell>
          <cell r="L81" t="str">
            <v>DPB1*04:01</v>
          </cell>
          <cell r="M81" t="str">
            <v>DQA1*05:01</v>
          </cell>
          <cell r="N81" t="str">
            <v>DQA1*05:01:01G</v>
          </cell>
          <cell r="O81" t="str">
            <v>DQB1*02:01</v>
          </cell>
          <cell r="P81" t="str">
            <v>DQB1*03:01</v>
          </cell>
          <cell r="Q81" t="str">
            <v>DRB1*03:01</v>
          </cell>
          <cell r="R81" t="str">
            <v>DRB1*11:04</v>
          </cell>
          <cell r="S81" t="str">
            <v>DRB3*01:01</v>
          </cell>
          <cell r="T81" t="str">
            <v>DRB3*02:02:01G</v>
          </cell>
        </row>
        <row r="82">
          <cell r="B82">
            <v>367</v>
          </cell>
          <cell r="C82" t="str">
            <v>A*02:02</v>
          </cell>
          <cell r="D82" t="str">
            <v>A*03:01</v>
          </cell>
          <cell r="E82" t="str">
            <v>B*07:02:01G</v>
          </cell>
          <cell r="F82" t="str">
            <v>B*58:02</v>
          </cell>
          <cell r="G82" t="str">
            <v>C*06:02:01G</v>
          </cell>
          <cell r="H82" t="str">
            <v>C*07:02:01G</v>
          </cell>
          <cell r="I82" t="str">
            <v>DPA1*01:03</v>
          </cell>
          <cell r="J82" t="str">
            <v>DPA1*02:01</v>
          </cell>
          <cell r="K82" t="str">
            <v>DPB1*01:01</v>
          </cell>
          <cell r="L82" t="str">
            <v>DPB1*02:01:02G</v>
          </cell>
          <cell r="M82" t="str">
            <v>DQA1*01:03</v>
          </cell>
          <cell r="N82" t="str">
            <v>DQA1*05:01:01G</v>
          </cell>
          <cell r="O82" t="str">
            <v>DQB1*06:08</v>
          </cell>
          <cell r="P82" t="str">
            <v>DQB1*03:19</v>
          </cell>
          <cell r="Q82" t="str">
            <v>DRB1*11:02</v>
          </cell>
          <cell r="R82" t="str">
            <v>DRB1*13:01</v>
          </cell>
          <cell r="S82" t="str">
            <v>DRB3*02:02:01G</v>
          </cell>
          <cell r="T82" t="str">
            <v>DRB3*02:02:01G</v>
          </cell>
        </row>
        <row r="83">
          <cell r="B83">
            <v>368</v>
          </cell>
          <cell r="C83" t="str">
            <v>A*01:02</v>
          </cell>
          <cell r="D83" t="str">
            <v>A*33:03</v>
          </cell>
          <cell r="E83" t="str">
            <v>B*07:05:01G</v>
          </cell>
          <cell r="F83" t="str">
            <v>B*81:01:01G</v>
          </cell>
          <cell r="G83" t="str">
            <v>C*08:04</v>
          </cell>
          <cell r="H83" t="str">
            <v>C*15:05:01G</v>
          </cell>
          <cell r="I83" t="str">
            <v>DPA1*02:01</v>
          </cell>
          <cell r="J83" t="str">
            <v>DPA1*03:01</v>
          </cell>
          <cell r="K83" t="str">
            <v>DPB1*01:01</v>
          </cell>
          <cell r="L83" t="str">
            <v>DPB1*105:01</v>
          </cell>
          <cell r="M83" t="str">
            <v>DQA1*01:01:01G</v>
          </cell>
          <cell r="N83" t="str">
            <v>DQA1*01:02:01G</v>
          </cell>
          <cell r="O83" t="str">
            <v>DQB1*05:01</v>
          </cell>
          <cell r="P83" t="str">
            <v>DQB1*06:02</v>
          </cell>
          <cell r="Q83" t="str">
            <v>DRB1*12:01:01G</v>
          </cell>
          <cell r="R83" t="str">
            <v>DRB1*15:03</v>
          </cell>
          <cell r="S83" t="str">
            <v>DRB3*01:01</v>
          </cell>
          <cell r="W83" t="str">
            <v>DRB5*01:01</v>
          </cell>
        </row>
        <row r="84">
          <cell r="B84">
            <v>369</v>
          </cell>
          <cell r="C84" t="str">
            <v>A*02:01</v>
          </cell>
          <cell r="D84" t="str">
            <v>A*23:01:01G</v>
          </cell>
          <cell r="E84" t="str">
            <v>B*15:16</v>
          </cell>
          <cell r="F84" t="str">
            <v>B*45:01</v>
          </cell>
          <cell r="G84" t="str">
            <v>C*16:01:01G</v>
          </cell>
          <cell r="H84" t="str">
            <v>C*16:01:01G</v>
          </cell>
          <cell r="I84" t="str">
            <v>DPA1*02:01</v>
          </cell>
          <cell r="J84" t="str">
            <v>DPA1*03:01</v>
          </cell>
          <cell r="K84" t="str">
            <v>DPB1*01:01</v>
          </cell>
          <cell r="L84" t="str">
            <v>DPB1*105:01</v>
          </cell>
          <cell r="M84" t="str">
            <v>DQA1*05:01:01G</v>
          </cell>
          <cell r="N84" t="str">
            <v>DQA1*05:01:01G</v>
          </cell>
          <cell r="O84" t="str">
            <v>DQB1*03:19</v>
          </cell>
          <cell r="P84" t="str">
            <v>DQB1*03:19</v>
          </cell>
          <cell r="Q84" t="str">
            <v>DRB1*11:02</v>
          </cell>
          <cell r="R84" t="str">
            <v>DRB1*11:02</v>
          </cell>
          <cell r="S84" t="str">
            <v>DRB3*02:02:01G</v>
          </cell>
          <cell r="T84" t="str">
            <v>DRB3*02:02:01G</v>
          </cell>
        </row>
        <row r="85">
          <cell r="B85">
            <v>370</v>
          </cell>
          <cell r="C85" t="str">
            <v>A*30:02</v>
          </cell>
          <cell r="D85" t="str">
            <v>A*32:01</v>
          </cell>
          <cell r="E85" t="str">
            <v>B*07:02:01G</v>
          </cell>
          <cell r="F85" t="str">
            <v>B*18:01:01G</v>
          </cell>
          <cell r="G85" t="str">
            <v>C*05:01</v>
          </cell>
          <cell r="H85" t="str">
            <v>C*07:02:01G</v>
          </cell>
          <cell r="I85" t="str">
            <v>DPA1*01:03</v>
          </cell>
          <cell r="J85" t="str">
            <v>DPA1*01:03</v>
          </cell>
          <cell r="K85" t="str">
            <v>DPB1*04:01</v>
          </cell>
          <cell r="L85" t="str">
            <v>DPB1*04:01</v>
          </cell>
          <cell r="M85" t="str">
            <v>DQA1*01:02:01G</v>
          </cell>
          <cell r="N85" t="str">
            <v>DQA1*01:03</v>
          </cell>
          <cell r="O85" t="str">
            <v>DQB1*06:02</v>
          </cell>
          <cell r="P85" t="str">
            <v>DQB1*06:03</v>
          </cell>
          <cell r="Q85" t="str">
            <v>DRB1*13:01</v>
          </cell>
          <cell r="R85" t="str">
            <v>DRB1*15:01</v>
          </cell>
          <cell r="S85" t="str">
            <v>DRB3*01:01</v>
          </cell>
          <cell r="W85" t="str">
            <v>DRB5*01:01</v>
          </cell>
        </row>
        <row r="86">
          <cell r="B86">
            <v>371</v>
          </cell>
          <cell r="C86" t="str">
            <v>A*02:01</v>
          </cell>
          <cell r="D86" t="str">
            <v>A*02:01</v>
          </cell>
          <cell r="E86" t="str">
            <v>B*15:01</v>
          </cell>
          <cell r="F86" t="str">
            <v>B*18:01:01G</v>
          </cell>
          <cell r="G86" t="str">
            <v>C*01:02:01G</v>
          </cell>
          <cell r="H86" t="str">
            <v>C*07:01:01G</v>
          </cell>
          <cell r="I86" t="str">
            <v>DPA1*01:03</v>
          </cell>
          <cell r="J86" t="str">
            <v>DPA1*01:03</v>
          </cell>
          <cell r="K86" t="str">
            <v>DPB1*02:01:02G</v>
          </cell>
          <cell r="L86" t="str">
            <v>DPB1*04:02</v>
          </cell>
          <cell r="M86" t="str">
            <v>DQA1*04:01</v>
          </cell>
          <cell r="N86" t="str">
            <v>DQA1*05:01:01G</v>
          </cell>
          <cell r="O86" t="str">
            <v>DQB1*03:01</v>
          </cell>
          <cell r="P86" t="str">
            <v>DQB1*04:02</v>
          </cell>
          <cell r="Q86" t="str">
            <v>DRB1*08:02</v>
          </cell>
          <cell r="R86" t="str">
            <v>DRB1*11:04</v>
          </cell>
          <cell r="T86" t="str">
            <v>DRB3*02:02:01G</v>
          </cell>
        </row>
        <row r="87">
          <cell r="B87">
            <v>373</v>
          </cell>
          <cell r="C87" t="str">
            <v>A*01:01</v>
          </cell>
          <cell r="D87" t="str">
            <v>A*11:01</v>
          </cell>
          <cell r="E87" t="str">
            <v>B*08:01</v>
          </cell>
          <cell r="F87" t="str">
            <v>B*35:03</v>
          </cell>
          <cell r="G87" t="str">
            <v>C*04:01:01G</v>
          </cell>
          <cell r="H87" t="str">
            <v>C*07:01:01G</v>
          </cell>
          <cell r="I87" t="str">
            <v>DPA1*01:03</v>
          </cell>
          <cell r="J87" t="str">
            <v>DPA1*01:03</v>
          </cell>
          <cell r="K87" t="str">
            <v>DPB1*04:01</v>
          </cell>
          <cell r="L87" t="str">
            <v>DPB1*04:01</v>
          </cell>
          <cell r="M87" t="str">
            <v>DQA1*05:01</v>
          </cell>
          <cell r="N87" t="str">
            <v>DQA1*05:01:01G</v>
          </cell>
          <cell r="O87" t="str">
            <v>DQB1*02:01</v>
          </cell>
          <cell r="P87" t="str">
            <v>DQB1*02:01</v>
          </cell>
          <cell r="Q87" t="str">
            <v>DRB1*03:01</v>
          </cell>
          <cell r="R87" t="str">
            <v>DRB1*03:01</v>
          </cell>
          <cell r="S87" t="str">
            <v>DRB3*01:01</v>
          </cell>
          <cell r="T87" t="str">
            <v>DRB3*01:01</v>
          </cell>
        </row>
        <row r="88">
          <cell r="B88">
            <v>374</v>
          </cell>
          <cell r="C88" t="str">
            <v>A*01:01</v>
          </cell>
          <cell r="D88" t="str">
            <v>A*02:01</v>
          </cell>
          <cell r="E88" t="str">
            <v>B*08:01</v>
          </cell>
          <cell r="F88" t="str">
            <v>B*57:01</v>
          </cell>
          <cell r="G88" t="str">
            <v>C*06:02:01G</v>
          </cell>
          <cell r="H88" t="str">
            <v>C*07:01:01G</v>
          </cell>
          <cell r="I88" t="str">
            <v>DPA1*01:03</v>
          </cell>
          <cell r="J88" t="str">
            <v>DPA1*02:01</v>
          </cell>
          <cell r="K88" t="str">
            <v>DPB1*01:01</v>
          </cell>
          <cell r="L88" t="str">
            <v>DPB1*04:01</v>
          </cell>
          <cell r="M88" t="str">
            <v>DQA1*02:01</v>
          </cell>
          <cell r="N88" t="str">
            <v>DQA1*05:01</v>
          </cell>
          <cell r="O88" t="str">
            <v>DQB1*02:01</v>
          </cell>
          <cell r="P88" t="str">
            <v>DQB1*03:03</v>
          </cell>
          <cell r="Q88" t="str">
            <v>DRB1*03:01</v>
          </cell>
          <cell r="R88" t="str">
            <v>DRB1*07:01</v>
          </cell>
          <cell r="S88" t="str">
            <v>DRB3*01:01</v>
          </cell>
          <cell r="U88" t="str">
            <v>DRB4*01:03N</v>
          </cell>
        </row>
        <row r="89">
          <cell r="B89">
            <v>375</v>
          </cell>
          <cell r="C89" t="str">
            <v>A*01:01</v>
          </cell>
          <cell r="D89" t="str">
            <v>A*30:01</v>
          </cell>
          <cell r="E89" t="str">
            <v>B*08:01</v>
          </cell>
          <cell r="F89" t="str">
            <v>B*57:01</v>
          </cell>
          <cell r="G89" t="str">
            <v>C*05:01</v>
          </cell>
          <cell r="H89" t="str">
            <v>C*06:02:01G</v>
          </cell>
          <cell r="I89" t="str">
            <v>DPA1*01:03</v>
          </cell>
          <cell r="J89" t="str">
            <v>DPA1*02:01</v>
          </cell>
          <cell r="K89" t="str">
            <v>DPB1*01:01</v>
          </cell>
          <cell r="L89" t="str">
            <v>DPB1*04:01</v>
          </cell>
          <cell r="M89" t="str">
            <v>DQA1*02:01</v>
          </cell>
          <cell r="N89" t="str">
            <v>DQA1*05:01</v>
          </cell>
          <cell r="O89" t="str">
            <v>DQB1*02:01</v>
          </cell>
          <cell r="P89" t="str">
            <v>DQB1*03:03</v>
          </cell>
          <cell r="Q89" t="str">
            <v>DRB1*03:01</v>
          </cell>
          <cell r="R89" t="str">
            <v>DRB1*07:01</v>
          </cell>
          <cell r="S89" t="str">
            <v>DRB3*01:01</v>
          </cell>
          <cell r="U89" t="str">
            <v>DRB4*01:03N</v>
          </cell>
        </row>
        <row r="90">
          <cell r="B90">
            <v>376</v>
          </cell>
          <cell r="C90" t="str">
            <v>A*02:01</v>
          </cell>
          <cell r="D90" t="str">
            <v>A*02:01</v>
          </cell>
          <cell r="E90" t="str">
            <v>B*35:08</v>
          </cell>
          <cell r="F90" t="str">
            <v>B*44:02:01G</v>
          </cell>
          <cell r="G90" t="str">
            <v>C*04:01:01G</v>
          </cell>
          <cell r="H90" t="str">
            <v>C*05:01:01G</v>
          </cell>
          <cell r="I90" t="str">
            <v>DPA1*01:03</v>
          </cell>
          <cell r="J90" t="str">
            <v>DPA1*01:03</v>
          </cell>
          <cell r="K90" t="str">
            <v>DPB1*02:01:02G</v>
          </cell>
          <cell r="L90" t="str">
            <v>DPB1*04:01</v>
          </cell>
          <cell r="M90" t="str">
            <v>DQA1*03:01</v>
          </cell>
          <cell r="N90" t="str">
            <v>DQA1*03:01:01G</v>
          </cell>
          <cell r="O90" t="str">
            <v>DQB1*03:01</v>
          </cell>
          <cell r="P90" t="str">
            <v>DQB1*03:02</v>
          </cell>
          <cell r="Q90" t="str">
            <v>DRB1*04:01</v>
          </cell>
          <cell r="R90" t="str">
            <v>DRB1*04:03</v>
          </cell>
          <cell r="U90" t="str">
            <v>DRB4*01:01:01G</v>
          </cell>
          <cell r="V90" t="str">
            <v>DRB4*01:01:01G</v>
          </cell>
        </row>
        <row r="91">
          <cell r="B91">
            <v>389</v>
          </cell>
          <cell r="C91" t="str">
            <v>A*02:01</v>
          </cell>
          <cell r="D91" t="str">
            <v>A*03:20</v>
          </cell>
          <cell r="E91" t="str">
            <v>B*40:01</v>
          </cell>
          <cell r="F91" t="str">
            <v>B*51:08</v>
          </cell>
          <cell r="G91" t="str">
            <v>C*03:04</v>
          </cell>
          <cell r="H91" t="str">
            <v>C*16:02:01G</v>
          </cell>
          <cell r="I91" t="str">
            <v>DPA1*01:03</v>
          </cell>
          <cell r="J91" t="str">
            <v>DPA1*01:03</v>
          </cell>
          <cell r="K91" t="str">
            <v>DPB1*04:01</v>
          </cell>
          <cell r="L91" t="str">
            <v>DPB1*04:01</v>
          </cell>
          <cell r="M91" t="str">
            <v>DQA1*04:01</v>
          </cell>
          <cell r="N91" t="str">
            <v>DQA1*05:01:01G</v>
          </cell>
          <cell r="O91" t="str">
            <v>DQB1*03:01</v>
          </cell>
          <cell r="P91" t="str">
            <v>DQB1*04:02</v>
          </cell>
          <cell r="Q91" t="str">
            <v>DRB1*08:01</v>
          </cell>
          <cell r="R91" t="str">
            <v>DRB1*11:04</v>
          </cell>
          <cell r="T91" t="str">
            <v>DRB3*02:02:01G</v>
          </cell>
        </row>
        <row r="92">
          <cell r="B92">
            <v>404</v>
          </cell>
          <cell r="C92" t="str">
            <v>A*30:01</v>
          </cell>
          <cell r="D92" t="str">
            <v>A*74:01:01G</v>
          </cell>
          <cell r="E92" t="str">
            <v>B*42:01</v>
          </cell>
          <cell r="F92" t="str">
            <v>B*52:01</v>
          </cell>
          <cell r="G92" t="str">
            <v>C*16:01</v>
          </cell>
          <cell r="H92" t="str">
            <v>C*17:01:01G</v>
          </cell>
          <cell r="I92" t="str">
            <v>DPA1*02:01</v>
          </cell>
          <cell r="J92" t="str">
            <v>DPA1*02:01</v>
          </cell>
          <cell r="K92" t="str">
            <v>DPB1*01:01</v>
          </cell>
          <cell r="L92" t="str">
            <v>DPB1*01:01</v>
          </cell>
          <cell r="M92" t="str">
            <v>DQA1*01:01:01G</v>
          </cell>
          <cell r="N92" t="str">
            <v>DQA1*04:01</v>
          </cell>
          <cell r="O92" t="str">
            <v>DQB1*05:01</v>
          </cell>
          <cell r="P92" t="str">
            <v>DQB1*04:02</v>
          </cell>
          <cell r="Q92" t="str">
            <v>DRB1*01:02</v>
          </cell>
          <cell r="R92" t="str">
            <v>DRB1*03:02</v>
          </cell>
          <cell r="T92" t="str">
            <v>DRB3*01:01</v>
          </cell>
        </row>
        <row r="93">
          <cell r="B93">
            <v>405</v>
          </cell>
          <cell r="C93" t="str">
            <v>A*02:01</v>
          </cell>
          <cell r="D93" t="str">
            <v>A*03:01</v>
          </cell>
          <cell r="E93" t="str">
            <v>B*40:01</v>
          </cell>
          <cell r="F93" t="str">
            <v>B*42:05</v>
          </cell>
          <cell r="G93" t="str">
            <v>C*03:04</v>
          </cell>
          <cell r="H93" t="str">
            <v>C*07:02:01G</v>
          </cell>
          <cell r="I93" t="str">
            <v>DPA1*01:03</v>
          </cell>
          <cell r="J93" t="str">
            <v>DPA1*01:03</v>
          </cell>
          <cell r="K93" t="str">
            <v>DPB1*03:01:01G</v>
          </cell>
          <cell r="L93" t="str">
            <v>DPB1*06:01</v>
          </cell>
          <cell r="M93" t="str">
            <v>DQA1*01:02:01G</v>
          </cell>
          <cell r="N93" t="str">
            <v>DQA1*03:01:01G</v>
          </cell>
          <cell r="O93" t="str">
            <v>DQB1*05:02</v>
          </cell>
          <cell r="P93" t="str">
            <v>DQB1*03:02</v>
          </cell>
          <cell r="Q93" t="str">
            <v>DRB1*04:04</v>
          </cell>
          <cell r="R93" t="str">
            <v>DRB1*15:01</v>
          </cell>
          <cell r="U93" t="str">
            <v>DRB4*01:01:01G</v>
          </cell>
          <cell r="W93" t="str">
            <v>DRB5*01:01</v>
          </cell>
        </row>
        <row r="94">
          <cell r="B94">
            <v>411</v>
          </cell>
          <cell r="C94" t="str">
            <v>A*02:01</v>
          </cell>
          <cell r="D94" t="str">
            <v>A*03:01</v>
          </cell>
          <cell r="E94" t="str">
            <v>B*07:02:01G</v>
          </cell>
          <cell r="F94" t="str">
            <v>B*40:01</v>
          </cell>
          <cell r="G94" t="str">
            <v>C*03:04</v>
          </cell>
          <cell r="H94" t="str">
            <v>C*07:02:01G</v>
          </cell>
          <cell r="I94" t="str">
            <v>DPA1*01:03</v>
          </cell>
          <cell r="J94" t="str">
            <v>DPA1*01:03</v>
          </cell>
          <cell r="K94" t="str">
            <v>DPB1*03:01:01G</v>
          </cell>
          <cell r="L94" t="str">
            <v>DPB1*04:01</v>
          </cell>
          <cell r="M94" t="str">
            <v>DQA1*01:03</v>
          </cell>
          <cell r="N94" t="str">
            <v>DQA1*02:01</v>
          </cell>
          <cell r="O94" t="str">
            <v>DQB1*06:03</v>
          </cell>
          <cell r="P94" t="str">
            <v>DQB1*02:02</v>
          </cell>
          <cell r="Q94" t="str">
            <v>DRB1*07:01</v>
          </cell>
          <cell r="R94" t="str">
            <v>DRB1*13:01</v>
          </cell>
          <cell r="S94" t="str">
            <v>DRB3*01:01</v>
          </cell>
          <cell r="U94" t="str">
            <v>DRB4*01:01:01G</v>
          </cell>
        </row>
        <row r="95">
          <cell r="B95">
            <v>414</v>
          </cell>
          <cell r="C95" t="str">
            <v>A*02:02</v>
          </cell>
          <cell r="D95" t="str">
            <v>A*02:06</v>
          </cell>
          <cell r="E95" t="str">
            <v>B*15:02</v>
          </cell>
          <cell r="F95" t="str">
            <v>B*58:02</v>
          </cell>
          <cell r="G95" t="str">
            <v>C*06:02:01G</v>
          </cell>
          <cell r="H95" t="str">
            <v>C*08:01:01G</v>
          </cell>
          <cell r="I95" t="str">
            <v>DPA1*01:03</v>
          </cell>
          <cell r="J95" t="str">
            <v>DPA1*02:02</v>
          </cell>
          <cell r="K95" t="str">
            <v>DPB1*03:01:01G</v>
          </cell>
          <cell r="L95" t="str">
            <v>DPB1*05:01:01G</v>
          </cell>
          <cell r="M95" t="str">
            <v>DQA1*02:01</v>
          </cell>
          <cell r="N95" t="str">
            <v>DQA1*06:01</v>
          </cell>
          <cell r="O95" t="str">
            <v>DQB1*02:02</v>
          </cell>
          <cell r="P95" t="str">
            <v>DQB1*03:01</v>
          </cell>
          <cell r="Q95" t="str">
            <v>DRB1*12:02</v>
          </cell>
          <cell r="R95" t="str">
            <v>DRB1*13:03</v>
          </cell>
          <cell r="S95" t="str">
            <v>DRB3*02:02:01G</v>
          </cell>
          <cell r="T95" t="str">
            <v>DRB3*03:01</v>
          </cell>
        </row>
        <row r="96">
          <cell r="B96">
            <v>415</v>
          </cell>
          <cell r="C96" t="str">
            <v>A*24:02</v>
          </cell>
          <cell r="D96" t="str">
            <v>A*29:02</v>
          </cell>
          <cell r="E96" t="str">
            <v>B*44:03</v>
          </cell>
          <cell r="F96" t="str">
            <v>B*45:01</v>
          </cell>
          <cell r="G96" t="str">
            <v>C*06:02:01G</v>
          </cell>
          <cell r="H96" t="str">
            <v>C*07:01:01G</v>
          </cell>
          <cell r="I96" t="str">
            <v>DPA1*01:03</v>
          </cell>
          <cell r="J96" t="str">
            <v>DPA1*01:03</v>
          </cell>
          <cell r="K96" t="str">
            <v>DPB1*02:01:02G</v>
          </cell>
          <cell r="L96" t="str">
            <v>DPB1*04:02</v>
          </cell>
          <cell r="M96" t="str">
            <v>DQA1*01:01:01G</v>
          </cell>
          <cell r="N96" t="str">
            <v>DQA1*03:01:01G</v>
          </cell>
          <cell r="O96" t="str">
            <v>DQB1*05:03</v>
          </cell>
          <cell r="P96" t="str">
            <v>DQB1*03:02</v>
          </cell>
          <cell r="Q96" t="str">
            <v>DRB1*04:01</v>
          </cell>
          <cell r="R96" t="str">
            <v>DRB1*14:54</v>
          </cell>
          <cell r="S96" t="str">
            <v>DRB3*02:02:01G</v>
          </cell>
          <cell r="U96" t="str">
            <v>DRB4*01:01:01G</v>
          </cell>
        </row>
        <row r="97">
          <cell r="B97">
            <v>416</v>
          </cell>
          <cell r="C97" t="str">
            <v>A*02:01</v>
          </cell>
          <cell r="D97" t="str">
            <v>A*26:01</v>
          </cell>
          <cell r="E97" t="str">
            <v>B*15:01</v>
          </cell>
          <cell r="F97" t="str">
            <v>B*44:05</v>
          </cell>
          <cell r="G97" t="str">
            <v>C*02:02</v>
          </cell>
          <cell r="H97" t="str">
            <v>C*03:03:01G</v>
          </cell>
          <cell r="I97" t="str">
            <v>DPA1*01:03</v>
          </cell>
          <cell r="J97" t="str">
            <v>DPA1*01:03</v>
          </cell>
          <cell r="K97" t="str">
            <v xml:space="preserve">DPB1*02:01:02G </v>
          </cell>
          <cell r="L97" t="str">
            <v>DPB1*03:01:01G</v>
          </cell>
          <cell r="M97" t="str">
            <v>DQA1*03:01</v>
          </cell>
          <cell r="N97" t="str">
            <v>DQA1*05:01:01G</v>
          </cell>
          <cell r="O97" t="str">
            <v>DQB1*03:01</v>
          </cell>
          <cell r="P97" t="str">
            <v>DQB1*03:02</v>
          </cell>
          <cell r="Q97" t="str">
            <v>DRB1*04:01</v>
          </cell>
          <cell r="R97" t="str">
            <v>DRB1*11:04</v>
          </cell>
          <cell r="S97" t="str">
            <v>DRB3*02:02:01G</v>
          </cell>
          <cell r="U97" t="str">
            <v>DRB4*01:01:01G</v>
          </cell>
        </row>
        <row r="98">
          <cell r="B98">
            <v>418</v>
          </cell>
          <cell r="C98" t="str">
            <v>A*01:01</v>
          </cell>
          <cell r="D98" t="str">
            <v>A*30:01</v>
          </cell>
          <cell r="E98" t="str">
            <v>B*08:01</v>
          </cell>
          <cell r="F98" t="str">
            <v>B*13:02</v>
          </cell>
          <cell r="G98" t="str">
            <v>C*06:02:01G</v>
          </cell>
          <cell r="H98" t="str">
            <v>C*07:01:01G</v>
          </cell>
          <cell r="I98" t="str">
            <v>DPA1*01:03</v>
          </cell>
          <cell r="J98" t="str">
            <v>DPA1*02:01</v>
          </cell>
          <cell r="K98" t="str">
            <v>DPB1*04:01</v>
          </cell>
          <cell r="L98" t="str">
            <v>DPB1*13:01:01G</v>
          </cell>
          <cell r="M98" t="str">
            <v>DQA1*03:01</v>
          </cell>
          <cell r="N98" t="str">
            <v>DQA1*05:01</v>
          </cell>
          <cell r="O98" t="str">
            <v>DQB1*02:01</v>
          </cell>
          <cell r="P98" t="str">
            <v>DQB1*03:02</v>
          </cell>
          <cell r="Q98" t="str">
            <v>DRB1*03:01</v>
          </cell>
          <cell r="R98" t="str">
            <v>DRB1*04:01</v>
          </cell>
          <cell r="S98" t="str">
            <v>DRB3*01:01</v>
          </cell>
          <cell r="U98" t="str">
            <v>DRB4*01:01:01G</v>
          </cell>
        </row>
        <row r="99">
          <cell r="B99">
            <v>424</v>
          </cell>
          <cell r="C99" t="str">
            <v>A*02:01</v>
          </cell>
          <cell r="D99" t="str">
            <v>A*24:02</v>
          </cell>
          <cell r="E99" t="str">
            <v>B*44:02:01G</v>
          </cell>
          <cell r="F99" t="str">
            <v>B*51:01</v>
          </cell>
          <cell r="G99" t="str">
            <v>C*02:02</v>
          </cell>
          <cell r="H99" t="str">
            <v>C*05:01</v>
          </cell>
          <cell r="I99" t="str">
            <v>DPA1*01:03</v>
          </cell>
          <cell r="J99" t="str">
            <v>DPA1*01:03</v>
          </cell>
          <cell r="K99" t="str">
            <v>DPB1*04:01</v>
          </cell>
          <cell r="L99" t="str">
            <v>DPB1*04:01</v>
          </cell>
          <cell r="M99" t="str">
            <v>DQA1*01:03</v>
          </cell>
          <cell r="N99" t="str">
            <v>DQA1*05:01:01G</v>
          </cell>
          <cell r="O99" t="str">
            <v>DQB1*06:03</v>
          </cell>
          <cell r="P99" t="str">
            <v>DQB1*03:01</v>
          </cell>
          <cell r="Q99" t="str">
            <v>DRB1*11:01</v>
          </cell>
          <cell r="R99" t="str">
            <v>DRB1*12:01:01G</v>
          </cell>
          <cell r="S99" t="str">
            <v>DRB3*02:02:01G</v>
          </cell>
          <cell r="T99" t="str">
            <v>DRB3*02:02:01G</v>
          </cell>
        </row>
        <row r="100">
          <cell r="B100">
            <v>425</v>
          </cell>
          <cell r="C100" t="str">
            <v>A*24:02</v>
          </cell>
          <cell r="D100" t="str">
            <v>A*68:01</v>
          </cell>
          <cell r="E100" t="str">
            <v>B*07:02:01G</v>
          </cell>
          <cell r="F100" t="str">
            <v>B*56:01</v>
          </cell>
          <cell r="G100" t="str">
            <v>C*07:02:01G</v>
          </cell>
          <cell r="H100" t="str">
            <v>C*07:02:01G</v>
          </cell>
          <cell r="I100" t="str">
            <v>DPA1*01:03</v>
          </cell>
          <cell r="J100" t="str">
            <v>DPA1*01:03</v>
          </cell>
          <cell r="K100" t="str">
            <v xml:space="preserve">DPB1*02:01:02G </v>
          </cell>
          <cell r="L100" t="str">
            <v>DPB1*04:02</v>
          </cell>
          <cell r="M100" t="str">
            <v>DQA1*01:02:01G</v>
          </cell>
          <cell r="N100" t="str">
            <v>DQA1*03:01:01G</v>
          </cell>
          <cell r="O100" t="str">
            <v>DQB1*06:02</v>
          </cell>
          <cell r="P100" t="str">
            <v>DQB1*03:02</v>
          </cell>
          <cell r="Q100" t="str">
            <v>DRB1*04:01</v>
          </cell>
          <cell r="R100" t="str">
            <v>DRB1*15:01</v>
          </cell>
          <cell r="U100" t="str">
            <v>DRB4*01:01:01G</v>
          </cell>
          <cell r="W100" t="str">
            <v>DRB5*01:01</v>
          </cell>
        </row>
        <row r="101">
          <cell r="B101">
            <v>426</v>
          </cell>
          <cell r="C101" t="str">
            <v>A*02:01</v>
          </cell>
          <cell r="D101" t="str">
            <v>A*03:01</v>
          </cell>
          <cell r="E101" t="str">
            <v>B*51:01</v>
          </cell>
          <cell r="F101" t="str">
            <v>B*57:01</v>
          </cell>
          <cell r="G101" t="str">
            <v>C*01:02:01G</v>
          </cell>
          <cell r="H101" t="str">
            <v>C*06:02:01G</v>
          </cell>
          <cell r="I101" t="str">
            <v>DPA1*01:03</v>
          </cell>
          <cell r="J101" t="str">
            <v>DPA1*02:01</v>
          </cell>
          <cell r="K101" t="str">
            <v>DPB1*04:01</v>
          </cell>
          <cell r="L101" t="str">
            <v>DPB1*13:01:01G</v>
          </cell>
          <cell r="M101" t="str">
            <v>DQA1*01:01:01G</v>
          </cell>
          <cell r="N101" t="str">
            <v>DQA1*02:01</v>
          </cell>
          <cell r="O101" t="str">
            <v>DQB1*05:01</v>
          </cell>
          <cell r="P101" t="str">
            <v>DQB1*03:03</v>
          </cell>
          <cell r="Q101" t="str">
            <v>DRB1*01:01</v>
          </cell>
          <cell r="R101" t="str">
            <v>DRB1*07:01</v>
          </cell>
          <cell r="U101" t="str">
            <v>DRB4*01:03N</v>
          </cell>
        </row>
        <row r="102">
          <cell r="B102">
            <v>427</v>
          </cell>
          <cell r="C102" t="str">
            <v>A*66:01</v>
          </cell>
          <cell r="D102" t="str">
            <v>A*68:02</v>
          </cell>
          <cell r="E102" t="str">
            <v>B*14:02</v>
          </cell>
          <cell r="F102" t="str">
            <v>B*41:02</v>
          </cell>
          <cell r="G102" t="str">
            <v>C*08:02:01G</v>
          </cell>
          <cell r="H102" t="str">
            <v>C*17:01:01G</v>
          </cell>
          <cell r="I102" t="str">
            <v>DPA1*01:03</v>
          </cell>
          <cell r="J102" t="str">
            <v>DPA1*02:01</v>
          </cell>
          <cell r="K102" t="str">
            <v>DPB1*01:01</v>
          </cell>
          <cell r="L102" t="str">
            <v>DPB1*02:01:02G</v>
          </cell>
          <cell r="M102" t="str">
            <v>DQA1*01:02:01G</v>
          </cell>
          <cell r="N102" t="str">
            <v>DQA1*05:01:01G</v>
          </cell>
          <cell r="O102" t="str">
            <v>DQB1*06:04</v>
          </cell>
          <cell r="P102" t="str">
            <v>DQB1*03:01</v>
          </cell>
          <cell r="Q102" t="str">
            <v>DRB1*13:02</v>
          </cell>
          <cell r="R102" t="str">
            <v>DRB1*13:03</v>
          </cell>
          <cell r="S102" t="str">
            <v>DRB3*01:01</v>
          </cell>
          <cell r="T102" t="str">
            <v>DRB3*03:01</v>
          </cell>
        </row>
        <row r="103">
          <cell r="B103">
            <v>428</v>
          </cell>
          <cell r="C103" t="str">
            <v>A*03:01</v>
          </cell>
          <cell r="D103" t="str">
            <v>A*24:02</v>
          </cell>
          <cell r="E103" t="str">
            <v>B*13:02</v>
          </cell>
          <cell r="F103" t="str">
            <v>B*13:02</v>
          </cell>
          <cell r="G103" t="str">
            <v>C*06:02:01G</v>
          </cell>
          <cell r="H103" t="str">
            <v>C*06:02:01G</v>
          </cell>
          <cell r="I103" t="str">
            <v>DPA1*01:03</v>
          </cell>
          <cell r="J103" t="str">
            <v>DPA1*02:01</v>
          </cell>
          <cell r="K103" t="str">
            <v>DPB1*02:01:02G</v>
          </cell>
          <cell r="L103" t="str">
            <v>DPB1*17:01</v>
          </cell>
          <cell r="M103" t="str">
            <v>DQA1*01:02:01G</v>
          </cell>
          <cell r="N103" t="str">
            <v>DQA1*02:01</v>
          </cell>
          <cell r="O103" t="str">
            <v>DQB1*06:03</v>
          </cell>
          <cell r="P103" t="str">
            <v>DQB1*02:02</v>
          </cell>
          <cell r="Q103" t="str">
            <v>DRB1*07:01</v>
          </cell>
          <cell r="R103" t="str">
            <v>DRB1*15:01</v>
          </cell>
          <cell r="U103" t="str">
            <v>DRB4*01:01:01G</v>
          </cell>
          <cell r="W103" t="str">
            <v>DRB5*01:01</v>
          </cell>
        </row>
        <row r="104">
          <cell r="B104">
            <v>430</v>
          </cell>
          <cell r="C104" t="str">
            <v>A*29:02</v>
          </cell>
          <cell r="D104" t="str">
            <v>A*32:01</v>
          </cell>
          <cell r="E104" t="str">
            <v>B*27:05:02G</v>
          </cell>
          <cell r="F104" t="str">
            <v>B*44:03</v>
          </cell>
          <cell r="G104" t="str">
            <v>C*02:02</v>
          </cell>
          <cell r="H104" t="str">
            <v>C*16:01</v>
          </cell>
          <cell r="I104" t="str">
            <v>DPA1*01:03</v>
          </cell>
          <cell r="J104" t="str">
            <v>DPA1*01:03</v>
          </cell>
          <cell r="K104" t="str">
            <v>DPB1*04:01</v>
          </cell>
          <cell r="L104" t="str">
            <v>DPB1*16:01</v>
          </cell>
          <cell r="M104" t="str">
            <v>DQA1*02:01</v>
          </cell>
          <cell r="N104" t="str">
            <v>DQA1:03:01:01G</v>
          </cell>
          <cell r="O104" t="str">
            <v>DQB1*02:02</v>
          </cell>
          <cell r="P104" t="str">
            <v>DQB1*03:03</v>
          </cell>
          <cell r="Q104" t="str">
            <v>DRB1*07:01</v>
          </cell>
          <cell r="R104" t="str">
            <v>DRB1*09:01:02G</v>
          </cell>
          <cell r="U104" t="str">
            <v>DRB4*01:01:01G</v>
          </cell>
          <cell r="V104" t="str">
            <v>DRB4*01:01:01G</v>
          </cell>
        </row>
        <row r="105">
          <cell r="B105">
            <v>431</v>
          </cell>
          <cell r="C105" t="str">
            <v>A*02:01</v>
          </cell>
          <cell r="D105" t="str">
            <v>A*02:01</v>
          </cell>
          <cell r="E105" t="str">
            <v>B*15:01</v>
          </cell>
          <cell r="F105" t="str">
            <v>B*44:02:01G</v>
          </cell>
          <cell r="G105" t="str">
            <v>C*01:02:01G</v>
          </cell>
          <cell r="H105" t="str">
            <v>C*05:01</v>
          </cell>
          <cell r="I105" t="str">
            <v>DPA1*01:03</v>
          </cell>
          <cell r="J105" t="str">
            <v>DPA1*01:03</v>
          </cell>
          <cell r="K105" t="str">
            <v>DPB1*04:01</v>
          </cell>
          <cell r="L105" t="str">
            <v>DPB1*04:01</v>
          </cell>
          <cell r="M105" t="str">
            <v>DQA1*01:01:01G</v>
          </cell>
          <cell r="N105" t="str">
            <v>DQA1*03:01:01G</v>
          </cell>
          <cell r="O105" t="str">
            <v>DQB1*05:01</v>
          </cell>
          <cell r="P105" t="str">
            <v>DQB1*03:01</v>
          </cell>
          <cell r="Q105" t="str">
            <v>DRB1*01:01</v>
          </cell>
          <cell r="R105" t="str">
            <v>DRB1*04:01</v>
          </cell>
          <cell r="U105" t="str">
            <v>DRB4*01:01:01G</v>
          </cell>
        </row>
        <row r="106">
          <cell r="B106">
            <v>432</v>
          </cell>
          <cell r="C106" t="str">
            <v>A*02:01</v>
          </cell>
          <cell r="D106" t="str">
            <v>A*24:02</v>
          </cell>
          <cell r="E106" t="str">
            <v>B*07:02:01G</v>
          </cell>
          <cell r="F106" t="str">
            <v>B*39:06</v>
          </cell>
          <cell r="G106" t="str">
            <v>C*07:02:01G</v>
          </cell>
          <cell r="H106" t="str">
            <v>C*07:02:01G</v>
          </cell>
          <cell r="I106" t="str">
            <v>DPA1*01:03</v>
          </cell>
          <cell r="J106" t="str">
            <v>DPA1*01:04</v>
          </cell>
          <cell r="K106" t="str">
            <v>DPB1*04:02</v>
          </cell>
          <cell r="L106" t="str">
            <v>DPB1*15:01</v>
          </cell>
          <cell r="M106" t="str">
            <v>DQA1*01:01:01G</v>
          </cell>
          <cell r="N106" t="str">
            <v>DQA1*03:01:01G</v>
          </cell>
          <cell r="O106" t="str">
            <v>DQB1*05:01</v>
          </cell>
          <cell r="P106" t="str">
            <v>DQB1*03:02</v>
          </cell>
          <cell r="Q106" t="str">
            <v>DRB1*01:01</v>
          </cell>
          <cell r="R106" t="str">
            <v>DRB1*04:04</v>
          </cell>
          <cell r="U106" t="str">
            <v>DRB4*01:01:01G</v>
          </cell>
        </row>
        <row r="107">
          <cell r="B107">
            <v>433</v>
          </cell>
          <cell r="C107" t="str">
            <v>A*02:01</v>
          </cell>
          <cell r="D107" t="str">
            <v>A*11:01</v>
          </cell>
          <cell r="E107" t="str">
            <v>B*14:02</v>
          </cell>
          <cell r="F107" t="str">
            <v>B*55:01</v>
          </cell>
          <cell r="G107" t="str">
            <v>C*03:03:01G</v>
          </cell>
          <cell r="H107" t="str">
            <v>C*08:02</v>
          </cell>
          <cell r="I107" t="str">
            <v>DPA1*01:03</v>
          </cell>
          <cell r="J107" t="str">
            <v>DPA1*02:01</v>
          </cell>
          <cell r="K107" t="str">
            <v>DPB1*04:01</v>
          </cell>
          <cell r="L107" t="str">
            <v>DPB1*13:01:01G</v>
          </cell>
          <cell r="M107" t="str">
            <v>DQA1*01:01:01G</v>
          </cell>
          <cell r="N107" t="str">
            <v>DQA1*03:01:01G</v>
          </cell>
          <cell r="O107" t="str">
            <v>DQB1*05:01</v>
          </cell>
          <cell r="P107" t="str">
            <v>DQB1*03:01</v>
          </cell>
          <cell r="Q107" t="str">
            <v>DRB1*01:02</v>
          </cell>
          <cell r="R107" t="str">
            <v>DRB1*04:07:01G</v>
          </cell>
          <cell r="U107" t="str">
            <v>DRB4*01:01:01G</v>
          </cell>
        </row>
        <row r="108">
          <cell r="B108">
            <v>434</v>
          </cell>
          <cell r="C108" t="str">
            <v>A*01:01</v>
          </cell>
          <cell r="D108" t="str">
            <v>A*24:02</v>
          </cell>
          <cell r="E108" t="str">
            <v>B*08:01</v>
          </cell>
          <cell r="F108" t="str">
            <v>B*15:01</v>
          </cell>
          <cell r="G108" t="str">
            <v>C*01:02:01G</v>
          </cell>
          <cell r="H108" t="str">
            <v>C*07:01:01G</v>
          </cell>
          <cell r="I108" t="str">
            <v>DPA1*01:03</v>
          </cell>
          <cell r="J108" t="str">
            <v>DPA1*01:03</v>
          </cell>
          <cell r="K108" t="str">
            <v>DPB1*02:01:02G</v>
          </cell>
          <cell r="L108" t="str">
            <v>DPB1*04:01</v>
          </cell>
          <cell r="M108" t="str">
            <v>DQA1*03:01:01G</v>
          </cell>
          <cell r="N108" t="str">
            <v>DQA1*05:01</v>
          </cell>
          <cell r="O108" t="str">
            <v>DQB1*02:01</v>
          </cell>
          <cell r="P108" t="str">
            <v>DQB1*03:03</v>
          </cell>
          <cell r="Q108" t="str">
            <v>DRB1*03:01</v>
          </cell>
          <cell r="R108" t="str">
            <v>DRB1*09:01:02G</v>
          </cell>
          <cell r="S108" t="str">
            <v>DRB3*01:01</v>
          </cell>
          <cell r="U108" t="str">
            <v>DRB4*01:01:01G</v>
          </cell>
        </row>
        <row r="109">
          <cell r="B109">
            <v>435</v>
          </cell>
          <cell r="C109" t="str">
            <v>A*02:01</v>
          </cell>
          <cell r="D109" t="str">
            <v>A*11:01</v>
          </cell>
          <cell r="E109" t="str">
            <v>B*07:02:01G</v>
          </cell>
          <cell r="F109" t="str">
            <v>B*55:01</v>
          </cell>
          <cell r="G109" t="str">
            <v>C*03:03:01G</v>
          </cell>
          <cell r="H109" t="str">
            <v>C*07:02:01G</v>
          </cell>
          <cell r="I109" t="str">
            <v>DPA1*01:03</v>
          </cell>
          <cell r="J109" t="str">
            <v>DPA1*01:03</v>
          </cell>
          <cell r="K109" t="str">
            <v>DPB1*04:01:01G</v>
          </cell>
          <cell r="L109" t="str">
            <v>DPB1*04:02:01G</v>
          </cell>
          <cell r="M109" t="str">
            <v>DQA1*01:02:01G</v>
          </cell>
          <cell r="N109" t="str">
            <v>DQA1*03:01:01G</v>
          </cell>
          <cell r="O109" t="str">
            <v>DQB1*06:02</v>
          </cell>
          <cell r="P109" t="str">
            <v>DQB1*03:02</v>
          </cell>
          <cell r="Q109" t="str">
            <v>DRB1*04:02</v>
          </cell>
          <cell r="R109" t="str">
            <v>DRB1*15:01</v>
          </cell>
          <cell r="U109" t="str">
            <v>DRB4*01:01:01G</v>
          </cell>
          <cell r="W109" t="str">
            <v>DRB5*01:01</v>
          </cell>
        </row>
        <row r="110">
          <cell r="B110">
            <v>436</v>
          </cell>
          <cell r="C110" t="str">
            <v>A*02:01</v>
          </cell>
          <cell r="D110" t="str">
            <v>A*23:01:01G</v>
          </cell>
          <cell r="E110" t="str">
            <v>B*07:02:01G</v>
          </cell>
          <cell r="F110" t="str">
            <v>B*50:01</v>
          </cell>
          <cell r="G110" t="str">
            <v>C*06:02:01G</v>
          </cell>
          <cell r="H110" t="str">
            <v>C*07:02:01G</v>
          </cell>
          <cell r="I110" t="str">
            <v>DPA1*01:03</v>
          </cell>
          <cell r="J110" t="str">
            <v>DPA1*01:03</v>
          </cell>
          <cell r="K110" t="str">
            <v>DPB1*04:01</v>
          </cell>
          <cell r="L110" t="str">
            <v>DPB1*04:01</v>
          </cell>
          <cell r="M110" t="str">
            <v>DQA1*01:01:01G</v>
          </cell>
          <cell r="N110" t="str">
            <v>DQA1*01:02:01G</v>
          </cell>
          <cell r="O110" t="str">
            <v>DQB1*05:01</v>
          </cell>
          <cell r="P110" t="str">
            <v>DQB1*06:02</v>
          </cell>
          <cell r="Q110" t="str">
            <v>DRB1*01:03</v>
          </cell>
          <cell r="R110" t="str">
            <v>DRB1*15:01</v>
          </cell>
          <cell r="W110" t="str">
            <v>DRB5*01:01</v>
          </cell>
        </row>
        <row r="111">
          <cell r="B111">
            <v>437</v>
          </cell>
          <cell r="C111" t="str">
            <v>A*02:01</v>
          </cell>
          <cell r="D111" t="str">
            <v>A*31:01</v>
          </cell>
          <cell r="E111" t="str">
            <v>B*40:02</v>
          </cell>
          <cell r="F111" t="str">
            <v>B*44:02</v>
          </cell>
          <cell r="G111" t="str">
            <v>C*02:02</v>
          </cell>
          <cell r="H111" t="str">
            <v>C*05:01</v>
          </cell>
          <cell r="I111" t="str">
            <v>DPA1*01:03</v>
          </cell>
          <cell r="J111" t="str">
            <v>DPA1*01:03</v>
          </cell>
          <cell r="K111" t="str">
            <v>DPB1*04:01</v>
          </cell>
          <cell r="L111" t="str">
            <v>DPB1*04:01</v>
          </cell>
          <cell r="M111" t="str">
            <v>DQA1*05:01:01G</v>
          </cell>
          <cell r="N111" t="str">
            <v>DQA1*05:01:01G</v>
          </cell>
          <cell r="O111" t="str">
            <v>DQB1*03:01</v>
          </cell>
          <cell r="P111" t="str">
            <v>DQB1*03:01</v>
          </cell>
          <cell r="Q111" t="str">
            <v>DRB1*11:01</v>
          </cell>
          <cell r="R111" t="str">
            <v>DRB1*11:01</v>
          </cell>
          <cell r="S111" t="str">
            <v>DRB3*02:02:01G</v>
          </cell>
          <cell r="T111" t="str">
            <v>DRB3*02:02:01G</v>
          </cell>
        </row>
        <row r="112">
          <cell r="B112">
            <v>439</v>
          </cell>
          <cell r="C112" t="str">
            <v>A*25:01</v>
          </cell>
          <cell r="D112" t="str">
            <v>A*31:01</v>
          </cell>
          <cell r="E112" t="str">
            <v>B*18:01:01G</v>
          </cell>
          <cell r="F112" t="str">
            <v>B*57:01</v>
          </cell>
          <cell r="G112" t="str">
            <v>C*06:02:01G</v>
          </cell>
          <cell r="H112" t="str">
            <v>C*12:03</v>
          </cell>
          <cell r="I112" t="str">
            <v>DPA1*01:03</v>
          </cell>
          <cell r="J112" t="str">
            <v>DPA1*01:03</v>
          </cell>
          <cell r="K112" t="str">
            <v>DPB1*02:01:02G</v>
          </cell>
          <cell r="L112" t="str">
            <v>DPB1*04:01</v>
          </cell>
          <cell r="M112" t="str">
            <v>DQA1*02:01</v>
          </cell>
          <cell r="N112" t="str">
            <v>DQA1*03:01:01G</v>
          </cell>
          <cell r="O112" t="str">
            <v>DQB1*03:02</v>
          </cell>
          <cell r="P112" t="str">
            <v>DQB1*03:03</v>
          </cell>
          <cell r="Q112" t="str">
            <v>DRB1*04:01</v>
          </cell>
          <cell r="R112" t="str">
            <v>DRB1*07:01</v>
          </cell>
          <cell r="U112" t="str">
            <v>DRB4*01:01:01G</v>
          </cell>
          <cell r="V112" t="str">
            <v>DRB4*01:03N</v>
          </cell>
        </row>
        <row r="113">
          <cell r="B113">
            <v>440</v>
          </cell>
          <cell r="C113" t="str">
            <v>A*02:01</v>
          </cell>
          <cell r="D113" t="str">
            <v>A*25:01</v>
          </cell>
          <cell r="E113" t="str">
            <v>B*18:01:01G</v>
          </cell>
          <cell r="F113" t="str">
            <v>B*44:02:01G</v>
          </cell>
          <cell r="G113" t="str">
            <v>C*05:01</v>
          </cell>
          <cell r="H113" t="str">
            <v>C*12:03</v>
          </cell>
          <cell r="I113" t="str">
            <v>DPA1*01:03</v>
          </cell>
          <cell r="J113" t="str">
            <v>DPA1*01:03</v>
          </cell>
          <cell r="K113" t="str">
            <v>DPB1*04:01:01G</v>
          </cell>
          <cell r="L113" t="str">
            <v>DPB1*04:02:01G</v>
          </cell>
          <cell r="M113" t="str">
            <v>DQA1*01:02:01G</v>
          </cell>
          <cell r="N113" t="str">
            <v>DQA1*03:01:01G</v>
          </cell>
          <cell r="O113" t="str">
            <v>DQB1*06:02</v>
          </cell>
          <cell r="P113" t="str">
            <v>DQB1*03:02</v>
          </cell>
          <cell r="Q113" t="str">
            <v>DRB1*04:01</v>
          </cell>
          <cell r="R113" t="str">
            <v>DRB1*15:01</v>
          </cell>
          <cell r="U113" t="str">
            <v>DRB4*01:01:01G</v>
          </cell>
          <cell r="W113" t="str">
            <v>DRB5*01:01</v>
          </cell>
        </row>
        <row r="114">
          <cell r="B114">
            <v>441</v>
          </cell>
          <cell r="C114" t="str">
            <v>A*01:01</v>
          </cell>
          <cell r="D114" t="str">
            <v>A*02:01</v>
          </cell>
          <cell r="E114" t="str">
            <v>B*07:02:01G</v>
          </cell>
          <cell r="F114" t="str">
            <v>B*37:01</v>
          </cell>
          <cell r="G114" t="str">
            <v>C*06:02:01G</v>
          </cell>
          <cell r="H114" t="str">
            <v>C*07:02:01G</v>
          </cell>
          <cell r="I114" t="str">
            <v>DPA1*01:03</v>
          </cell>
          <cell r="J114" t="str">
            <v>DPA1*01:03</v>
          </cell>
          <cell r="K114" t="str">
            <v>DPB1*04:01</v>
          </cell>
          <cell r="L114" t="str">
            <v>DPB1*04:01</v>
          </cell>
          <cell r="M114" t="str">
            <v>DQA1*01:02:01G</v>
          </cell>
          <cell r="N114" t="str">
            <v>DQA1*01:02:01G</v>
          </cell>
          <cell r="O114" t="str">
            <v>DQB1*05:01</v>
          </cell>
          <cell r="P114" t="str">
            <v>DQB1*05:02</v>
          </cell>
          <cell r="Q114" t="str">
            <v>DRB1*15:01</v>
          </cell>
          <cell r="R114" t="str">
            <v>DRB1*16:01</v>
          </cell>
          <cell r="W114" t="str">
            <v>DRB5*01:01</v>
          </cell>
          <cell r="X114" t="str">
            <v>DRB5*02:02:01G</v>
          </cell>
        </row>
        <row r="115">
          <cell r="B115">
            <v>442</v>
          </cell>
          <cell r="C115" t="str">
            <v>A*03:01</v>
          </cell>
          <cell r="D115" t="str">
            <v>A*32:01</v>
          </cell>
          <cell r="E115" t="str">
            <v>B*07:02:01G</v>
          </cell>
          <cell r="F115" t="str">
            <v>B*44:02:01G</v>
          </cell>
          <cell r="G115" t="str">
            <v>C*05:01</v>
          </cell>
          <cell r="H115" t="str">
            <v>C*07:02:01G</v>
          </cell>
          <cell r="I115" t="str">
            <v>DPA1*01:03</v>
          </cell>
          <cell r="J115" t="str">
            <v>DPA1*01:03</v>
          </cell>
          <cell r="K115" t="str">
            <v>DPB1*04:01:01G</v>
          </cell>
          <cell r="L115" t="str">
            <v>DPB1*04:02:01G</v>
          </cell>
          <cell r="M115" t="str">
            <v>DQA1*01:02:01G</v>
          </cell>
          <cell r="N115" t="str">
            <v>DQA1*05:01:01G</v>
          </cell>
          <cell r="O115" t="str">
            <v>DQB1*06:02</v>
          </cell>
          <cell r="P115" t="str">
            <v>DQB1*03:01</v>
          </cell>
          <cell r="Q115" t="str">
            <v>DRB1*12:01:01G</v>
          </cell>
          <cell r="R115" t="str">
            <v>DRB1*15:01</v>
          </cell>
          <cell r="S115" t="str">
            <v>DRB3*02:02:01G</v>
          </cell>
          <cell r="W115" t="str">
            <v>DRB5*01:01</v>
          </cell>
        </row>
        <row r="116">
          <cell r="B116">
            <v>443</v>
          </cell>
          <cell r="C116" t="str">
            <v>A*02:01</v>
          </cell>
          <cell r="D116" t="str">
            <v>A*02:01</v>
          </cell>
          <cell r="E116" t="str">
            <v>B*07:02:01G</v>
          </cell>
          <cell r="F116" t="str">
            <v>B*40:01</v>
          </cell>
          <cell r="G116" t="str">
            <v>C*03:04</v>
          </cell>
          <cell r="H116" t="str">
            <v>C*07:02:01G</v>
          </cell>
          <cell r="I116" t="str">
            <v>DPA1*01:03</v>
          </cell>
          <cell r="J116" t="str">
            <v>DPA1*01:03</v>
          </cell>
          <cell r="K116" t="str">
            <v>DPB1*04:01</v>
          </cell>
          <cell r="L116" t="str">
            <v>DPB1*04:01</v>
          </cell>
          <cell r="M116" t="str">
            <v>DQA1*01:03</v>
          </cell>
          <cell r="N116" t="str">
            <v>DQA1*05:01</v>
          </cell>
          <cell r="O116" t="str">
            <v>DQB1*06:03</v>
          </cell>
          <cell r="P116" t="str">
            <v>DQB1*02:01</v>
          </cell>
          <cell r="Q116" t="str">
            <v>DRB1*03:01</v>
          </cell>
          <cell r="R116" t="str">
            <v>DRB1*13:01</v>
          </cell>
          <cell r="S116" t="str">
            <v>DRB3*01:01</v>
          </cell>
          <cell r="T116" t="str">
            <v>DRB3*01:01</v>
          </cell>
        </row>
        <row r="117">
          <cell r="B117">
            <v>444</v>
          </cell>
          <cell r="C117" t="str">
            <v>A*01:01</v>
          </cell>
          <cell r="D117" t="str">
            <v>A*02:01</v>
          </cell>
          <cell r="E117" t="str">
            <v>B*08:01</v>
          </cell>
          <cell r="F117" t="str">
            <v>B*15:01</v>
          </cell>
          <cell r="G117" t="str">
            <v>C*03:03:01G</v>
          </cell>
          <cell r="H117" t="str">
            <v>C*07:01:01G</v>
          </cell>
          <cell r="I117" t="str">
            <v>DPA1*01:03</v>
          </cell>
          <cell r="J117" t="str">
            <v>DPA1*01:03</v>
          </cell>
          <cell r="K117" t="str">
            <v>DPB1*04:01</v>
          </cell>
          <cell r="L117" t="str">
            <v>DPB1*04:01</v>
          </cell>
          <cell r="M117" t="str">
            <v>DQA1*01:02:01G</v>
          </cell>
          <cell r="N117" t="str">
            <v>DQA1*05:01</v>
          </cell>
          <cell r="O117" t="str">
            <v>DQB1*06:02</v>
          </cell>
          <cell r="P117" t="str">
            <v>DQB1*02:01</v>
          </cell>
          <cell r="Q117" t="str">
            <v>DRB1*03:01</v>
          </cell>
          <cell r="R117" t="str">
            <v>DRB1*15:01</v>
          </cell>
          <cell r="S117" t="str">
            <v>DRB3*01:01</v>
          </cell>
          <cell r="W117" t="str">
            <v>DRB5*01:01</v>
          </cell>
        </row>
        <row r="118">
          <cell r="B118">
            <v>445</v>
          </cell>
          <cell r="C118" t="str">
            <v>A*02:01</v>
          </cell>
          <cell r="D118" t="str">
            <v>A*03:01</v>
          </cell>
          <cell r="E118" t="str">
            <v>B*27:05</v>
          </cell>
          <cell r="F118" t="str">
            <v>B*38:01</v>
          </cell>
          <cell r="G118" t="str">
            <v>C*02:02</v>
          </cell>
          <cell r="H118" t="str">
            <v>C*12:03</v>
          </cell>
          <cell r="I118" t="str">
            <v>DPA1*01:03</v>
          </cell>
          <cell r="J118" t="str">
            <v>DPA1*02:02</v>
          </cell>
          <cell r="K118" t="str">
            <v>DPB1*04:01</v>
          </cell>
          <cell r="L118" t="str">
            <v>DPB1*05:01:01G</v>
          </cell>
          <cell r="M118" t="str">
            <v>DQA1*01:03</v>
          </cell>
          <cell r="N118" t="str">
            <v>DQA1*01:03</v>
          </cell>
          <cell r="O118" t="str">
            <v>DQB1*06:03</v>
          </cell>
          <cell r="P118" t="str">
            <v>DQB1*06:03</v>
          </cell>
          <cell r="Q118" t="str">
            <v>DRB1*13:01</v>
          </cell>
          <cell r="R118" t="str">
            <v>DRB1*13:01</v>
          </cell>
          <cell r="S118" t="str">
            <v>DRB3*01:01</v>
          </cell>
          <cell r="T118" t="str">
            <v>DRB3*02:02:01G</v>
          </cell>
        </row>
        <row r="119">
          <cell r="B119">
            <v>447</v>
          </cell>
          <cell r="C119" t="str">
            <v>A*03:01</v>
          </cell>
          <cell r="D119" t="str">
            <v>A*11:01</v>
          </cell>
          <cell r="E119" t="str">
            <v>B*07:02:01G</v>
          </cell>
          <cell r="F119" t="str">
            <v>B*35:01:01G</v>
          </cell>
          <cell r="G119" t="str">
            <v>C*04:01:01G</v>
          </cell>
          <cell r="H119" t="str">
            <v>C*07:02:01G</v>
          </cell>
          <cell r="I119" t="str">
            <v>DPA1*01:03</v>
          </cell>
          <cell r="J119" t="str">
            <v>DPA1*02:01</v>
          </cell>
          <cell r="K119" t="str">
            <v>DPB1*01:01</v>
          </cell>
          <cell r="L119" t="str">
            <v>DPB1*02:01:02G</v>
          </cell>
          <cell r="M119" t="str">
            <v>DQA1*01:02:01G</v>
          </cell>
          <cell r="N119" t="str">
            <v>DQA1*02:01</v>
          </cell>
          <cell r="O119" t="str">
            <v>DQB1*06:02</v>
          </cell>
          <cell r="P119" t="str">
            <v>DQB1*03:03</v>
          </cell>
          <cell r="Q119" t="str">
            <v>DRB1*07:01</v>
          </cell>
          <cell r="R119" t="str">
            <v>DRB1*15:01</v>
          </cell>
          <cell r="S119" t="str">
            <v>DRB4*01:03N</v>
          </cell>
          <cell r="W119" t="str">
            <v>DRB5*01:01</v>
          </cell>
        </row>
        <row r="120">
          <cell r="B120">
            <v>451</v>
          </cell>
          <cell r="C120" t="str">
            <v>A*24:02</v>
          </cell>
          <cell r="D120" t="str">
            <v>A*66:01</v>
          </cell>
          <cell r="E120" t="str">
            <v>B*14:02</v>
          </cell>
          <cell r="F120" t="str">
            <v>B*38:01</v>
          </cell>
          <cell r="G120" t="str">
            <v>C*08:02</v>
          </cell>
          <cell r="H120" t="str">
            <v>C*12:03</v>
          </cell>
          <cell r="I120" t="str">
            <v>DPA1*01:03</v>
          </cell>
          <cell r="J120" t="str">
            <v>DPA1*01:03</v>
          </cell>
          <cell r="K120" t="str">
            <v>DPB1*04:01</v>
          </cell>
          <cell r="L120" t="str">
            <v>DPB1*04:01</v>
          </cell>
          <cell r="M120" t="str">
            <v>DQA1*01:01:01G</v>
          </cell>
          <cell r="N120" t="str">
            <v>DQA1*05:01:01G</v>
          </cell>
          <cell r="O120" t="str">
            <v>DQB1*05:01</v>
          </cell>
          <cell r="P120" t="str">
            <v>DQB1*03:01</v>
          </cell>
          <cell r="Q120" t="str">
            <v>DRB1*01:02</v>
          </cell>
          <cell r="R120" t="str">
            <v>DRB1*11:01</v>
          </cell>
          <cell r="S120" t="str">
            <v>DRB3*02:02:01G</v>
          </cell>
          <cell r="T120" t="str">
            <v>DRB3*02:02:01G</v>
          </cell>
        </row>
        <row r="121">
          <cell r="B121">
            <v>452</v>
          </cell>
          <cell r="C121" t="str">
            <v>A*01:01</v>
          </cell>
          <cell r="D121" t="str">
            <v>A*24:02</v>
          </cell>
          <cell r="E121" t="str">
            <v>B*18:01:01G</v>
          </cell>
          <cell r="F121" t="str">
            <v>B*35:02</v>
          </cell>
          <cell r="G121" t="str">
            <v>C*04:01:01G</v>
          </cell>
          <cell r="H121" t="str">
            <v>C*12:03</v>
          </cell>
          <cell r="I121" t="str">
            <v>DPA1*01:03</v>
          </cell>
          <cell r="J121" t="str">
            <v>DPA1*01:03</v>
          </cell>
          <cell r="K121" t="str">
            <v>DPB1*02:01:02G</v>
          </cell>
          <cell r="L121" t="str">
            <v>DPB1*04:02</v>
          </cell>
          <cell r="M121" t="str">
            <v>DQA1*05:01:01G</v>
          </cell>
          <cell r="N121" t="str">
            <v>DQA1*05:01:01G</v>
          </cell>
          <cell r="O121" t="str">
            <v>DQB1*03:01</v>
          </cell>
          <cell r="P121" t="str">
            <v>DQB1*03:01</v>
          </cell>
          <cell r="Q121" t="str">
            <v>DRB1*11:04</v>
          </cell>
          <cell r="R121" t="str">
            <v>DRB1*11:04</v>
          </cell>
          <cell r="S121" t="str">
            <v>DRB3*02:02:01G</v>
          </cell>
          <cell r="T121" t="str">
            <v>DRB3*02:02:01G</v>
          </cell>
        </row>
        <row r="122">
          <cell r="B122">
            <v>453</v>
          </cell>
          <cell r="C122" t="str">
            <v>A*11:12</v>
          </cell>
          <cell r="D122" t="str">
            <v>A*24:03</v>
          </cell>
          <cell r="E122" t="str">
            <v>B*18:01:01G</v>
          </cell>
          <cell r="F122" t="str">
            <v>B*49:01</v>
          </cell>
          <cell r="G122" t="str">
            <v>C*07:01:01G</v>
          </cell>
          <cell r="H122" t="str">
            <v>C*07:01:01G</v>
          </cell>
          <cell r="I122" t="str">
            <v>DPA1*01:03</v>
          </cell>
          <cell r="J122" t="str">
            <v>DPA1*01:03</v>
          </cell>
          <cell r="K122" t="str">
            <v>DPB1*02:01:02G</v>
          </cell>
          <cell r="L122" t="str">
            <v>DPB1*03:01:01G</v>
          </cell>
          <cell r="M122" t="str">
            <v>DQA1*01:01:01G</v>
          </cell>
          <cell r="N122" t="str">
            <v>DQA1*05:01:01G</v>
          </cell>
          <cell r="O122" t="str">
            <v>DQB1*05:03</v>
          </cell>
          <cell r="P122" t="str">
            <v>DQB1*03:01</v>
          </cell>
          <cell r="Q122" t="str">
            <v>DRB1*11:01</v>
          </cell>
          <cell r="R122" t="str">
            <v>DRB1*14:54</v>
          </cell>
          <cell r="S122" t="str">
            <v>DRB3*02:02:01G</v>
          </cell>
          <cell r="T122" t="str">
            <v>DRB3*02:02:01G</v>
          </cell>
        </row>
        <row r="123">
          <cell r="B123">
            <v>454</v>
          </cell>
          <cell r="C123" t="str">
            <v>A*03:01</v>
          </cell>
          <cell r="D123" t="str">
            <v>A*24:02</v>
          </cell>
          <cell r="E123" t="str">
            <v>B*08:01</v>
          </cell>
          <cell r="F123" t="str">
            <v>B*35:01:01G</v>
          </cell>
          <cell r="G123" t="str">
            <v>C*04:01:01G</v>
          </cell>
          <cell r="H123" t="str">
            <v>C*07:01:01G</v>
          </cell>
          <cell r="I123" t="str">
            <v>DPA1*01:03</v>
          </cell>
          <cell r="J123" t="str">
            <v>DPA1*02:02</v>
          </cell>
          <cell r="K123" t="str">
            <v>DPB1*04:02</v>
          </cell>
          <cell r="L123" t="str">
            <v>DPB1*05:01:01G</v>
          </cell>
          <cell r="M123" t="str">
            <v>DQA1*01:01:01G</v>
          </cell>
          <cell r="N123" t="str">
            <v>DQA1*05:01</v>
          </cell>
          <cell r="O123" t="str">
            <v>DQB1*05:01</v>
          </cell>
          <cell r="P123" t="str">
            <v>DQB1*02:01</v>
          </cell>
          <cell r="Q123" t="str">
            <v>DRB1*01:01</v>
          </cell>
          <cell r="R123" t="str">
            <v>DRB1*03:01</v>
          </cell>
          <cell r="S123" t="str">
            <v>DRB3*01:01</v>
          </cell>
          <cell r="T123" t="str">
            <v>DRB3*01:01</v>
          </cell>
        </row>
        <row r="124">
          <cell r="B124">
            <v>455</v>
          </cell>
          <cell r="C124" t="str">
            <v>A*24:02</v>
          </cell>
          <cell r="D124" t="str">
            <v>A*29:02</v>
          </cell>
          <cell r="E124" t="str">
            <v>B*40:01</v>
          </cell>
          <cell r="F124" t="str">
            <v>B*44:03</v>
          </cell>
          <cell r="G124" t="str">
            <v>C*03:04</v>
          </cell>
          <cell r="H124" t="str">
            <v>C*16:01</v>
          </cell>
          <cell r="I124" t="str">
            <v>DPA1*01:03</v>
          </cell>
          <cell r="J124" t="str">
            <v>DPA1*02:01</v>
          </cell>
          <cell r="K124" t="str">
            <v>DPB1*04:02</v>
          </cell>
          <cell r="L124" t="str">
            <v>DPB1*11:01</v>
          </cell>
          <cell r="M124" t="str">
            <v>DQA1*01:03</v>
          </cell>
          <cell r="N124" t="str">
            <v>DQA1*02:01</v>
          </cell>
          <cell r="O124" t="str">
            <v>DQB1*06:03</v>
          </cell>
          <cell r="P124" t="str">
            <v>DQB1*02:02</v>
          </cell>
          <cell r="Q124" t="str">
            <v>DRB1*07:01</v>
          </cell>
          <cell r="R124" t="str">
            <v>DRB1*12:01:01G</v>
          </cell>
          <cell r="S124" t="str">
            <v>DRB3*02:02:01G</v>
          </cell>
          <cell r="U124" t="str">
            <v>DRB4*01:01:01G</v>
          </cell>
        </row>
        <row r="125">
          <cell r="B125">
            <v>456</v>
          </cell>
          <cell r="C125" t="str">
            <v>A*02:01</v>
          </cell>
          <cell r="D125" t="str">
            <v>A*02:05</v>
          </cell>
          <cell r="E125" t="str">
            <v>B*39:01</v>
          </cell>
          <cell r="F125" t="str">
            <v>B*50:01</v>
          </cell>
          <cell r="G125" t="str">
            <v>C*06:02:01G</v>
          </cell>
          <cell r="H125" t="str">
            <v>C*12:03</v>
          </cell>
          <cell r="I125" t="str">
            <v>DPA1*01:03</v>
          </cell>
          <cell r="J125" t="str">
            <v>DPA1*01:03</v>
          </cell>
          <cell r="K125" t="str">
            <v>DPB1*04:01</v>
          </cell>
          <cell r="L125" t="str">
            <v>DPB1*04:01</v>
          </cell>
          <cell r="M125" t="str">
            <v>DQA1*05:01:01G</v>
          </cell>
          <cell r="N125" t="str">
            <v>DQA1*05:01:01G</v>
          </cell>
          <cell r="O125" t="str">
            <v>DQB1*03:01</v>
          </cell>
          <cell r="P125" t="str">
            <v>DQB1*03:01</v>
          </cell>
          <cell r="Q125" t="str">
            <v>DRB1*11:01</v>
          </cell>
          <cell r="R125" t="str">
            <v>DRB1*11:01</v>
          </cell>
          <cell r="S125" t="str">
            <v>DRB3*02:02:01G</v>
          </cell>
          <cell r="T125" t="str">
            <v>DRB3*02:02:01G</v>
          </cell>
        </row>
        <row r="126">
          <cell r="B126">
            <v>457</v>
          </cell>
          <cell r="C126" t="str">
            <v>A*01:01</v>
          </cell>
          <cell r="D126" t="str">
            <v>A*03:01</v>
          </cell>
          <cell r="E126" t="str">
            <v>B*07:02:01G</v>
          </cell>
          <cell r="F126" t="str">
            <v>B*49:01</v>
          </cell>
          <cell r="G126" t="str">
            <v>C*07:01:01G</v>
          </cell>
          <cell r="H126" t="str">
            <v>C*07:02:01G</v>
          </cell>
          <cell r="I126" t="str">
            <v>DPA1*01:03</v>
          </cell>
          <cell r="J126" t="str">
            <v>DPA1*02:01</v>
          </cell>
          <cell r="K126" t="str">
            <v>DPB1*04:01</v>
          </cell>
          <cell r="L126" t="str">
            <v>DPB1*14:01</v>
          </cell>
          <cell r="M126" t="str">
            <v>DQA1*01:03</v>
          </cell>
          <cell r="N126" t="str">
            <v>DQA1*02:01</v>
          </cell>
          <cell r="O126" t="str">
            <v>DQB1*06:03</v>
          </cell>
          <cell r="P126" t="str">
            <v>DQB1*02:02</v>
          </cell>
          <cell r="Q126" t="str">
            <v>DRB1*07:01</v>
          </cell>
          <cell r="R126" t="str">
            <v>DRB1*13:01</v>
          </cell>
          <cell r="S126" t="str">
            <v>DRB3*02:02:01G</v>
          </cell>
          <cell r="U126" t="str">
            <v>DRB4*01:01:01G</v>
          </cell>
        </row>
        <row r="127">
          <cell r="B127">
            <v>458</v>
          </cell>
          <cell r="C127" t="str">
            <v>A*01:01</v>
          </cell>
          <cell r="D127" t="str">
            <v>A*01:01</v>
          </cell>
          <cell r="E127" t="str">
            <v>B*07:02:01G</v>
          </cell>
          <cell r="F127" t="str">
            <v>B*08:01</v>
          </cell>
          <cell r="G127" t="str">
            <v>C*07:01:01G</v>
          </cell>
          <cell r="H127" t="str">
            <v>C*07:02:01G</v>
          </cell>
          <cell r="I127" t="str">
            <v>DPA1*01:03</v>
          </cell>
          <cell r="J127" t="str">
            <v>DPA1*02:01</v>
          </cell>
          <cell r="K127" t="str">
            <v>DPB1*01:01</v>
          </cell>
          <cell r="L127" t="str">
            <v>DPB1*03:01:01G</v>
          </cell>
          <cell r="M127" t="str">
            <v>DQA1*03:01:01G</v>
          </cell>
          <cell r="N127" t="str">
            <v>DQA1*05:01</v>
          </cell>
          <cell r="O127" t="str">
            <v>DQB1*02:01</v>
          </cell>
          <cell r="P127" t="str">
            <v>DQB1*03:01</v>
          </cell>
          <cell r="Q127" t="str">
            <v>DRB1*03:01</v>
          </cell>
          <cell r="R127" t="str">
            <v>DRB1*04:01</v>
          </cell>
          <cell r="S127" t="str">
            <v>DRB3*01:01</v>
          </cell>
          <cell r="U127" t="str">
            <v>DRB4*01:01:01G</v>
          </cell>
        </row>
        <row r="128">
          <cell r="B128">
            <v>459</v>
          </cell>
          <cell r="C128" t="str">
            <v>A*01:01</v>
          </cell>
          <cell r="D128" t="str">
            <v>A*02:01</v>
          </cell>
          <cell r="E128" t="str">
            <v>B*15:01:01G</v>
          </cell>
          <cell r="F128" t="str">
            <v>B*44:02:01G</v>
          </cell>
          <cell r="G128" t="str">
            <v>C*03:04</v>
          </cell>
          <cell r="H128" t="str">
            <v>C*05:01</v>
          </cell>
          <cell r="I128" t="str">
            <v>DPA1*01:03</v>
          </cell>
          <cell r="J128" t="str">
            <v>DPA1*01:03</v>
          </cell>
          <cell r="K128" t="str">
            <v>DPB1*04:01:01G</v>
          </cell>
          <cell r="L128" t="str">
            <v>DPB1*04:02:01G</v>
          </cell>
          <cell r="M128" t="str">
            <v>DQA1*03:01</v>
          </cell>
          <cell r="N128" t="str">
            <v>DQA1*03:01:01G</v>
          </cell>
          <cell r="O128" t="str">
            <v>DQB1*03:01</v>
          </cell>
          <cell r="P128" t="str">
            <v>DQB1*03:02</v>
          </cell>
          <cell r="Q128" t="str">
            <v>DRB1*04:01</v>
          </cell>
          <cell r="R128" t="str">
            <v>DRB1*04:01</v>
          </cell>
          <cell r="U128" t="str">
            <v>DRB4*01:01:01G</v>
          </cell>
          <cell r="V128" t="str">
            <v>DRB4*01:01:01G</v>
          </cell>
        </row>
        <row r="129">
          <cell r="B129">
            <v>461</v>
          </cell>
          <cell r="C129" t="str">
            <v>A*01:01</v>
          </cell>
          <cell r="D129" t="str">
            <v>A*01:02</v>
          </cell>
          <cell r="E129" t="str">
            <v>B*08:01</v>
          </cell>
          <cell r="F129" t="str">
            <v>B*49:01</v>
          </cell>
          <cell r="G129" t="str">
            <v>C*07:01:01G</v>
          </cell>
          <cell r="H129" t="str">
            <v>C*07:01:01G</v>
          </cell>
          <cell r="I129" t="str">
            <v>DPA1*01:03</v>
          </cell>
          <cell r="J129" t="str">
            <v>DPA1*02:01</v>
          </cell>
          <cell r="K129" t="str">
            <v>DPB1*01:01</v>
          </cell>
          <cell r="L129" t="str">
            <v>DPB1*18:01</v>
          </cell>
          <cell r="M129" t="str">
            <v>DQA1*01:02:01G</v>
          </cell>
          <cell r="N129" t="str">
            <v>DQA1*05:01</v>
          </cell>
          <cell r="O129" t="str">
            <v>DQB1*06:02</v>
          </cell>
          <cell r="P129" t="str">
            <v>DQB1*02:01</v>
          </cell>
          <cell r="Q129" t="str">
            <v>DRB1*03:01</v>
          </cell>
          <cell r="R129" t="str">
            <v>DRB1*15:03</v>
          </cell>
          <cell r="S129" t="str">
            <v>DRB3*01:01</v>
          </cell>
          <cell r="T129" t="str">
            <v>DRB3*01:01</v>
          </cell>
        </row>
        <row r="130">
          <cell r="B130">
            <v>462</v>
          </cell>
          <cell r="C130" t="str">
            <v>A*25:01</v>
          </cell>
          <cell r="D130" t="str">
            <v>A*33:01</v>
          </cell>
          <cell r="E130" t="str">
            <v>B*14:02</v>
          </cell>
          <cell r="F130" t="str">
            <v>B*18:01:01G</v>
          </cell>
          <cell r="G130" t="str">
            <v>C*08:02</v>
          </cell>
          <cell r="H130" t="str">
            <v>C*12:03</v>
          </cell>
          <cell r="I130" t="str">
            <v>DPA1*01:03</v>
          </cell>
          <cell r="J130" t="str">
            <v>DPA1*02:01</v>
          </cell>
          <cell r="K130" t="str">
            <v>DPB1*04:02</v>
          </cell>
          <cell r="L130" t="str">
            <v>DPB1*14:01</v>
          </cell>
          <cell r="M130" t="str">
            <v>DQA1*05:01:01G</v>
          </cell>
          <cell r="N130" t="str">
            <v>DQA1*05:01:01G</v>
          </cell>
          <cell r="O130" t="str">
            <v>DQB1*03:01</v>
          </cell>
          <cell r="P130" t="str">
            <v>DQB1*03:01</v>
          </cell>
          <cell r="Q130" t="str">
            <v>DRB1*11:04</v>
          </cell>
          <cell r="R130" t="str">
            <v>DRB1*12:01:01G</v>
          </cell>
          <cell r="S130" t="str">
            <v>DRB3*02:02:01G</v>
          </cell>
          <cell r="T130" t="str">
            <v>DRB3*02:02:01G</v>
          </cell>
        </row>
        <row r="131">
          <cell r="B131">
            <v>463</v>
          </cell>
          <cell r="C131" t="str">
            <v>A*01:01</v>
          </cell>
          <cell r="D131" t="str">
            <v>A*02:01</v>
          </cell>
          <cell r="E131" t="str">
            <v>B*15:01</v>
          </cell>
          <cell r="F131" t="str">
            <v>B*37:01</v>
          </cell>
          <cell r="G131" t="str">
            <v>C*03:04</v>
          </cell>
          <cell r="H131" t="str">
            <v>C*06:02:01G</v>
          </cell>
          <cell r="I131" t="str">
            <v>DPA1*01:03</v>
          </cell>
          <cell r="J131" t="str">
            <v>DPA1*01:03</v>
          </cell>
          <cell r="K131" t="str">
            <v>DPB1*03:01:01G</v>
          </cell>
          <cell r="L131" t="str">
            <v>DPB1*04:01</v>
          </cell>
          <cell r="M131" t="str">
            <v>DQA1*01:03</v>
          </cell>
          <cell r="N131" t="str">
            <v>DQA1*03:01:01G</v>
          </cell>
          <cell r="O131" t="str">
            <v>DQB1*06:03</v>
          </cell>
          <cell r="P131" t="str">
            <v>DQB1*03:02</v>
          </cell>
          <cell r="Q131" t="str">
            <v>DRB1*04:01</v>
          </cell>
          <cell r="R131" t="str">
            <v>DRB1*13:01</v>
          </cell>
          <cell r="S131" t="str">
            <v>DRB3*01:01</v>
          </cell>
          <cell r="U131" t="str">
            <v>DRB4*01:01:01G</v>
          </cell>
        </row>
        <row r="132">
          <cell r="B132">
            <v>464</v>
          </cell>
          <cell r="C132" t="str">
            <v>A*02:01</v>
          </cell>
          <cell r="D132" t="str">
            <v>A*03:01</v>
          </cell>
          <cell r="E132" t="str">
            <v>B*07:02:01G</v>
          </cell>
          <cell r="F132" t="str">
            <v>B*44:02:01G</v>
          </cell>
          <cell r="G132" t="str">
            <v>C*05:01</v>
          </cell>
          <cell r="H132" t="str">
            <v>C*07:02:01G</v>
          </cell>
          <cell r="I132" t="str">
            <v>DPA1*01:03</v>
          </cell>
          <cell r="J132" t="str">
            <v>DPA1*01:03</v>
          </cell>
          <cell r="K132" t="str">
            <v>DPB1*04:01:01G</v>
          </cell>
          <cell r="L132" t="str">
            <v>DPB1*04:02:01G</v>
          </cell>
          <cell r="M132" t="str">
            <v>DQA1*01:01:01G</v>
          </cell>
          <cell r="N132" t="str">
            <v>DQA1*01:02:01G</v>
          </cell>
          <cell r="O132" t="str">
            <v>DQB1*05:01</v>
          </cell>
          <cell r="P132" t="str">
            <v>DQB1*06:02</v>
          </cell>
          <cell r="Q132" t="str">
            <v>DRB1*01:01</v>
          </cell>
          <cell r="R132" t="str">
            <v>DRB1*15:01</v>
          </cell>
          <cell r="W132" t="str">
            <v>DRB5*01:01</v>
          </cell>
        </row>
        <row r="133">
          <cell r="B133">
            <v>465</v>
          </cell>
          <cell r="C133" t="str">
            <v>A*01:01</v>
          </cell>
          <cell r="D133" t="str">
            <v>A*02:01</v>
          </cell>
          <cell r="E133" t="str">
            <v>B*07:02:01G</v>
          </cell>
          <cell r="F133" t="str">
            <v>B*08:01</v>
          </cell>
          <cell r="G133" t="str">
            <v>C*07:01:01G</v>
          </cell>
          <cell r="H133" t="str">
            <v>C*07:02:01G</v>
          </cell>
          <cell r="I133" t="str">
            <v>DPA1*01:03</v>
          </cell>
          <cell r="J133" t="str">
            <v>DPA1*02:01</v>
          </cell>
          <cell r="K133" t="str">
            <v>DPB1*01:01</v>
          </cell>
          <cell r="L133" t="str">
            <v>DPB1*03:01:01G</v>
          </cell>
          <cell r="M133" t="str">
            <v>DQA1*01:02:01G</v>
          </cell>
          <cell r="N133" t="str">
            <v>DQA1*05:01</v>
          </cell>
          <cell r="O133" t="str">
            <v>DQB1*06:02</v>
          </cell>
          <cell r="P133" t="str">
            <v>DQB1*02:01</v>
          </cell>
          <cell r="Q133" t="str">
            <v>DRB1*03:01</v>
          </cell>
          <cell r="R133" t="str">
            <v>DRB1*15:01</v>
          </cell>
          <cell r="S133" t="str">
            <v>DRB3*01:01</v>
          </cell>
          <cell r="W133" t="str">
            <v>DRB5*01:01</v>
          </cell>
        </row>
        <row r="134">
          <cell r="B134">
            <v>466</v>
          </cell>
          <cell r="C134" t="str">
            <v>A*01:01</v>
          </cell>
          <cell r="D134" t="str">
            <v>A*02:01</v>
          </cell>
          <cell r="E134" t="str">
            <v>B*08:01</v>
          </cell>
          <cell r="F134" t="str">
            <v>B*15:01</v>
          </cell>
          <cell r="G134" t="str">
            <v>C*03:03:01G</v>
          </cell>
          <cell r="H134" t="str">
            <v>C*07:01:01G</v>
          </cell>
          <cell r="I134" t="str">
            <v>DPA1*01:03</v>
          </cell>
          <cell r="J134" t="str">
            <v>DPA1*02:01</v>
          </cell>
          <cell r="K134" t="str">
            <v>DPB1*01:01</v>
          </cell>
          <cell r="L134" t="str">
            <v>DPB1*03:01:01G</v>
          </cell>
          <cell r="M134" t="str">
            <v>DQA1*01:01:01G</v>
          </cell>
          <cell r="N134" t="str">
            <v>DQA1*05:01</v>
          </cell>
          <cell r="O134" t="str">
            <v>DQB1*05:03</v>
          </cell>
          <cell r="P134" t="str">
            <v>DQB1*02:01</v>
          </cell>
          <cell r="Q134" t="str">
            <v>DRB1*03:01</v>
          </cell>
          <cell r="R134" t="str">
            <v>DRB1*14:01:01G</v>
          </cell>
          <cell r="S134" t="str">
            <v>DRB3*01:01</v>
          </cell>
          <cell r="T134" t="str">
            <v>DRB3*02:02:01G</v>
          </cell>
        </row>
        <row r="135">
          <cell r="B135">
            <v>467</v>
          </cell>
          <cell r="C135" t="str">
            <v>A*01:01</v>
          </cell>
          <cell r="D135" t="str">
            <v>A*23:01:01G</v>
          </cell>
          <cell r="E135" t="str">
            <v>B*08:01</v>
          </cell>
          <cell r="F135" t="str">
            <v>B*44:03</v>
          </cell>
          <cell r="G135" t="str">
            <v>C*04:01:01G</v>
          </cell>
          <cell r="H135" t="str">
            <v>C*07:01:01G</v>
          </cell>
          <cell r="I135" t="str">
            <v>DPA1*01:03</v>
          </cell>
          <cell r="J135" t="str">
            <v>DPA1*01:03</v>
          </cell>
          <cell r="K135" t="str">
            <v>DPB1*03:01:01G</v>
          </cell>
          <cell r="L135" t="str">
            <v>DPB1*04:01</v>
          </cell>
          <cell r="M135" t="str">
            <v>DQA1*01:02:01G</v>
          </cell>
          <cell r="N135" t="str">
            <v>DQA1*05:01</v>
          </cell>
          <cell r="O135" t="str">
            <v>DQB1*06:02</v>
          </cell>
          <cell r="P135" t="str">
            <v>DQB1*02:01</v>
          </cell>
          <cell r="Q135" t="str">
            <v>DRB1*03:01</v>
          </cell>
          <cell r="R135" t="str">
            <v>DRB1*15:01</v>
          </cell>
          <cell r="S135" t="str">
            <v>DRB3*01:01</v>
          </cell>
          <cell r="W135" t="str">
            <v>DRB5*01:01</v>
          </cell>
        </row>
        <row r="136">
          <cell r="B136">
            <v>468</v>
          </cell>
          <cell r="C136" t="str">
            <v>A*03:01</v>
          </cell>
          <cell r="D136" t="str">
            <v>A*32:01</v>
          </cell>
          <cell r="E136" t="str">
            <v>B*15:01</v>
          </cell>
          <cell r="F136" t="str">
            <v>B*40:02</v>
          </cell>
          <cell r="G136" t="str">
            <v>C*02:02</v>
          </cell>
          <cell r="H136" t="str">
            <v>C*03:04</v>
          </cell>
          <cell r="I136" t="str">
            <v>DPA1*01:03</v>
          </cell>
          <cell r="J136" t="str">
            <v>DPA1*01:03</v>
          </cell>
          <cell r="K136" t="str">
            <v>DPB1*04:01</v>
          </cell>
          <cell r="L136" t="str">
            <v>DPB1*04:01</v>
          </cell>
          <cell r="M136" t="str">
            <v>DQA1*03:01</v>
          </cell>
          <cell r="N136" t="str">
            <v>DQA1*05:01</v>
          </cell>
          <cell r="O136" t="str">
            <v>DQB1*02:01</v>
          </cell>
          <cell r="P136" t="str">
            <v>DQB1*03:02</v>
          </cell>
          <cell r="Q136" t="str">
            <v>DRB1*03:01</v>
          </cell>
          <cell r="R136" t="str">
            <v>DRB1*04:01</v>
          </cell>
          <cell r="S136" t="str">
            <v>DRB3*02:02:01G</v>
          </cell>
          <cell r="U136" t="str">
            <v>DRB4*01:01:01G</v>
          </cell>
        </row>
        <row r="137">
          <cell r="B137">
            <v>470</v>
          </cell>
          <cell r="C137" t="str">
            <v>A*02:02</v>
          </cell>
          <cell r="D137" t="str">
            <v>A*34:02</v>
          </cell>
          <cell r="E137" t="str">
            <v>B*15:03:01G</v>
          </cell>
          <cell r="F137" t="str">
            <v>B*35:01:01G</v>
          </cell>
          <cell r="G137" t="str">
            <v>C*02:10</v>
          </cell>
          <cell r="H137" t="str">
            <v>C*04:01:01G</v>
          </cell>
          <cell r="I137" t="str">
            <v>DPA1*01:03</v>
          </cell>
          <cell r="J137" t="str">
            <v>DPA1*02:02</v>
          </cell>
          <cell r="K137" t="str">
            <v>DPB1*01:01</v>
          </cell>
          <cell r="L137" t="str">
            <v>DPB1*03:01:01G</v>
          </cell>
          <cell r="M137" t="str">
            <v>DQA1*02:01</v>
          </cell>
          <cell r="N137" t="str">
            <v>DQA1*05:01</v>
          </cell>
          <cell r="O137" t="str">
            <v>DQB1*02:01</v>
          </cell>
          <cell r="P137" t="str">
            <v>DQB1*02:02</v>
          </cell>
          <cell r="Q137" t="str">
            <v>DRB1*13:03</v>
          </cell>
          <cell r="R137" t="str">
            <v>DRB1*13:03</v>
          </cell>
          <cell r="S137" t="str">
            <v>DRB3*01:01</v>
          </cell>
          <cell r="T137" t="str">
            <v>DRB3*02:02:01G</v>
          </cell>
        </row>
        <row r="138">
          <cell r="B138">
            <v>471</v>
          </cell>
          <cell r="C138" t="str">
            <v>A*24:02</v>
          </cell>
          <cell r="D138" t="str">
            <v>A*32:01</v>
          </cell>
          <cell r="E138" t="str">
            <v>B*27:07</v>
          </cell>
          <cell r="F138" t="str">
            <v>B*58:01</v>
          </cell>
          <cell r="G138" t="str">
            <v>C*07:01:01G</v>
          </cell>
          <cell r="H138" t="str">
            <v>C*15:02:01G</v>
          </cell>
          <cell r="I138" t="str">
            <v>DPA1*01:03</v>
          </cell>
          <cell r="J138" t="str">
            <v>DPA1*01:03</v>
          </cell>
          <cell r="K138" t="str">
            <v>DPB1*02:01:02G</v>
          </cell>
          <cell r="L138" t="str">
            <v>DPB1*04:01</v>
          </cell>
          <cell r="M138" t="str">
            <v>DQA1*05:01:01G</v>
          </cell>
          <cell r="N138" t="str">
            <v>DQA1*05:01:01G</v>
          </cell>
          <cell r="O138" t="str">
            <v>DQB1*03:01</v>
          </cell>
          <cell r="P138" t="str">
            <v>DQB1*03:01</v>
          </cell>
          <cell r="Q138" t="str">
            <v>DRB1*11:01</v>
          </cell>
          <cell r="R138" t="str">
            <v>DRB1*11:01</v>
          </cell>
          <cell r="S138" t="str">
            <v>DRB3*02:02:01G</v>
          </cell>
          <cell r="T138" t="str">
            <v>DRB3*02:02:01G</v>
          </cell>
        </row>
        <row r="139">
          <cell r="B139">
            <v>472</v>
          </cell>
          <cell r="C139" t="str">
            <v>A*01:01</v>
          </cell>
          <cell r="D139" t="str">
            <v>A*01:01</v>
          </cell>
          <cell r="E139" t="str">
            <v>B*52:01</v>
          </cell>
          <cell r="F139" t="str">
            <v>B*57:01</v>
          </cell>
          <cell r="G139" t="str">
            <v>C*06:02:01G</v>
          </cell>
          <cell r="H139" t="str">
            <v>C*12:02</v>
          </cell>
          <cell r="I139" t="str">
            <v>DPA1*01:03</v>
          </cell>
          <cell r="J139" t="str">
            <v>DPA1*02:01</v>
          </cell>
          <cell r="K139" t="str">
            <v>DPB1*04:01</v>
          </cell>
          <cell r="L139" t="str">
            <v>DPB1*13:01:01G</v>
          </cell>
          <cell r="M139" t="str">
            <v>DQA1*01:03</v>
          </cell>
          <cell r="N139" t="str">
            <v>DQA1*02:01</v>
          </cell>
          <cell r="O139" t="str">
            <v>DQB1*06:01</v>
          </cell>
          <cell r="P139" t="str">
            <v>DQB1*03:03</v>
          </cell>
          <cell r="Q139" t="str">
            <v>DRB1*07:01</v>
          </cell>
          <cell r="R139" t="str">
            <v>DRB1*15:02</v>
          </cell>
          <cell r="U139" t="str">
            <v>DRB4*01:03N</v>
          </cell>
          <cell r="W139" t="str">
            <v>DRB5*01:02:01G</v>
          </cell>
        </row>
        <row r="140">
          <cell r="B140">
            <v>474</v>
          </cell>
          <cell r="C140" t="str">
            <v>A*03:01</v>
          </cell>
          <cell r="D140" t="str">
            <v>A*32:01</v>
          </cell>
          <cell r="E140" t="str">
            <v>B*07:02:01G</v>
          </cell>
          <cell r="F140" t="str">
            <v>B*39:01</v>
          </cell>
          <cell r="G140" t="str">
            <v>C*07:02:01G</v>
          </cell>
          <cell r="H140" t="str">
            <v>C*07:02:01G</v>
          </cell>
          <cell r="I140" t="str">
            <v>DPA1*01:03</v>
          </cell>
          <cell r="J140" t="str">
            <v>DPA1*01:03</v>
          </cell>
          <cell r="K140" t="str">
            <v>DPB1*04:02</v>
          </cell>
          <cell r="L140" t="str">
            <v>DPB1*16:01</v>
          </cell>
          <cell r="M140" t="str">
            <v>DQA1*01:01:01G</v>
          </cell>
          <cell r="N140" t="str">
            <v>DQA1*01:02:01G</v>
          </cell>
          <cell r="O140" t="str">
            <v>DQB1*05:01</v>
          </cell>
          <cell r="P140" t="str">
            <v>DQB1*06:02</v>
          </cell>
          <cell r="Q140" t="str">
            <v>DRB1*01:01</v>
          </cell>
          <cell r="R140" t="str">
            <v>DRB1*15:01</v>
          </cell>
          <cell r="W140" t="str">
            <v>DRB5*01:01</v>
          </cell>
        </row>
        <row r="141">
          <cell r="B141">
            <v>475</v>
          </cell>
          <cell r="C141" t="str">
            <v>A*01:01</v>
          </cell>
          <cell r="D141" t="str">
            <v>A*02:01</v>
          </cell>
          <cell r="E141" t="str">
            <v>B*15:17</v>
          </cell>
          <cell r="F141" t="str">
            <v>B*44:02:01G</v>
          </cell>
          <cell r="G141" t="str">
            <v>C*05:01</v>
          </cell>
          <cell r="H141" t="str">
            <v>C*07:01:01G</v>
          </cell>
          <cell r="I141" t="str">
            <v>DPA1*02:01</v>
          </cell>
          <cell r="J141" t="str">
            <v>DPA1*02:02</v>
          </cell>
          <cell r="K141" t="str">
            <v>DPB1*05:01:01G</v>
          </cell>
          <cell r="L141" t="str">
            <v>DPB1*10:01</v>
          </cell>
          <cell r="M141" t="str">
            <v>DQA1*01:01:01G</v>
          </cell>
          <cell r="N141" t="str">
            <v>DQA1*03:01:01G</v>
          </cell>
          <cell r="O141" t="str">
            <v>DQB1*05:03</v>
          </cell>
          <cell r="P141" t="str">
            <v>DQB1*03:01</v>
          </cell>
          <cell r="Q141" t="str">
            <v>DRB1*04:01</v>
          </cell>
          <cell r="R141" t="str">
            <v>DRB1*14:54</v>
          </cell>
          <cell r="S141" t="str">
            <v>DRB3*02:02:01G</v>
          </cell>
          <cell r="U141" t="str">
            <v>DRB4*01:01:01G</v>
          </cell>
        </row>
        <row r="142">
          <cell r="B142">
            <v>477</v>
          </cell>
          <cell r="C142" t="str">
            <v>A*02:01</v>
          </cell>
          <cell r="D142" t="str">
            <v>A*68:01:02G</v>
          </cell>
          <cell r="E142" t="str">
            <v>B*38:01</v>
          </cell>
          <cell r="F142" t="str">
            <v>B*38:01</v>
          </cell>
          <cell r="G142" t="str">
            <v>C*12:03</v>
          </cell>
          <cell r="H142" t="str">
            <v>C*12:03</v>
          </cell>
          <cell r="I142" t="str">
            <v>DPA1*01:03</v>
          </cell>
          <cell r="J142" t="str">
            <v>DPA1*02:02</v>
          </cell>
          <cell r="K142" t="str">
            <v>DPB1*03:01:01G</v>
          </cell>
          <cell r="L142" t="str">
            <v>DPB1*05:01:01G</v>
          </cell>
          <cell r="M142" t="str">
            <v>DQA1*01:03</v>
          </cell>
          <cell r="N142" t="str">
            <v>DQA1*01:03</v>
          </cell>
          <cell r="O142" t="str">
            <v>DQB1*06:03</v>
          </cell>
          <cell r="P142" t="str">
            <v>DQB1*06:03</v>
          </cell>
          <cell r="Q142" t="str">
            <v>DRB1*13:01</v>
          </cell>
          <cell r="R142" t="str">
            <v>DRB1*13:01</v>
          </cell>
          <cell r="S142" t="str">
            <v>DRB3*01:01</v>
          </cell>
          <cell r="T142" t="str">
            <v>DRB3*01:01</v>
          </cell>
        </row>
        <row r="143">
          <cell r="B143">
            <v>478</v>
          </cell>
          <cell r="C143" t="str">
            <v>A*26:01</v>
          </cell>
          <cell r="D143" t="str">
            <v>A*29:02</v>
          </cell>
          <cell r="E143" t="str">
            <v>B*08:01</v>
          </cell>
          <cell r="F143" t="str">
            <v>B*14:02</v>
          </cell>
          <cell r="G143" t="str">
            <v>C*07:01:01G</v>
          </cell>
          <cell r="H143" t="str">
            <v>C*08:02</v>
          </cell>
          <cell r="I143" t="str">
            <v>DPA1*01:03</v>
          </cell>
          <cell r="J143" t="str">
            <v>DPA1*02:01</v>
          </cell>
          <cell r="K143" t="str">
            <v>DPB1*01:01</v>
          </cell>
          <cell r="L143" t="str">
            <v>DPB1*04:01</v>
          </cell>
          <cell r="M143" t="str">
            <v>DQA1*03:01:01G</v>
          </cell>
          <cell r="N143" t="str">
            <v>DQA1*05:01</v>
          </cell>
          <cell r="O143" t="str">
            <v>DQB1*02:01</v>
          </cell>
          <cell r="P143" t="str">
            <v>DQB1*03:01</v>
          </cell>
          <cell r="Q143" t="str">
            <v>DRB1*03:01</v>
          </cell>
          <cell r="R143" t="str">
            <v>DRB1*04:01</v>
          </cell>
          <cell r="S143" t="str">
            <v>DRB3*01:01</v>
          </cell>
          <cell r="U143" t="str">
            <v>DRB4*01:01:01G</v>
          </cell>
        </row>
        <row r="144">
          <cell r="B144">
            <v>479</v>
          </cell>
          <cell r="C144" t="str">
            <v>A*02:01</v>
          </cell>
          <cell r="D144" t="str">
            <v>A*02:01</v>
          </cell>
          <cell r="E144" t="str">
            <v>B*07:02:01G</v>
          </cell>
          <cell r="F144" t="str">
            <v>B*08:01</v>
          </cell>
          <cell r="G144" t="str">
            <v>C*07:01:01G</v>
          </cell>
          <cell r="H144" t="str">
            <v>C*07:02:01G</v>
          </cell>
          <cell r="I144" t="str">
            <v>DPA1*01:03</v>
          </cell>
          <cell r="J144" t="str">
            <v>DPA1*01:03</v>
          </cell>
          <cell r="K144" t="str">
            <v>DPB1*03:01:01G</v>
          </cell>
          <cell r="L144" t="str">
            <v>DPB1*04:01</v>
          </cell>
          <cell r="M144" t="str">
            <v>DQA1*05:01</v>
          </cell>
          <cell r="N144" t="str">
            <v>DQA1*05:01:01G</v>
          </cell>
          <cell r="O144" t="str">
            <v>DQB1*02:01</v>
          </cell>
          <cell r="P144" t="str">
            <v>DQB1*02:01</v>
          </cell>
          <cell r="Q144" t="str">
            <v>DRB1*03:01</v>
          </cell>
          <cell r="R144" t="str">
            <v>DRB1*03:01</v>
          </cell>
          <cell r="S144" t="str">
            <v>DRB3*01:01</v>
          </cell>
          <cell r="T144" t="str">
            <v>DRB3*01:01</v>
          </cell>
        </row>
        <row r="145">
          <cell r="B145">
            <v>480</v>
          </cell>
          <cell r="C145" t="str">
            <v>A*01:01</v>
          </cell>
          <cell r="D145" t="str">
            <v>A*03:01</v>
          </cell>
          <cell r="E145" t="str">
            <v>B*08:01</v>
          </cell>
          <cell r="F145" t="str">
            <v>B*35:01:01G</v>
          </cell>
          <cell r="G145" t="str">
            <v>C*04:01:01G</v>
          </cell>
          <cell r="H145" t="str">
            <v>C*07:01:01G</v>
          </cell>
          <cell r="I145" t="str">
            <v>DPA1*01:03</v>
          </cell>
          <cell r="J145" t="str">
            <v>DPA1*01:03</v>
          </cell>
          <cell r="K145" t="str">
            <v>DPB1*04:01:01G</v>
          </cell>
          <cell r="L145" t="str">
            <v>DPB1*04:02:01G</v>
          </cell>
          <cell r="M145" t="str">
            <v>DQA1*05:01</v>
          </cell>
          <cell r="N145" t="str">
            <v>DQA1*05:01:01G</v>
          </cell>
          <cell r="O145" t="str">
            <v>DQB1*02:01</v>
          </cell>
          <cell r="P145" t="str">
            <v>DQB1*03:01</v>
          </cell>
          <cell r="Q145" t="str">
            <v>DRB1*03:01</v>
          </cell>
          <cell r="R145" t="str">
            <v>DRB1*11:12</v>
          </cell>
          <cell r="S145" t="str">
            <v>DRB3*01:01</v>
          </cell>
          <cell r="T145" t="str">
            <v>DRB3*02:02:01G</v>
          </cell>
        </row>
        <row r="146">
          <cell r="B146">
            <v>481</v>
          </cell>
          <cell r="C146" t="str">
            <v>A*01:01:01G</v>
          </cell>
          <cell r="D146" t="str">
            <v>A*68:01:02G</v>
          </cell>
          <cell r="E146" t="str">
            <v>B*35:01:01G</v>
          </cell>
          <cell r="F146" t="str">
            <v>B*44:02:01G</v>
          </cell>
          <cell r="G146" t="str">
            <v>C*04:01:01G</v>
          </cell>
          <cell r="H146" t="str">
            <v>C*07:04:01G</v>
          </cell>
          <cell r="I146" t="str">
            <v>DPA1*01:03</v>
          </cell>
          <cell r="J146" t="str">
            <v>DPA1*01:03</v>
          </cell>
          <cell r="K146" t="str">
            <v>DPB1*02:01:02G</v>
          </cell>
          <cell r="L146" t="str">
            <v>DPB1*04:01</v>
          </cell>
          <cell r="M146" t="str">
            <v>DQA1*01:02:01G</v>
          </cell>
          <cell r="N146" t="str">
            <v>DQA1*05:01:01G</v>
          </cell>
          <cell r="O146" t="str">
            <v>DQB1*06:02</v>
          </cell>
          <cell r="P146" t="str">
            <v>DQB1*03:01</v>
          </cell>
          <cell r="Q146" t="str">
            <v>DRB1*11:01</v>
          </cell>
          <cell r="R146" t="str">
            <v>DRB1*15:01</v>
          </cell>
          <cell r="S146" t="str">
            <v>DRB3*02:02:01G</v>
          </cell>
          <cell r="W146" t="str">
            <v>DRB5*01:01</v>
          </cell>
        </row>
        <row r="147">
          <cell r="B147">
            <v>482</v>
          </cell>
          <cell r="C147" t="str">
            <v>A*02:01</v>
          </cell>
          <cell r="D147" t="str">
            <v>A*30:01</v>
          </cell>
          <cell r="E147" t="str">
            <v>B*07:02:01G</v>
          </cell>
          <cell r="F147" t="str">
            <v>B*13:02</v>
          </cell>
          <cell r="G147" t="str">
            <v>C*06:02:01G</v>
          </cell>
          <cell r="H147" t="str">
            <v>C*07:02:01G</v>
          </cell>
          <cell r="I147" t="str">
            <v>DPA1*01:03</v>
          </cell>
          <cell r="J147" t="str">
            <v>DPA1*01:03</v>
          </cell>
          <cell r="K147" t="str">
            <v>DPB1*14:01</v>
          </cell>
          <cell r="L147" t="str">
            <v>DPB1*124:01</v>
          </cell>
          <cell r="M147" t="str">
            <v>DQA1*01:02:01G</v>
          </cell>
          <cell r="N147" t="str">
            <v>DQA1*02:01</v>
          </cell>
          <cell r="O147" t="str">
            <v>DQB1*02:02</v>
          </cell>
          <cell r="P147" t="str">
            <v>DQB1*06:02</v>
          </cell>
          <cell r="Q147" t="str">
            <v>DRB1*07:01</v>
          </cell>
          <cell r="R147" t="str">
            <v>DRB1*15:01</v>
          </cell>
          <cell r="U147" t="str">
            <v>DRB4*01:01:01G</v>
          </cell>
          <cell r="W147" t="str">
            <v>DRB5*01:01</v>
          </cell>
        </row>
        <row r="148">
          <cell r="B148">
            <v>484</v>
          </cell>
          <cell r="C148" t="str">
            <v>A*02:01</v>
          </cell>
          <cell r="D148" t="str">
            <v>A*02:01</v>
          </cell>
          <cell r="E148" t="str">
            <v>B*15:01</v>
          </cell>
          <cell r="F148" t="str">
            <v>B*15:01</v>
          </cell>
          <cell r="G148" t="str">
            <v>C*03:03:01G</v>
          </cell>
          <cell r="H148" t="str">
            <v>C*04:01:01G</v>
          </cell>
          <cell r="I148" t="str">
            <v>DPA1*01:03</v>
          </cell>
          <cell r="J148" t="str">
            <v>DPA1*01:03</v>
          </cell>
          <cell r="K148" t="str">
            <v>DPB1*03:01:01G</v>
          </cell>
          <cell r="L148" t="str">
            <v>DPB1*04:01</v>
          </cell>
          <cell r="M148" t="str">
            <v>DQA1*04:01</v>
          </cell>
          <cell r="N148" t="str">
            <v>DQA1*05:01:01G</v>
          </cell>
          <cell r="O148" t="str">
            <v>DQB1*03:01</v>
          </cell>
          <cell r="P148" t="str">
            <v>DQB1*04:02</v>
          </cell>
          <cell r="Q148" t="str">
            <v>DRB1*08:01</v>
          </cell>
          <cell r="R148" t="str">
            <v>DRB1*11:03</v>
          </cell>
          <cell r="S148" t="str">
            <v>DRB3*02:02:01G</v>
          </cell>
        </row>
        <row r="149">
          <cell r="B149">
            <v>487</v>
          </cell>
          <cell r="C149" t="str">
            <v>A*11:01</v>
          </cell>
          <cell r="D149" t="str">
            <v>A*26:01</v>
          </cell>
          <cell r="E149" t="str">
            <v>B*35:01:01G</v>
          </cell>
          <cell r="F149" t="str">
            <v>B*50:01</v>
          </cell>
          <cell r="G149" t="str">
            <v>C*04:01:01G</v>
          </cell>
          <cell r="H149" t="str">
            <v>C*06:02:01G</v>
          </cell>
          <cell r="I149" t="str">
            <v>DPA1*01:03</v>
          </cell>
          <cell r="J149" t="str">
            <v>DPA1*01:03</v>
          </cell>
          <cell r="K149" t="str">
            <v>DPB1*02:01:02G</v>
          </cell>
          <cell r="L149" t="str">
            <v>DPB1*04:01</v>
          </cell>
          <cell r="M149" t="str">
            <v>DQA1*02:01</v>
          </cell>
          <cell r="N149" t="str">
            <v>DQA1*03:01:01G</v>
          </cell>
          <cell r="O149" t="str">
            <v>DQB1*02:02</v>
          </cell>
          <cell r="P149" t="str">
            <v>DQB1*03:02</v>
          </cell>
          <cell r="Q149" t="str">
            <v>DRB1*04:02</v>
          </cell>
          <cell r="R149" t="str">
            <v>DRB1*07:01</v>
          </cell>
          <cell r="U149" t="str">
            <v>DRB4*01:01:01G</v>
          </cell>
          <cell r="V149" t="str">
            <v>DRB4*01:01:01G</v>
          </cell>
        </row>
        <row r="150">
          <cell r="B150">
            <v>489</v>
          </cell>
          <cell r="C150" t="str">
            <v>A*01:01</v>
          </cell>
          <cell r="D150" t="str">
            <v>A*68:01</v>
          </cell>
          <cell r="E150" t="str">
            <v>B*07:02:01G</v>
          </cell>
          <cell r="F150" t="str">
            <v>B*35:01:01G</v>
          </cell>
          <cell r="G150" t="str">
            <v>C*03:04</v>
          </cell>
          <cell r="H150" t="str">
            <v>C*07:02:01G</v>
          </cell>
          <cell r="I150" t="str">
            <v>DPA1*01:03</v>
          </cell>
          <cell r="J150" t="str">
            <v>DPA1*02:01</v>
          </cell>
          <cell r="K150" t="str">
            <v>DPB1*02:01:02G</v>
          </cell>
          <cell r="L150" t="str">
            <v>DPB1*13:01:01G</v>
          </cell>
          <cell r="M150" t="str">
            <v>DQA1*01:01:01G</v>
          </cell>
          <cell r="N150" t="str">
            <v>DQA1*01:02:01G</v>
          </cell>
          <cell r="O150" t="str">
            <v>DQB1*05:01</v>
          </cell>
          <cell r="P150" t="str">
            <v>DQB1*06:02</v>
          </cell>
          <cell r="Q150" t="str">
            <v>DRB1*01:01</v>
          </cell>
          <cell r="R150" t="str">
            <v>DRB1*15:01</v>
          </cell>
          <cell r="W150" t="str">
            <v>DRB5*01:01</v>
          </cell>
        </row>
        <row r="151">
          <cell r="B151">
            <v>490</v>
          </cell>
          <cell r="C151" t="str">
            <v>A*03:01</v>
          </cell>
          <cell r="D151" t="str">
            <v>A*03:01</v>
          </cell>
          <cell r="E151" t="str">
            <v>B*07:02:01G</v>
          </cell>
          <cell r="F151" t="str">
            <v>B*14:02</v>
          </cell>
          <cell r="G151" t="str">
            <v>C*07:02:01G</v>
          </cell>
          <cell r="H151" t="str">
            <v>C*08:02</v>
          </cell>
          <cell r="I151" t="str">
            <v>DPA1*01:03</v>
          </cell>
          <cell r="J151" t="str">
            <v>DPA1*02:01</v>
          </cell>
          <cell r="K151" t="str">
            <v>DPB1*04:01</v>
          </cell>
          <cell r="L151" t="str">
            <v>DPB1*13:01:01G</v>
          </cell>
          <cell r="M151" t="str">
            <v>DQA1*01:02:01G</v>
          </cell>
          <cell r="N151" t="str">
            <v>DQA1*01:02:01G</v>
          </cell>
          <cell r="O151" t="str">
            <v>DQB1*06:02</v>
          </cell>
          <cell r="P151" t="str">
            <v>DQB1*06:09</v>
          </cell>
          <cell r="Q151" t="str">
            <v>DRB1*13:02</v>
          </cell>
          <cell r="R151" t="str">
            <v>DRB1*15:01</v>
          </cell>
          <cell r="S151" t="str">
            <v>DRB3*03:01</v>
          </cell>
          <cell r="W151" t="str">
            <v>DRB5*01:01</v>
          </cell>
        </row>
        <row r="152">
          <cell r="B152">
            <v>492</v>
          </cell>
          <cell r="C152" t="str">
            <v>A*01:01</v>
          </cell>
          <cell r="D152" t="str">
            <v>A*03:01</v>
          </cell>
          <cell r="E152" t="str">
            <v>B*08:01:01G</v>
          </cell>
          <cell r="F152" t="str">
            <v>B*14:01</v>
          </cell>
          <cell r="G152" t="str">
            <v>C*07:01:01G</v>
          </cell>
          <cell r="H152" t="str">
            <v>C*08:02</v>
          </cell>
          <cell r="I152" t="str">
            <v>DPA1*01:03</v>
          </cell>
          <cell r="J152" t="str">
            <v>DPA1*02:01</v>
          </cell>
          <cell r="K152" t="str">
            <v>DPB1*04:02</v>
          </cell>
          <cell r="L152" t="str">
            <v>DPB1*09:01</v>
          </cell>
          <cell r="M152" t="str">
            <v>DQA1*02:01</v>
          </cell>
          <cell r="N152" t="str">
            <v>DQA1*05:01</v>
          </cell>
          <cell r="O152" t="str">
            <v>DQB1*02:01</v>
          </cell>
          <cell r="P152" t="str">
            <v>DQB1*02:02</v>
          </cell>
          <cell r="Q152" t="str">
            <v>DRB1*03:01</v>
          </cell>
          <cell r="R152" t="str">
            <v>DRB1*07:01</v>
          </cell>
          <cell r="S152" t="str">
            <v>DRB3*01:01</v>
          </cell>
          <cell r="U152" t="str">
            <v>DRB4*01:01:01G</v>
          </cell>
        </row>
        <row r="153">
          <cell r="B153">
            <v>493</v>
          </cell>
          <cell r="C153" t="str">
            <v>A*02:01</v>
          </cell>
          <cell r="D153" t="str">
            <v>A*26:01</v>
          </cell>
          <cell r="E153" t="str">
            <v>B*27:05:02G</v>
          </cell>
          <cell r="F153" t="str">
            <v>B*44:02:01G</v>
          </cell>
          <cell r="G153" t="str">
            <v>C*01:02:01G</v>
          </cell>
          <cell r="H153" t="str">
            <v>C*01:02:01G</v>
          </cell>
          <cell r="I153" t="str">
            <v>DPA1*01:03</v>
          </cell>
          <cell r="J153" t="str">
            <v>DPA1*01:03</v>
          </cell>
          <cell r="K153" t="str">
            <v>DPB1*04:01</v>
          </cell>
          <cell r="L153" t="str">
            <v>DPB1*20:01</v>
          </cell>
          <cell r="M153" t="str">
            <v>DQA1*01:01:01G</v>
          </cell>
          <cell r="N153" t="str">
            <v>DQA1*05:01:01G</v>
          </cell>
          <cell r="O153" t="str">
            <v>DQB1*05:01</v>
          </cell>
          <cell r="P153" t="str">
            <v>DQB1*03:01</v>
          </cell>
          <cell r="Q153" t="str">
            <v>DRB1*01:01</v>
          </cell>
          <cell r="R153" t="str">
            <v>DRB1*12:01:01G</v>
          </cell>
          <cell r="S153" t="str">
            <v>DRB3*02:02:01G</v>
          </cell>
        </row>
        <row r="154">
          <cell r="B154">
            <v>495</v>
          </cell>
          <cell r="C154" t="str">
            <v>A*01:01:01G</v>
          </cell>
          <cell r="D154" t="str">
            <v>A*24:07</v>
          </cell>
          <cell r="E154" t="str">
            <v>B*15:02</v>
          </cell>
          <cell r="F154" t="str">
            <v>B*37:01</v>
          </cell>
          <cell r="G154" t="str">
            <v>C*06:02:01G</v>
          </cell>
          <cell r="H154" t="str">
            <v>C*08:01:01G</v>
          </cell>
          <cell r="I154" t="str">
            <v>DPA1*01:03</v>
          </cell>
          <cell r="J154" t="str">
            <v>DPA1*04:01</v>
          </cell>
          <cell r="K154" t="str">
            <v>DPB1*02:01:02G</v>
          </cell>
          <cell r="L154" t="str">
            <v>DPB1*28:01</v>
          </cell>
          <cell r="M154" t="str">
            <v>DQA1*01:01:01G</v>
          </cell>
          <cell r="N154" t="str">
            <v>DQA1*01:02:01G</v>
          </cell>
          <cell r="O154" t="str">
            <v>DQB1*05:01</v>
          </cell>
          <cell r="P154" t="str">
            <v>DQB1*06:01</v>
          </cell>
          <cell r="Q154" t="str">
            <v>DRB1*10:01</v>
          </cell>
          <cell r="R154" t="str">
            <v>DRB1*15:01</v>
          </cell>
          <cell r="W154" t="str">
            <v>DRB5*01:01</v>
          </cell>
        </row>
        <row r="155">
          <cell r="B155">
            <v>496</v>
          </cell>
          <cell r="C155" t="str">
            <v>A*02:01</v>
          </cell>
          <cell r="D155" t="str">
            <v>A*02:01</v>
          </cell>
          <cell r="E155" t="str">
            <v>B*18:01:01G</v>
          </cell>
          <cell r="F155" t="str">
            <v>B*40:01</v>
          </cell>
          <cell r="G155" t="str">
            <v>C*03:04</v>
          </cell>
          <cell r="H155" t="str">
            <v>C*12:03</v>
          </cell>
          <cell r="I155" t="str">
            <v>DPA1*01:03</v>
          </cell>
          <cell r="J155" t="str">
            <v>DPA1*01:03</v>
          </cell>
          <cell r="K155" t="str">
            <v>DPB1*04:01</v>
          </cell>
          <cell r="L155" t="str">
            <v>DPB1*23:01</v>
          </cell>
          <cell r="M155" t="str">
            <v>DQA1*01:02:01G</v>
          </cell>
          <cell r="N155" t="str">
            <v>DQA1*01:02:01G</v>
          </cell>
          <cell r="O155" t="str">
            <v>DQB1*06:02</v>
          </cell>
          <cell r="P155" t="str">
            <v>DQB1*06:04</v>
          </cell>
          <cell r="Q155" t="str">
            <v>DRB1*13:02</v>
          </cell>
          <cell r="R155" t="str">
            <v>DRB1*15:01</v>
          </cell>
          <cell r="S155" t="str">
            <v>DRB3*03:01</v>
          </cell>
          <cell r="W155" t="str">
            <v>DRB5*01:01</v>
          </cell>
        </row>
        <row r="156">
          <cell r="B156">
            <v>497</v>
          </cell>
          <cell r="C156" t="str">
            <v>A*32:01</v>
          </cell>
          <cell r="D156" t="str">
            <v>A*68:01</v>
          </cell>
          <cell r="E156" t="str">
            <v>B*14:01</v>
          </cell>
          <cell r="F156" t="str">
            <v>B*44:02:01G</v>
          </cell>
          <cell r="G156" t="str">
            <v>C*05:01</v>
          </cell>
          <cell r="H156" t="str">
            <v>C*08:02</v>
          </cell>
          <cell r="I156" t="str">
            <v>DPA1*01:03</v>
          </cell>
          <cell r="J156" t="str">
            <v>DPA1*01:03</v>
          </cell>
          <cell r="K156" t="str">
            <v>DPB1*04:01</v>
          </cell>
          <cell r="L156" t="str">
            <v>DPB1*04:01</v>
          </cell>
          <cell r="M156" t="str">
            <v>DQA1*02:01</v>
          </cell>
          <cell r="N156" t="str">
            <v>DQA1*03:01:01G</v>
          </cell>
          <cell r="O156" t="str">
            <v>DQB1*02:02</v>
          </cell>
          <cell r="P156" t="str">
            <v>DQB1*03:01</v>
          </cell>
          <cell r="Q156" t="str">
            <v>DRB1*04:01</v>
          </cell>
          <cell r="R156" t="str">
            <v>DRB1*07:01</v>
          </cell>
          <cell r="U156" t="str">
            <v>DRB4*01:01:01G</v>
          </cell>
          <cell r="V156" t="str">
            <v>DRB4*01:01:01G</v>
          </cell>
        </row>
        <row r="157">
          <cell r="B157">
            <v>498</v>
          </cell>
          <cell r="C157" t="str">
            <v>A*01:01</v>
          </cell>
          <cell r="D157" t="str">
            <v>A*24:02</v>
          </cell>
          <cell r="E157" t="str">
            <v>B*08:01</v>
          </cell>
          <cell r="F157" t="str">
            <v>B*27:02</v>
          </cell>
          <cell r="G157" t="str">
            <v>C*02:02</v>
          </cell>
          <cell r="H157" t="str">
            <v>C*07:01:01G</v>
          </cell>
          <cell r="I157" t="str">
            <v>DPA1*01:03</v>
          </cell>
          <cell r="J157" t="str">
            <v>DPA1*01:03</v>
          </cell>
          <cell r="K157" t="str">
            <v>DPB1*02:01:02G</v>
          </cell>
          <cell r="L157" t="str">
            <v>DPB1*04:01</v>
          </cell>
          <cell r="M157" t="str">
            <v>DQA1*05:01</v>
          </cell>
          <cell r="N157" t="str">
            <v>DQA1*05:01:01G</v>
          </cell>
          <cell r="O157" t="str">
            <v>DQB1*02:01</v>
          </cell>
          <cell r="P157" t="str">
            <v>DQB1*03:01</v>
          </cell>
          <cell r="Q157" t="str">
            <v>DRB1*03:01</v>
          </cell>
          <cell r="R157" t="str">
            <v>DRB1*11:01</v>
          </cell>
          <cell r="S157" t="str">
            <v>DRB3*01:01</v>
          </cell>
          <cell r="T157" t="str">
            <v>DRB3*02:02:01G</v>
          </cell>
        </row>
        <row r="158">
          <cell r="B158">
            <v>501</v>
          </cell>
          <cell r="C158" t="str">
            <v>A*02:01</v>
          </cell>
          <cell r="D158" t="str">
            <v>A*30:01</v>
          </cell>
          <cell r="E158" t="str">
            <v>B*13:02</v>
          </cell>
          <cell r="F158" t="str">
            <v>B*15:01</v>
          </cell>
          <cell r="G158" t="str">
            <v>C*03:04</v>
          </cell>
          <cell r="H158" t="str">
            <v>C*06:02:01G</v>
          </cell>
          <cell r="I158" t="str">
            <v>DPA1*01:03</v>
          </cell>
          <cell r="J158" t="str">
            <v>DPA1*01:03</v>
          </cell>
          <cell r="K158" t="str">
            <v>DPB1*04:01</v>
          </cell>
          <cell r="L158" t="str">
            <v>DPB1*04:01</v>
          </cell>
          <cell r="M158" t="str">
            <v>DQA1*01:02:01G</v>
          </cell>
          <cell r="N158" t="str">
            <v>DQA1*02:01</v>
          </cell>
          <cell r="O158" t="str">
            <v>DQB1*06:02</v>
          </cell>
          <cell r="P158" t="str">
            <v>DQB1*02:02</v>
          </cell>
          <cell r="Q158" t="str">
            <v>DRB1*07:01</v>
          </cell>
          <cell r="R158" t="str">
            <v>DRB1*15:01</v>
          </cell>
          <cell r="U158" t="str">
            <v>DRB4*01:01:01G</v>
          </cell>
          <cell r="W158" t="str">
            <v>DRB5*01:01</v>
          </cell>
        </row>
        <row r="159">
          <cell r="B159">
            <v>505</v>
          </cell>
          <cell r="C159" t="str">
            <v>A*01:01</v>
          </cell>
          <cell r="D159" t="str">
            <v>A*02:01</v>
          </cell>
          <cell r="E159" t="str">
            <v>B*35:01:01G</v>
          </cell>
          <cell r="F159" t="str">
            <v>B*51:01</v>
          </cell>
          <cell r="G159" t="str">
            <v>C*04:01:01G</v>
          </cell>
          <cell r="H159" t="str">
            <v>C*14:02</v>
          </cell>
          <cell r="I159" t="str">
            <v>DPA1*01:03</v>
          </cell>
          <cell r="J159" t="str">
            <v>DPA1*01:03</v>
          </cell>
          <cell r="K159" t="str">
            <v>DPB1*02:01:02G</v>
          </cell>
          <cell r="L159" t="str">
            <v>DPB1*04:01</v>
          </cell>
          <cell r="M159" t="str">
            <v>DQA1*01:02:01G</v>
          </cell>
          <cell r="N159" t="str">
            <v>DQA1*04:01</v>
          </cell>
          <cell r="O159" t="str">
            <v>DQB1*06:02</v>
          </cell>
          <cell r="P159" t="str">
            <v>DQB1*04:02</v>
          </cell>
          <cell r="Q159" t="str">
            <v>DRB1*08:01</v>
          </cell>
          <cell r="R159" t="str">
            <v>DRB1*15:01</v>
          </cell>
          <cell r="W159" t="str">
            <v>DRB5*01:01</v>
          </cell>
        </row>
        <row r="160">
          <cell r="B160">
            <v>506</v>
          </cell>
          <cell r="C160" t="str">
            <v>A*01:01</v>
          </cell>
          <cell r="D160" t="str">
            <v>A*68:01</v>
          </cell>
          <cell r="E160" t="str">
            <v>B*27:05:02G</v>
          </cell>
          <cell r="F160" t="str">
            <v>B*57:01</v>
          </cell>
          <cell r="G160" t="str">
            <v>C*02:02</v>
          </cell>
          <cell r="H160" t="str">
            <v>C*06:02:01G</v>
          </cell>
          <cell r="I160" t="str">
            <v>DPA1*01:03</v>
          </cell>
          <cell r="J160" t="str">
            <v>DPA1*02:01</v>
          </cell>
          <cell r="K160" t="str">
            <v>DPB1*01:01</v>
          </cell>
          <cell r="L160" t="str">
            <v>DPB1*04:01</v>
          </cell>
          <cell r="M160" t="str">
            <v>DQA1*01:02:01G</v>
          </cell>
          <cell r="N160" t="str">
            <v>DQA1*05:01</v>
          </cell>
          <cell r="O160" t="str">
            <v>DQB1*06:02</v>
          </cell>
          <cell r="P160" t="str">
            <v>DQB1*02:01</v>
          </cell>
          <cell r="Q160" t="str">
            <v>DRB1*03:01</v>
          </cell>
          <cell r="R160" t="str">
            <v>DRB1*15:01</v>
          </cell>
          <cell r="S160" t="str">
            <v>DRB3*01:01</v>
          </cell>
          <cell r="W160" t="str">
            <v>DRB5*01:01</v>
          </cell>
        </row>
        <row r="161">
          <cell r="B161">
            <v>508</v>
          </cell>
          <cell r="C161" t="str">
            <v>A*02:01:01G</v>
          </cell>
          <cell r="D161" t="str">
            <v>A*03:01:01G</v>
          </cell>
          <cell r="E161" t="str">
            <v>B*07:02:01G</v>
          </cell>
          <cell r="F161" t="str">
            <v>B*40:02</v>
          </cell>
          <cell r="G161" t="str">
            <v>C*02:02</v>
          </cell>
          <cell r="H161" t="str">
            <v>C*03:04</v>
          </cell>
          <cell r="I161" t="str">
            <v>DPA1*01:03</v>
          </cell>
          <cell r="J161" t="str">
            <v>DPA1*01:03</v>
          </cell>
          <cell r="K161" t="str">
            <v>DPB1*03:01:01G</v>
          </cell>
          <cell r="L161" t="str">
            <v>DPB1*04:01</v>
          </cell>
          <cell r="M161" t="str">
            <v>DQA1*01:01:01G</v>
          </cell>
          <cell r="N161" t="str">
            <v>DQA1*01:02:01G</v>
          </cell>
          <cell r="O161" t="str">
            <v>DQB1*05:01</v>
          </cell>
          <cell r="P161" t="str">
            <v>DQB1*06:02</v>
          </cell>
          <cell r="Q161" t="str">
            <v>DRB1*01:01</v>
          </cell>
          <cell r="R161" t="str">
            <v>DRB1*15:01</v>
          </cell>
          <cell r="W161" t="str">
            <v>DRB5*01:01</v>
          </cell>
        </row>
        <row r="162">
          <cell r="B162">
            <v>509</v>
          </cell>
          <cell r="C162" t="str">
            <v>A*02:01</v>
          </cell>
          <cell r="D162" t="str">
            <v>A*30:01</v>
          </cell>
          <cell r="E162" t="str">
            <v>B*44:02:01G</v>
          </cell>
          <cell r="F162" t="str">
            <v>B*57:01</v>
          </cell>
          <cell r="G162" t="str">
            <v>C*05:01</v>
          </cell>
          <cell r="H162" t="str">
            <v>C*06:02:01G</v>
          </cell>
          <cell r="I162" t="str">
            <v>DPA1*01:03</v>
          </cell>
          <cell r="J162" t="str">
            <v>DPA1*02:01</v>
          </cell>
          <cell r="K162" t="str">
            <v>DPB1*04:01</v>
          </cell>
          <cell r="L162" t="str">
            <v>DPB1*13:01:01G</v>
          </cell>
          <cell r="M162" t="str">
            <v>DQA1*02:01</v>
          </cell>
          <cell r="N162" t="str">
            <v>DQA1*03:01:01G</v>
          </cell>
          <cell r="O162" t="str">
            <v>DQB1*03:01</v>
          </cell>
          <cell r="P162" t="str">
            <v>DQB1*03:03</v>
          </cell>
          <cell r="Q162" t="str">
            <v>DRB1*04:01</v>
          </cell>
          <cell r="R162" t="str">
            <v>DRB1*07:01</v>
          </cell>
          <cell r="U162" t="str">
            <v>DRB4*01:01:01G</v>
          </cell>
          <cell r="V162" t="str">
            <v>DRB4*01:03N</v>
          </cell>
        </row>
        <row r="163">
          <cell r="B163">
            <v>511</v>
          </cell>
          <cell r="C163" t="str">
            <v>A*24:02</v>
          </cell>
          <cell r="D163" t="str">
            <v>A*31:01</v>
          </cell>
          <cell r="E163" t="str">
            <v>B*27:05:02G</v>
          </cell>
          <cell r="F163" t="str">
            <v>B*49:01</v>
          </cell>
          <cell r="G163" t="str">
            <v>C*02:02</v>
          </cell>
          <cell r="H163" t="str">
            <v>C*07:01:01G</v>
          </cell>
          <cell r="I163" t="str">
            <v>DPA1*01:03</v>
          </cell>
          <cell r="J163" t="str">
            <v>DPA1*01:03</v>
          </cell>
          <cell r="K163" t="str">
            <v>DPB1*02:01:02G</v>
          </cell>
          <cell r="L163" t="str">
            <v>DPB1*03:01:01G</v>
          </cell>
          <cell r="M163" t="str">
            <v>DQA1*01:03</v>
          </cell>
          <cell r="N163" t="str">
            <v>DQA1*03:01:01G</v>
          </cell>
          <cell r="O163" t="str">
            <v>DQB1*06:03</v>
          </cell>
          <cell r="P163" t="str">
            <v>DQB1*03:02</v>
          </cell>
          <cell r="Q163" t="str">
            <v>DRB1*04:01</v>
          </cell>
          <cell r="R163" t="str">
            <v>DRB1*13:01</v>
          </cell>
          <cell r="S163" t="str">
            <v>DRB3*01:01</v>
          </cell>
          <cell r="U163" t="str">
            <v>DRB4*01:01:01G</v>
          </cell>
        </row>
        <row r="164">
          <cell r="B164">
            <v>513</v>
          </cell>
          <cell r="C164" t="str">
            <v>A*02:01</v>
          </cell>
          <cell r="D164" t="str">
            <v>A*03:01</v>
          </cell>
          <cell r="E164" t="str">
            <v>B*13:02</v>
          </cell>
          <cell r="F164" t="str">
            <v>B*50:01</v>
          </cell>
          <cell r="G164" t="str">
            <v>C*06:02:01G</v>
          </cell>
          <cell r="H164" t="str">
            <v>C*06:02:01G</v>
          </cell>
          <cell r="I164" t="str">
            <v>DPA1*01:03</v>
          </cell>
          <cell r="J164" t="str">
            <v>DPA1*02:01</v>
          </cell>
          <cell r="K164" t="str">
            <v>DPB1*03:01:01G</v>
          </cell>
          <cell r="L164" t="str">
            <v>DPB1*17:01:01G</v>
          </cell>
          <cell r="M164" t="str">
            <v>DQA1*02:01</v>
          </cell>
          <cell r="N164" t="str">
            <v>DQA1*02:01</v>
          </cell>
          <cell r="O164" t="str">
            <v>DQB1*02:02</v>
          </cell>
          <cell r="P164" t="str">
            <v>DQB1*02:02</v>
          </cell>
          <cell r="Q164" t="str">
            <v>DRB1*07:01</v>
          </cell>
          <cell r="R164" t="str">
            <v>DRB1*07:01</v>
          </cell>
          <cell r="U164" t="str">
            <v>DRB4*01:01:01G</v>
          </cell>
          <cell r="V164" t="str">
            <v>DRB4*01:01:01G</v>
          </cell>
        </row>
        <row r="165">
          <cell r="B165">
            <v>514</v>
          </cell>
          <cell r="C165" t="str">
            <v>A*01:01</v>
          </cell>
          <cell r="D165" t="str">
            <v>A*32:01</v>
          </cell>
          <cell r="E165" t="str">
            <v>B*08:01</v>
          </cell>
          <cell r="F165" t="str">
            <v>B*08:01</v>
          </cell>
          <cell r="G165" t="str">
            <v>C*07:01:01G</v>
          </cell>
          <cell r="H165" t="str">
            <v>C*07:01:01G</v>
          </cell>
          <cell r="I165" t="str">
            <v>DPA1*01:03</v>
          </cell>
          <cell r="J165" t="str">
            <v>DPA1*02:01</v>
          </cell>
          <cell r="K165" t="str">
            <v>DPB1*01:01</v>
          </cell>
          <cell r="L165" t="str">
            <v>DPB1*04:02</v>
          </cell>
          <cell r="M165" t="str">
            <v>DQA1*05:01</v>
          </cell>
          <cell r="N165" t="str">
            <v>DQA1*05:01:01G</v>
          </cell>
          <cell r="O165" t="str">
            <v>DQB1*02:01</v>
          </cell>
          <cell r="P165" t="str">
            <v>DQB1*02:01</v>
          </cell>
          <cell r="Q165" t="str">
            <v>DRB1*03:01</v>
          </cell>
          <cell r="R165" t="str">
            <v>DRB1*03:01</v>
          </cell>
          <cell r="S165" t="str">
            <v>DRB3*01:01</v>
          </cell>
          <cell r="T165" t="str">
            <v>DRB3*01:01</v>
          </cell>
        </row>
        <row r="166">
          <cell r="B166">
            <v>516</v>
          </cell>
          <cell r="C166" t="str">
            <v>A*03:01</v>
          </cell>
          <cell r="D166" t="str">
            <v>A*24:02</v>
          </cell>
          <cell r="E166" t="str">
            <v>B*35:01:01G</v>
          </cell>
          <cell r="F166" t="str">
            <v>B*55:01</v>
          </cell>
          <cell r="G166" t="str">
            <v>C*03:03:01G</v>
          </cell>
          <cell r="H166" t="str">
            <v>C*04:01:01G</v>
          </cell>
          <cell r="I166" t="str">
            <v>DPA1*01:03</v>
          </cell>
          <cell r="J166" t="str">
            <v>DPA1*01:03</v>
          </cell>
          <cell r="K166" t="str">
            <v>DPB1*04:02</v>
          </cell>
          <cell r="L166" t="str">
            <v>DPB1*20:01</v>
          </cell>
          <cell r="M166" t="str">
            <v>DQA1*01:01:01G</v>
          </cell>
          <cell r="N166" t="str">
            <v>DQA1*01:01:01G</v>
          </cell>
          <cell r="O166" t="str">
            <v>DQB1*05:01</v>
          </cell>
          <cell r="P166" t="str">
            <v>DQB1*05:03</v>
          </cell>
          <cell r="Q166" t="str">
            <v>DRB1*01:01</v>
          </cell>
          <cell r="R166" t="str">
            <v>DRB1*14:54</v>
          </cell>
          <cell r="S166" t="str">
            <v>DRB3*02:02:01G</v>
          </cell>
        </row>
        <row r="167">
          <cell r="B167">
            <v>517</v>
          </cell>
          <cell r="C167" t="str">
            <v>A*02:01</v>
          </cell>
          <cell r="D167" t="str">
            <v>A*31:01</v>
          </cell>
          <cell r="E167" t="str">
            <v>B*07:02:01G</v>
          </cell>
          <cell r="F167" t="str">
            <v>B*40:02</v>
          </cell>
          <cell r="G167" t="str">
            <v>C*03:04</v>
          </cell>
          <cell r="H167" t="str">
            <v>C*07:02:01G</v>
          </cell>
          <cell r="I167" t="str">
            <v>DPA1*01:03</v>
          </cell>
          <cell r="J167" t="str">
            <v>DPA1*02:02</v>
          </cell>
          <cell r="K167" t="str">
            <v>DPB1*02:01:02G</v>
          </cell>
          <cell r="L167" t="str">
            <v>DPB1*02:01:02G</v>
          </cell>
          <cell r="M167" t="str">
            <v>DQA1*01:01:01G</v>
          </cell>
          <cell r="N167" t="str">
            <v>DQA1*03:01:01G</v>
          </cell>
          <cell r="O167" t="str">
            <v>DQB1*05:01</v>
          </cell>
          <cell r="P167" t="str">
            <v>DQB1*03:03</v>
          </cell>
          <cell r="Q167" t="str">
            <v>DRB1*01:01</v>
          </cell>
          <cell r="R167" t="str">
            <v>DRB1*09:01:02G</v>
          </cell>
          <cell r="U167" t="str">
            <v>DRB4*01:01:01G</v>
          </cell>
        </row>
        <row r="168">
          <cell r="B168">
            <v>518</v>
          </cell>
          <cell r="C168" t="str">
            <v>A*01:01</v>
          </cell>
          <cell r="D168" t="str">
            <v>A*32:01</v>
          </cell>
          <cell r="E168" t="str">
            <v>B*15:03:01G</v>
          </cell>
          <cell r="F168" t="str">
            <v>B*47:01</v>
          </cell>
          <cell r="G168" t="str">
            <v>C*06:02:01G</v>
          </cell>
          <cell r="H168" t="str">
            <v>C*12:03</v>
          </cell>
          <cell r="I168" t="str">
            <v>DPA1*01:03</v>
          </cell>
          <cell r="J168" t="str">
            <v>DPA1*01:03</v>
          </cell>
          <cell r="K168" t="str">
            <v>DPB1*02:01:02G</v>
          </cell>
          <cell r="L168" t="str">
            <v>DPB1*04:01</v>
          </cell>
          <cell r="M168" t="str">
            <v>DQA1*02:01</v>
          </cell>
          <cell r="N168" t="str">
            <v>DQA1*04:01</v>
          </cell>
          <cell r="O168" t="str">
            <v>DQB1*02:02</v>
          </cell>
          <cell r="P168" t="str">
            <v>DQB1*04:02</v>
          </cell>
          <cell r="Q168" t="str">
            <v>DRB1*07:01</v>
          </cell>
          <cell r="R168" t="str">
            <v>DRB1*08:04</v>
          </cell>
          <cell r="U168" t="str">
            <v>DRB4*01:01:01G</v>
          </cell>
        </row>
        <row r="169">
          <cell r="B169">
            <v>519</v>
          </cell>
          <cell r="C169" t="str">
            <v>A*24:02</v>
          </cell>
          <cell r="D169" t="str">
            <v>A*32:01</v>
          </cell>
          <cell r="E169" t="str">
            <v>B*14:01</v>
          </cell>
          <cell r="F169" t="str">
            <v>B*44:02:01G</v>
          </cell>
          <cell r="G169" t="str">
            <v>C*05:01</v>
          </cell>
          <cell r="H169" t="str">
            <v>C*08:02</v>
          </cell>
          <cell r="I169" t="str">
            <v>DPA1*01:03</v>
          </cell>
          <cell r="J169" t="str">
            <v>DPA1*01:03</v>
          </cell>
          <cell r="K169" t="str">
            <v>DPB1*04:01:01G</v>
          </cell>
          <cell r="L169" t="str">
            <v>DPB1*04:02:01G</v>
          </cell>
          <cell r="M169" t="str">
            <v>DQA1*01:02:01G</v>
          </cell>
          <cell r="N169" t="str">
            <v>DQA1*02:01</v>
          </cell>
          <cell r="O169" t="str">
            <v>DQB1*05:02</v>
          </cell>
          <cell r="P169" t="str">
            <v>DQB1*02:02</v>
          </cell>
          <cell r="Q169" t="str">
            <v>DRB1*07:01</v>
          </cell>
          <cell r="R169" t="str">
            <v>DRB1*16:01</v>
          </cell>
          <cell r="U169" t="str">
            <v>DRB4*01:01:01G</v>
          </cell>
          <cell r="W169" t="str">
            <v>DRB5*02:02:01G</v>
          </cell>
        </row>
        <row r="170">
          <cell r="B170">
            <v>520</v>
          </cell>
          <cell r="C170" t="str">
            <v>A*01:01</v>
          </cell>
          <cell r="D170" t="str">
            <v>A*29:02</v>
          </cell>
          <cell r="E170" t="str">
            <v>B*08:01</v>
          </cell>
          <cell r="F170" t="str">
            <v>B*44:03</v>
          </cell>
          <cell r="G170" t="str">
            <v>C*07:01:01G</v>
          </cell>
          <cell r="H170" t="str">
            <v>C*16:01</v>
          </cell>
          <cell r="I170" t="str">
            <v>DPA1*01:03</v>
          </cell>
          <cell r="J170" t="str">
            <v>DPA1*02:01</v>
          </cell>
          <cell r="K170" t="str">
            <v>DPB1*06:01</v>
          </cell>
          <cell r="L170" t="str">
            <v>DPB1*11:01</v>
          </cell>
          <cell r="M170" t="str">
            <v>DQA1*02:01</v>
          </cell>
          <cell r="N170" t="str">
            <v>DQA1*05:01</v>
          </cell>
          <cell r="O170" t="str">
            <v>DQB1*02:01</v>
          </cell>
          <cell r="P170" t="str">
            <v>DQB1*02:02</v>
          </cell>
          <cell r="Q170" t="str">
            <v>DRB1*03:01</v>
          </cell>
          <cell r="R170" t="str">
            <v>DRB1*07:01</v>
          </cell>
          <cell r="S170" t="str">
            <v>DRB3*01:01</v>
          </cell>
          <cell r="U170" t="str">
            <v>DRB4*01:01:01G</v>
          </cell>
        </row>
        <row r="171">
          <cell r="B171">
            <v>521</v>
          </cell>
          <cell r="C171" t="str">
            <v>A*03:01</v>
          </cell>
          <cell r="D171" t="str">
            <v>A*29:02</v>
          </cell>
          <cell r="E171" t="str">
            <v>B*35:01:01G</v>
          </cell>
          <cell r="F171" t="str">
            <v>B*45:01</v>
          </cell>
          <cell r="G171" t="str">
            <v>C*04:01:01G</v>
          </cell>
          <cell r="H171" t="str">
            <v>C*06:02:01G</v>
          </cell>
          <cell r="I171" t="str">
            <v>DPA1*01:03</v>
          </cell>
          <cell r="J171" t="str">
            <v>DPA1*01:03</v>
          </cell>
          <cell r="K171" t="str">
            <v>DPB1*04:02</v>
          </cell>
          <cell r="L171" t="str">
            <v>DPB1*13:01:01G</v>
          </cell>
          <cell r="M171" t="str">
            <v>DQA1*01:01:01G</v>
          </cell>
          <cell r="N171" t="str">
            <v>DQA1*05:01:01G</v>
          </cell>
          <cell r="O171" t="str">
            <v>DQB1*05:01</v>
          </cell>
          <cell r="P171" t="str">
            <v>DQB1*03:01</v>
          </cell>
          <cell r="Q171" t="str">
            <v>DRB1*01:01</v>
          </cell>
          <cell r="R171" t="str">
            <v>DRB1*11:01</v>
          </cell>
          <cell r="S171" t="str">
            <v>DRB3*02:02:01G</v>
          </cell>
        </row>
        <row r="172">
          <cell r="B172">
            <v>522</v>
          </cell>
          <cell r="C172" t="str">
            <v>A*02:01</v>
          </cell>
          <cell r="D172" t="str">
            <v>A*32:01</v>
          </cell>
          <cell r="E172" t="str">
            <v>B*15:01</v>
          </cell>
          <cell r="F172" t="str">
            <v>B*44:02:01G</v>
          </cell>
          <cell r="G172" t="str">
            <v>C*03:03:01G</v>
          </cell>
          <cell r="H172" t="str">
            <v>C*05:01</v>
          </cell>
          <cell r="I172" t="str">
            <v>DPA1*01:03</v>
          </cell>
          <cell r="J172" t="str">
            <v>DPA1*02:01</v>
          </cell>
          <cell r="K172" t="str">
            <v>DPB1*03:01:01G</v>
          </cell>
          <cell r="L172" t="str">
            <v>DPB1*10:01</v>
          </cell>
          <cell r="M172" t="str">
            <v>DQA1*01:01:01G</v>
          </cell>
          <cell r="N172" t="str">
            <v>DQA1*03:01:01G</v>
          </cell>
          <cell r="O172" t="str">
            <v>DQB1*05:01</v>
          </cell>
          <cell r="P172" t="str">
            <v>DQB1*03:02</v>
          </cell>
          <cell r="Q172" t="str">
            <v>DRB1*01:01</v>
          </cell>
          <cell r="R172" t="str">
            <v>DRB1*04:01</v>
          </cell>
          <cell r="U172" t="str">
            <v>DRB4*01:01:01G</v>
          </cell>
        </row>
        <row r="173">
          <cell r="B173">
            <v>523</v>
          </cell>
          <cell r="C173" t="str">
            <v>A*02:01</v>
          </cell>
          <cell r="D173" t="str">
            <v>A*32:01</v>
          </cell>
          <cell r="E173" t="str">
            <v>B*35:01:01G</v>
          </cell>
          <cell r="F173" t="str">
            <v>B*44:02:01G</v>
          </cell>
          <cell r="G173" t="str">
            <v>C*04:01:01G</v>
          </cell>
          <cell r="H173" t="str">
            <v>C*05:01</v>
          </cell>
          <cell r="I173" t="str">
            <v>DPA1*01:03</v>
          </cell>
          <cell r="J173" t="str">
            <v>DPA1*01:03</v>
          </cell>
          <cell r="K173" t="str">
            <v>DPB1*04:01</v>
          </cell>
          <cell r="L173" t="str">
            <v>DPB1*04:01</v>
          </cell>
          <cell r="M173" t="str">
            <v>DQA1*01:01:01G</v>
          </cell>
          <cell r="N173" t="str">
            <v>DQA1*03:01:01G</v>
          </cell>
          <cell r="O173" t="str">
            <v>DQB1*05:01</v>
          </cell>
          <cell r="P173" t="str">
            <v>DQB1*03:01</v>
          </cell>
          <cell r="Q173" t="str">
            <v>DRB1*01:01</v>
          </cell>
          <cell r="R173" t="str">
            <v>DRB1*04:07:01G</v>
          </cell>
          <cell r="U173" t="str">
            <v>DRB4*01:01:01G</v>
          </cell>
        </row>
        <row r="174">
          <cell r="B174">
            <v>525</v>
          </cell>
          <cell r="C174" t="str">
            <v>A*02:01</v>
          </cell>
          <cell r="D174" t="str">
            <v>A*02:01</v>
          </cell>
          <cell r="E174" t="str">
            <v>B*15:18</v>
          </cell>
          <cell r="F174" t="str">
            <v>B*39:01</v>
          </cell>
          <cell r="G174" t="str">
            <v>C*07:02:01G</v>
          </cell>
          <cell r="H174" t="str">
            <v>C*07:04:01G</v>
          </cell>
          <cell r="I174" t="str">
            <v>DPA1*02:02</v>
          </cell>
          <cell r="J174" t="str">
            <v>DPA1*02:02</v>
          </cell>
          <cell r="K174" t="str">
            <v>DPB1*02:01:02G</v>
          </cell>
          <cell r="L174" t="str">
            <v>DPB1*05:01:01G</v>
          </cell>
          <cell r="M174" t="str">
            <v>DQA1*01:03</v>
          </cell>
          <cell r="N174" t="str">
            <v>DQA1*03:01:01G</v>
          </cell>
          <cell r="O174" t="str">
            <v>DQB1*06:01</v>
          </cell>
          <cell r="P174" t="str">
            <v>DQB1*03:03</v>
          </cell>
          <cell r="Q174" t="str">
            <v>DRB1*08:03</v>
          </cell>
          <cell r="R174" t="str">
            <v>DRB1*09:01:02G</v>
          </cell>
          <cell r="U174" t="str">
            <v>DRB4*01:01:01G</v>
          </cell>
        </row>
        <row r="175">
          <cell r="B175">
            <v>526</v>
          </cell>
          <cell r="C175" t="str">
            <v>A*01:01</v>
          </cell>
          <cell r="D175" t="str">
            <v>A*29:02</v>
          </cell>
          <cell r="E175" t="str">
            <v>B*07:02:01G</v>
          </cell>
          <cell r="F175" t="str">
            <v>B*08:01</v>
          </cell>
          <cell r="G175" t="str">
            <v>C*07:01:01G</v>
          </cell>
          <cell r="H175" t="str">
            <v>C*07:02:01G</v>
          </cell>
          <cell r="I175" t="str">
            <v>DPA1*02:01</v>
          </cell>
          <cell r="J175" t="str">
            <v>DPA1*02:01</v>
          </cell>
          <cell r="K175" t="str">
            <v>DPB1*09:01</v>
          </cell>
          <cell r="L175" t="str">
            <v>DPB1*09:01</v>
          </cell>
          <cell r="M175" t="str">
            <v>DQA1*01:02:01G</v>
          </cell>
          <cell r="N175" t="str">
            <v>DQA1*05:01</v>
          </cell>
          <cell r="O175" t="str">
            <v>DQB1*06:02</v>
          </cell>
          <cell r="P175" t="str">
            <v>DQB1*02:01</v>
          </cell>
          <cell r="Q175" t="str">
            <v>DRB1*03:01</v>
          </cell>
          <cell r="R175" t="str">
            <v>DRB1*15:01</v>
          </cell>
          <cell r="S175" t="str">
            <v>DRB3*01:01</v>
          </cell>
          <cell r="W175" t="str">
            <v>DRB5*01:01</v>
          </cell>
        </row>
        <row r="176">
          <cell r="B176">
            <v>527</v>
          </cell>
          <cell r="C176" t="str">
            <v>A*02:01</v>
          </cell>
          <cell r="D176" t="str">
            <v>A*24:02</v>
          </cell>
          <cell r="E176" t="str">
            <v>B*08:01</v>
          </cell>
          <cell r="F176" t="str">
            <v>B*40:02</v>
          </cell>
          <cell r="G176" t="str">
            <v>C*07:02:01G</v>
          </cell>
          <cell r="H176" t="str">
            <v>C*15:02:01G</v>
          </cell>
          <cell r="I176" t="str">
            <v>DPA1*01:03</v>
          </cell>
          <cell r="J176" t="str">
            <v>DPA1*01:03</v>
          </cell>
          <cell r="K176" t="str">
            <v>DPB1*04:02</v>
          </cell>
          <cell r="L176" t="str">
            <v>DPB1*04:02</v>
          </cell>
          <cell r="M176" t="str">
            <v>DQA1*05:01</v>
          </cell>
          <cell r="N176" t="str">
            <v>DQA1*05:CG</v>
          </cell>
          <cell r="O176" t="str">
            <v>DQB1*02:01</v>
          </cell>
          <cell r="P176" t="str">
            <v>DQB1*03:01</v>
          </cell>
          <cell r="Q176" t="str">
            <v>DRB1*03:01</v>
          </cell>
          <cell r="R176" t="str">
            <v>DRB1*14:06</v>
          </cell>
          <cell r="S176" t="str">
            <v>DRB3*01:01</v>
          </cell>
          <cell r="T176" t="str">
            <v>DRB3*02:02:01G</v>
          </cell>
        </row>
        <row r="177">
          <cell r="B177">
            <v>528</v>
          </cell>
          <cell r="C177" t="str">
            <v>A*01:01</v>
          </cell>
          <cell r="D177" t="str">
            <v>A*02:01:01G</v>
          </cell>
          <cell r="E177" t="str">
            <v>B*07:02:01G</v>
          </cell>
          <cell r="F177" t="str">
            <v>B*07:02:01G</v>
          </cell>
          <cell r="G177" t="str">
            <v>C*07:02:01G</v>
          </cell>
          <cell r="H177" t="str">
            <v>C*07:02:01G</v>
          </cell>
          <cell r="I177" t="str">
            <v>DPA1*01:03</v>
          </cell>
          <cell r="J177" t="str">
            <v>DPA1*02:01</v>
          </cell>
          <cell r="K177" t="str">
            <v>DPB1*04:02</v>
          </cell>
          <cell r="L177" t="str">
            <v>DPB1*11:01</v>
          </cell>
          <cell r="M177" t="str">
            <v>DQA1*02:01</v>
          </cell>
          <cell r="N177" t="str">
            <v>DQA1*03:01:01G</v>
          </cell>
          <cell r="O177" t="str">
            <v>DQB1*02:02</v>
          </cell>
          <cell r="P177" t="str">
            <v>DQB1*03:03</v>
          </cell>
          <cell r="Q177" t="str">
            <v>DRB1*07:01</v>
          </cell>
          <cell r="R177" t="str">
            <v>DRB1*09:01:02G</v>
          </cell>
          <cell r="U177" t="str">
            <v>DRB4*01:01:01G</v>
          </cell>
          <cell r="V177" t="str">
            <v>DRB4*01:01:01G</v>
          </cell>
        </row>
        <row r="178">
          <cell r="B178">
            <v>529</v>
          </cell>
          <cell r="C178" t="str">
            <v>A*01:01</v>
          </cell>
          <cell r="D178" t="str">
            <v>A*02:01:01G</v>
          </cell>
          <cell r="E178" t="str">
            <v>B*15:01</v>
          </cell>
          <cell r="F178" t="str">
            <v>B*44:02:01G</v>
          </cell>
          <cell r="G178" t="str">
            <v>C*05:01</v>
          </cell>
          <cell r="H178" t="str">
            <v>C*07:01:01G</v>
          </cell>
          <cell r="I178" t="str">
            <v>DPA1*01:03</v>
          </cell>
          <cell r="J178" t="str">
            <v>DPA1*01:03</v>
          </cell>
          <cell r="K178" t="str">
            <v>DPB1*03:01:01G</v>
          </cell>
          <cell r="L178" t="str">
            <v>DPB1*04:02</v>
          </cell>
          <cell r="M178" t="str">
            <v>DQA1*01:03</v>
          </cell>
          <cell r="N178" t="str">
            <v>DQA1*03:01:01G</v>
          </cell>
          <cell r="O178" t="str">
            <v>DQB1*06:03</v>
          </cell>
          <cell r="P178" t="str">
            <v>DQB1*03:02</v>
          </cell>
          <cell r="Q178" t="str">
            <v>DRB1*04:01</v>
          </cell>
          <cell r="R178" t="str">
            <v>DRB1*13:01</v>
          </cell>
          <cell r="S178" t="str">
            <v>DRB3*02:02:01G</v>
          </cell>
          <cell r="U178" t="str">
            <v>DRB4*01:01:01G</v>
          </cell>
        </row>
        <row r="179">
          <cell r="B179">
            <v>530</v>
          </cell>
          <cell r="C179" t="str">
            <v>A*02:05</v>
          </cell>
          <cell r="D179" t="str">
            <v>A*24:02</v>
          </cell>
          <cell r="E179" t="str">
            <v>B*15:01</v>
          </cell>
          <cell r="F179" t="str">
            <v>B*50:01</v>
          </cell>
          <cell r="G179" t="str">
            <v>C*03:03:01G</v>
          </cell>
          <cell r="H179" t="str">
            <v>C*06:02:01G</v>
          </cell>
          <cell r="I179" t="str">
            <v>DPA1*01:03</v>
          </cell>
          <cell r="J179" t="str">
            <v>DPA1*01:03</v>
          </cell>
          <cell r="K179" t="str">
            <v>DPB1*04:01:01G</v>
          </cell>
          <cell r="L179" t="str">
            <v>DPB1*04:02:01G</v>
          </cell>
          <cell r="M179" t="str">
            <v>DQA1*02:01</v>
          </cell>
          <cell r="N179" t="str">
            <v>DQA1*03:01:01G</v>
          </cell>
          <cell r="O179" t="str">
            <v>DQB1*02:02</v>
          </cell>
          <cell r="P179" t="str">
            <v>DQB1*03:02</v>
          </cell>
          <cell r="Q179" t="str">
            <v>DRB1*04:01</v>
          </cell>
          <cell r="R179" t="str">
            <v>DRB1*07:01</v>
          </cell>
          <cell r="U179" t="str">
            <v>DRB4*01:01:01G</v>
          </cell>
          <cell r="V179" t="str">
            <v>DRB4*01:01:01G</v>
          </cell>
        </row>
        <row r="180">
          <cell r="B180">
            <v>531</v>
          </cell>
          <cell r="C180" t="str">
            <v>A*24:02</v>
          </cell>
          <cell r="D180" t="str">
            <v>A*31:01</v>
          </cell>
          <cell r="E180" t="str">
            <v>B*07:02:01G</v>
          </cell>
          <cell r="F180" t="str">
            <v>B*40:01</v>
          </cell>
          <cell r="G180" t="str">
            <v>C*03:04</v>
          </cell>
          <cell r="H180" t="str">
            <v>C*07:02:01G</v>
          </cell>
          <cell r="I180" t="str">
            <v>DPA1*01:03</v>
          </cell>
          <cell r="J180" t="str">
            <v>DPA1*01:03</v>
          </cell>
          <cell r="K180" t="str">
            <v>DPB1*04:02</v>
          </cell>
          <cell r="L180" t="str">
            <v>DPB1*06:01</v>
          </cell>
          <cell r="M180" t="str">
            <v>DQA1*01:01:01G</v>
          </cell>
          <cell r="N180" t="str">
            <v>DQA1*03:01:01G</v>
          </cell>
          <cell r="O180" t="str">
            <v>DQB1*05:01</v>
          </cell>
          <cell r="P180" t="str">
            <v>DQB1*03:02</v>
          </cell>
          <cell r="Q180" t="str">
            <v>DRB1*01:01</v>
          </cell>
          <cell r="R180" t="str">
            <v>DRB1*04:04</v>
          </cell>
          <cell r="U180" t="str">
            <v>DRB4*01:01:01G</v>
          </cell>
        </row>
        <row r="181">
          <cell r="B181">
            <v>532</v>
          </cell>
          <cell r="C181" t="str">
            <v>A*02:01</v>
          </cell>
          <cell r="D181" t="str">
            <v>A*03:01</v>
          </cell>
          <cell r="E181" t="str">
            <v>B*07:02:01G</v>
          </cell>
          <cell r="F181" t="str">
            <v>B*35:01:01G</v>
          </cell>
          <cell r="G181" t="str">
            <v>C*04:01:01G</v>
          </cell>
          <cell r="H181" t="str">
            <v>C*07:02:01G</v>
          </cell>
          <cell r="I181" t="str">
            <v>DPA1*01:03</v>
          </cell>
          <cell r="J181" t="str">
            <v>DPA1*01:03</v>
          </cell>
          <cell r="K181" t="str">
            <v>DPB1*03:01:01G</v>
          </cell>
          <cell r="L181" t="str">
            <v>DPB1*16:01</v>
          </cell>
          <cell r="M181" t="str">
            <v>DQA1*01:01:01G</v>
          </cell>
          <cell r="N181" t="str">
            <v>DQA1*01:01:01G</v>
          </cell>
          <cell r="O181" t="str">
            <v>DQB1*05:01</v>
          </cell>
          <cell r="P181" t="str">
            <v>DQB1*05:03</v>
          </cell>
          <cell r="Q181" t="str">
            <v>DRB1*01:01</v>
          </cell>
          <cell r="R181" t="str">
            <v>DRB1*14:54</v>
          </cell>
          <cell r="S181" t="str">
            <v>DRB3*02:02:01G</v>
          </cell>
        </row>
        <row r="182">
          <cell r="B182">
            <v>533</v>
          </cell>
          <cell r="C182" t="str">
            <v>A*01:01</v>
          </cell>
          <cell r="D182" t="str">
            <v>A*03:01</v>
          </cell>
          <cell r="E182" t="str">
            <v>B*07:02:01G</v>
          </cell>
          <cell r="F182" t="str">
            <v>B*49:01</v>
          </cell>
          <cell r="G182" t="str">
            <v>C*07:01:01G</v>
          </cell>
          <cell r="H182" t="str">
            <v>C*07:02:01G</v>
          </cell>
          <cell r="I182" t="str">
            <v>DPA1*01:03</v>
          </cell>
          <cell r="J182" t="str">
            <v>DPA1*02:01</v>
          </cell>
          <cell r="K182" t="str">
            <v>DPB1*02:02</v>
          </cell>
          <cell r="L182" t="str">
            <v>DPB1*17:01</v>
          </cell>
          <cell r="M182" t="str">
            <v>DQA1*01:02:01G</v>
          </cell>
          <cell r="N182" t="str">
            <v>DQA1*05:01</v>
          </cell>
          <cell r="O182" t="str">
            <v>DQB1*06:02</v>
          </cell>
          <cell r="P182" t="str">
            <v>DQB1*02:01</v>
          </cell>
          <cell r="Q182" t="str">
            <v>DRB1*03:01</v>
          </cell>
          <cell r="R182" t="str">
            <v>DRB1*15:01</v>
          </cell>
          <cell r="S182" t="str">
            <v>DRB3*02:02:01G</v>
          </cell>
          <cell r="W182" t="str">
            <v>DRB5*01:01</v>
          </cell>
        </row>
        <row r="183">
          <cell r="B183">
            <v>534</v>
          </cell>
          <cell r="C183" t="str">
            <v>A*01:01</v>
          </cell>
          <cell r="D183" t="str">
            <v>A*68:01:02G</v>
          </cell>
          <cell r="E183" t="str">
            <v>B*08:01</v>
          </cell>
          <cell r="F183" t="str">
            <v>B*40:02</v>
          </cell>
          <cell r="G183" t="str">
            <v>C*02:02</v>
          </cell>
          <cell r="H183" t="str">
            <v>C*07:01:01G</v>
          </cell>
          <cell r="I183" t="str">
            <v>DPA1*01:03</v>
          </cell>
          <cell r="J183" t="str">
            <v>DPA1*01:03</v>
          </cell>
          <cell r="K183" t="str">
            <v>DPB1*04:01</v>
          </cell>
          <cell r="L183" t="str">
            <v>DPB1*04:01</v>
          </cell>
          <cell r="M183" t="str">
            <v>DQA1*05:01</v>
          </cell>
          <cell r="N183" t="str">
            <v>DQA1*05:01:01G</v>
          </cell>
          <cell r="O183" t="str">
            <v>DQB1*02:01</v>
          </cell>
          <cell r="P183" t="str">
            <v>DQB1*03:01</v>
          </cell>
          <cell r="Q183" t="str">
            <v>DRB1*03:01</v>
          </cell>
          <cell r="R183" t="str">
            <v>DRB1*11:01</v>
          </cell>
          <cell r="S183" t="str">
            <v>DRB3*01:01</v>
          </cell>
          <cell r="T183" t="str">
            <v>DRB3*02:02:01G</v>
          </cell>
        </row>
        <row r="184">
          <cell r="B184">
            <v>535</v>
          </cell>
          <cell r="C184" t="str">
            <v>A*01:01</v>
          </cell>
          <cell r="D184" t="str">
            <v>A*68:01:02G</v>
          </cell>
          <cell r="E184" t="str">
            <v>B*08:01</v>
          </cell>
          <cell r="F184" t="str">
            <v>B*40:02</v>
          </cell>
          <cell r="G184" t="str">
            <v>C*02:02</v>
          </cell>
          <cell r="H184" t="str">
            <v>C*07:01:01G</v>
          </cell>
          <cell r="I184" t="str">
            <v>DPA1*01:03</v>
          </cell>
          <cell r="J184" t="str">
            <v>DPA1*01:03</v>
          </cell>
          <cell r="K184" t="str">
            <v>DPB1*04:01</v>
          </cell>
          <cell r="L184" t="str">
            <v>DPB1*04:01</v>
          </cell>
          <cell r="M184" t="str">
            <v>DQA1*05:01</v>
          </cell>
          <cell r="N184" t="str">
            <v>DQA1*05:01:01G</v>
          </cell>
          <cell r="O184" t="str">
            <v>DQB1*02:01</v>
          </cell>
          <cell r="P184" t="str">
            <v>DQB1*03:01</v>
          </cell>
          <cell r="Q184" t="str">
            <v>DRB1*03:01</v>
          </cell>
          <cell r="R184" t="str">
            <v>DRB1*11:01</v>
          </cell>
          <cell r="S184" t="str">
            <v>DRB3*01:01</v>
          </cell>
          <cell r="T184" t="str">
            <v>DRB3*02:02:01G</v>
          </cell>
        </row>
        <row r="185">
          <cell r="B185">
            <v>536</v>
          </cell>
          <cell r="C185" t="str">
            <v>A*02:01</v>
          </cell>
          <cell r="D185" t="str">
            <v>A*02:01</v>
          </cell>
          <cell r="E185" t="str">
            <v>B*35:01:01G</v>
          </cell>
          <cell r="F185" t="str">
            <v>B*44:02:01G</v>
          </cell>
          <cell r="G185" t="str">
            <v>C*04:01:01G</v>
          </cell>
          <cell r="H185" t="str">
            <v>C*07:04:01G</v>
          </cell>
          <cell r="I185" t="str">
            <v>DPA1*01:03</v>
          </cell>
          <cell r="J185" t="str">
            <v>DPA1*01:03</v>
          </cell>
          <cell r="K185" t="str">
            <v>DPB1*02:01:02G</v>
          </cell>
          <cell r="L185" t="str">
            <v>DPB1*04:02</v>
          </cell>
          <cell r="M185" t="str">
            <v>DQA1*01:01:01G</v>
          </cell>
          <cell r="N185" t="str">
            <v>DQA1*05:01:01G</v>
          </cell>
          <cell r="O185" t="str">
            <v>DQB1*05:01</v>
          </cell>
          <cell r="P185" t="str">
            <v>DQB1*03:01</v>
          </cell>
          <cell r="Q185" t="str">
            <v>DRB1*01:01</v>
          </cell>
          <cell r="R185" t="str">
            <v>DRB1*11:01</v>
          </cell>
          <cell r="S185" t="str">
            <v>DRB3*02:02:01G</v>
          </cell>
        </row>
        <row r="186">
          <cell r="B186">
            <v>538</v>
          </cell>
          <cell r="C186" t="str">
            <v>A*01:01</v>
          </cell>
          <cell r="D186" t="str">
            <v>A*11:01</v>
          </cell>
          <cell r="E186" t="str">
            <v>B*08:01</v>
          </cell>
          <cell r="F186" t="str">
            <v>B*35:01:01G</v>
          </cell>
          <cell r="G186" t="str">
            <v>C*04:01:01G</v>
          </cell>
          <cell r="H186" t="str">
            <v>C*07:01:01G</v>
          </cell>
          <cell r="I186" t="str">
            <v>DPA1*01:03</v>
          </cell>
          <cell r="J186" t="str">
            <v>DPA1*01:03</v>
          </cell>
          <cell r="K186" t="str">
            <v>DPB1*02:01:02G</v>
          </cell>
          <cell r="L186" t="str">
            <v>DPB1*04:02</v>
          </cell>
          <cell r="M186" t="str">
            <v>DQA1*01:01:01G</v>
          </cell>
          <cell r="N186" t="str">
            <v>DQA1*05:01</v>
          </cell>
          <cell r="O186" t="str">
            <v>DQB1*05:01</v>
          </cell>
          <cell r="P186" t="str">
            <v>DQB1*02:01</v>
          </cell>
          <cell r="Q186" t="str">
            <v>DRB1*01:01</v>
          </cell>
          <cell r="R186" t="str">
            <v>DRB1*03:01</v>
          </cell>
          <cell r="S186" t="str">
            <v>DRB3*01:01</v>
          </cell>
        </row>
        <row r="187">
          <cell r="B187">
            <v>539</v>
          </cell>
          <cell r="C187" t="str">
            <v>A*01:01</v>
          </cell>
          <cell r="D187" t="str">
            <v>A*02:01</v>
          </cell>
          <cell r="E187" t="str">
            <v>B*08:01</v>
          </cell>
          <cell r="F187" t="str">
            <v>B*57:01</v>
          </cell>
          <cell r="G187" t="str">
            <v>C*06:02:01G</v>
          </cell>
          <cell r="H187" t="str">
            <v>C*07:01:01G</v>
          </cell>
          <cell r="I187" t="str">
            <v>DPA1*01:03</v>
          </cell>
          <cell r="J187" t="str">
            <v>DPA1*01:03</v>
          </cell>
          <cell r="K187" t="str">
            <v>DPB1*02:01:02G</v>
          </cell>
          <cell r="L187" t="str">
            <v>DPB1*04:01</v>
          </cell>
          <cell r="M187" t="str">
            <v>DQA1*01:01:01G</v>
          </cell>
          <cell r="N187" t="str">
            <v>DQA1*02:01</v>
          </cell>
          <cell r="O187" t="str">
            <v>DQB1*05:01</v>
          </cell>
          <cell r="P187" t="str">
            <v>DQB1*03:03</v>
          </cell>
          <cell r="Q187" t="str">
            <v>DRB1*01:01</v>
          </cell>
          <cell r="R187" t="str">
            <v>DRB1*07:01</v>
          </cell>
          <cell r="U187" t="str">
            <v>DRB4*01:03N</v>
          </cell>
        </row>
        <row r="188">
          <cell r="B188">
            <v>540</v>
          </cell>
          <cell r="C188" t="str">
            <v>A*02:01</v>
          </cell>
          <cell r="D188" t="str">
            <v>A*68:01:02G</v>
          </cell>
          <cell r="E188" t="str">
            <v>B*08:01</v>
          </cell>
          <cell r="F188" t="str">
            <v>B*44:02:01G</v>
          </cell>
          <cell r="G188" t="str">
            <v>C*07:01:01G</v>
          </cell>
          <cell r="H188" t="str">
            <v>C*07:04:01G</v>
          </cell>
          <cell r="I188" t="str">
            <v>DPA1*01:03</v>
          </cell>
          <cell r="J188" t="str">
            <v>DPA1*01:03</v>
          </cell>
          <cell r="K188" t="str">
            <v>DPB1*02:01:02G</v>
          </cell>
          <cell r="L188" t="str">
            <v>DPB1*04:01</v>
          </cell>
          <cell r="M188" t="str">
            <v>DQA1*01:02:01G</v>
          </cell>
          <cell r="N188" t="str">
            <v>DQA1*03:01:01G</v>
          </cell>
          <cell r="O188" t="str">
            <v>DQB1*06:04</v>
          </cell>
          <cell r="P188" t="str">
            <v>DQB1*03:02</v>
          </cell>
          <cell r="Q188" t="str">
            <v>DRB1*04:01</v>
          </cell>
          <cell r="R188" t="str">
            <v>DRB1*13:02</v>
          </cell>
          <cell r="S188" t="str">
            <v>DRB3*03:01</v>
          </cell>
          <cell r="U188" t="str">
            <v>DRB4*01:01:01G</v>
          </cell>
        </row>
        <row r="189">
          <cell r="B189">
            <v>541</v>
          </cell>
          <cell r="C189" t="str">
            <v>A*01:01</v>
          </cell>
          <cell r="D189" t="str">
            <v>A*30:01</v>
          </cell>
          <cell r="E189" t="str">
            <v>B*13:02</v>
          </cell>
          <cell r="F189" t="str">
            <v>B*57:01</v>
          </cell>
          <cell r="G189" t="str">
            <v>C*06:02:01G</v>
          </cell>
          <cell r="H189" t="str">
            <v>C*06:02:01G</v>
          </cell>
          <cell r="I189" t="str">
            <v>DPA1*01:03</v>
          </cell>
          <cell r="J189" t="str">
            <v>DPA1*01:03</v>
          </cell>
          <cell r="K189" t="str">
            <v>DPB1*02:01:02G</v>
          </cell>
          <cell r="L189" t="str">
            <v>DPB1*04:01</v>
          </cell>
          <cell r="M189" t="str">
            <v>DQA1*01:02:01G</v>
          </cell>
          <cell r="N189" t="str">
            <v>DQA1*03:01:01G</v>
          </cell>
          <cell r="O189" t="str">
            <v>DQB1*06:01</v>
          </cell>
          <cell r="P189" t="str">
            <v>DQB1*03:02</v>
          </cell>
          <cell r="Q189" t="str">
            <v>DRB1*04:04</v>
          </cell>
          <cell r="R189" t="str">
            <v>DRB1*15:01</v>
          </cell>
          <cell r="U189" t="str">
            <v>DRB4*01:01:01G</v>
          </cell>
          <cell r="W189" t="str">
            <v>DRB5*01:01</v>
          </cell>
        </row>
        <row r="190">
          <cell r="B190">
            <v>542</v>
          </cell>
          <cell r="C190" t="str">
            <v>A*03:01</v>
          </cell>
          <cell r="D190" t="str">
            <v>A*30:01</v>
          </cell>
          <cell r="E190" t="str">
            <v>B*07:02:01G</v>
          </cell>
          <cell r="F190" t="str">
            <v>B*13:02</v>
          </cell>
          <cell r="G190" t="str">
            <v>C*06:02:01G</v>
          </cell>
          <cell r="H190" t="str">
            <v>C*07:02:01G</v>
          </cell>
          <cell r="I190" t="str">
            <v>DPA1*01:03</v>
          </cell>
          <cell r="J190" t="str">
            <v>DPA1*01:03</v>
          </cell>
          <cell r="K190" t="str">
            <v>DPB1*04:01</v>
          </cell>
          <cell r="L190" t="str">
            <v>DPB1*04:01</v>
          </cell>
          <cell r="M190" t="str">
            <v>DQA1*01:02:01G</v>
          </cell>
          <cell r="N190" t="str">
            <v>DQA1*02:01</v>
          </cell>
          <cell r="O190" t="str">
            <v>DQB1*06:02</v>
          </cell>
          <cell r="P190" t="str">
            <v>DQB1*02:02</v>
          </cell>
          <cell r="Q190" t="str">
            <v>DRB1*07:01</v>
          </cell>
          <cell r="R190" t="str">
            <v>DRB1*15:01</v>
          </cell>
          <cell r="U190" t="str">
            <v>DRB4*01:01:01G</v>
          </cell>
          <cell r="W190" t="str">
            <v>DRB5*01:01</v>
          </cell>
        </row>
        <row r="191">
          <cell r="B191">
            <v>543</v>
          </cell>
          <cell r="C191" t="str">
            <v>A*02:01</v>
          </cell>
          <cell r="D191" t="str">
            <v>A*32:01</v>
          </cell>
          <cell r="E191" t="str">
            <v>B*07:02:01G</v>
          </cell>
          <cell r="F191" t="str">
            <v>B*27:05:02G</v>
          </cell>
          <cell r="G191" t="str">
            <v>C*02:02</v>
          </cell>
          <cell r="H191" t="str">
            <v>C*07:02:01G</v>
          </cell>
          <cell r="I191" t="str">
            <v>DPA1*01:03</v>
          </cell>
          <cell r="J191" t="str">
            <v>DPA1*01:03</v>
          </cell>
          <cell r="K191" t="str">
            <v>DPB1*04:01</v>
          </cell>
          <cell r="L191" t="str">
            <v>DPB1*04:01</v>
          </cell>
          <cell r="M191" t="str">
            <v>DQA1*01:02:01G</v>
          </cell>
          <cell r="N191" t="str">
            <v>DQA1*05:01:01G</v>
          </cell>
          <cell r="O191" t="str">
            <v>DQB1*06:02</v>
          </cell>
          <cell r="P191" t="str">
            <v>DQB1*03:01</v>
          </cell>
          <cell r="Q191" t="str">
            <v>DRB1*11:01</v>
          </cell>
          <cell r="R191" t="str">
            <v>DRB1*15:01</v>
          </cell>
          <cell r="S191" t="str">
            <v>DRB3*02:02:01G</v>
          </cell>
          <cell r="W191" t="str">
            <v>DRB5*01:01</v>
          </cell>
        </row>
        <row r="192">
          <cell r="B192">
            <v>544</v>
          </cell>
          <cell r="C192" t="str">
            <v>A*03:01</v>
          </cell>
          <cell r="D192" t="str">
            <v>A*24:02</v>
          </cell>
          <cell r="E192" t="str">
            <v>B*07:02:01G</v>
          </cell>
          <cell r="F192" t="str">
            <v>B*07:02:01G</v>
          </cell>
          <cell r="G192" t="str">
            <v>C*07:02:01G</v>
          </cell>
          <cell r="H192" t="str">
            <v>C*07:02:01G</v>
          </cell>
          <cell r="I192" t="str">
            <v>DPA1*01:03</v>
          </cell>
          <cell r="J192" t="str">
            <v>DPA1*02:01</v>
          </cell>
          <cell r="K192" t="str">
            <v>DPB1*03:01:01G</v>
          </cell>
          <cell r="L192" t="str">
            <v>DPB1*13:01:01G</v>
          </cell>
          <cell r="M192" t="str">
            <v>DQA1*01:02:01G</v>
          </cell>
          <cell r="N192" t="str">
            <v>DQA1*01:02:01G</v>
          </cell>
          <cell r="O192" t="str">
            <v>DQB1*06:02</v>
          </cell>
          <cell r="P192" t="str">
            <v>DQB1*06:02</v>
          </cell>
          <cell r="Q192" t="str">
            <v>DRB1*15:01</v>
          </cell>
          <cell r="R192" t="str">
            <v>DRB1*15:01</v>
          </cell>
          <cell r="W192" t="str">
            <v>DRB5*01:01</v>
          </cell>
          <cell r="X192" t="str">
            <v>DRB5*01:01</v>
          </cell>
        </row>
        <row r="193">
          <cell r="B193">
            <v>545</v>
          </cell>
          <cell r="C193" t="str">
            <v>A*30:01</v>
          </cell>
          <cell r="D193" t="str">
            <v>A*32:01</v>
          </cell>
          <cell r="E193" t="str">
            <v>B*18:01:01G</v>
          </cell>
          <cell r="F193" t="str">
            <v>B*27:05:02G</v>
          </cell>
          <cell r="G193" t="str">
            <v>C*01:02:01G</v>
          </cell>
          <cell r="H193" t="str">
            <v>C*07:01:01G</v>
          </cell>
          <cell r="I193" t="str">
            <v>DPA1*01:03</v>
          </cell>
          <cell r="J193" t="str">
            <v>DPA1*01:03</v>
          </cell>
          <cell r="K193" t="str">
            <v>DPB1*04:02</v>
          </cell>
          <cell r="L193" t="str">
            <v>DPB1*16:01</v>
          </cell>
          <cell r="M193" t="str">
            <v>DQA1*01:01:01G</v>
          </cell>
          <cell r="N193" t="str">
            <v>DQA1*05:01:01G</v>
          </cell>
          <cell r="O193" t="str">
            <v>DQB1*05:03</v>
          </cell>
          <cell r="P193" t="str">
            <v>DQB1*03:01</v>
          </cell>
          <cell r="Q193" t="str">
            <v>DRB1*11:01</v>
          </cell>
          <cell r="R193" t="str">
            <v>DRB1*14:54</v>
          </cell>
          <cell r="S193" t="str">
            <v>DRB3*02:02:01G</v>
          </cell>
          <cell r="T193" t="str">
            <v>DRB3*02:02:01G</v>
          </cell>
        </row>
        <row r="194">
          <cell r="B194">
            <v>546</v>
          </cell>
          <cell r="C194" t="str">
            <v>A*03:01</v>
          </cell>
          <cell r="D194" t="str">
            <v>A*25:01</v>
          </cell>
          <cell r="E194" t="str">
            <v>B*07:02:01G</v>
          </cell>
          <cell r="F194" t="str">
            <v>B*18:01:01G</v>
          </cell>
          <cell r="G194" t="str">
            <v>C*07:02:01G</v>
          </cell>
          <cell r="H194" t="str">
            <v>C*12:03</v>
          </cell>
          <cell r="I194" t="str">
            <v>DPA1*01:03</v>
          </cell>
          <cell r="J194" t="str">
            <v>DPA1*01:03</v>
          </cell>
          <cell r="K194" t="str">
            <v>DPB1*02:01:02G</v>
          </cell>
          <cell r="L194" t="str">
            <v>DPB1*04:02</v>
          </cell>
          <cell r="M194" t="str">
            <v>DQA1*02:01</v>
          </cell>
          <cell r="N194" t="str">
            <v>DQA1*03:01:01G</v>
          </cell>
          <cell r="O194" t="str">
            <v>DQB1*03:02</v>
          </cell>
          <cell r="P194" t="str">
            <v>DQB1*03:03</v>
          </cell>
          <cell r="Q194" t="str">
            <v>DRB1*04:01</v>
          </cell>
          <cell r="R194" t="str">
            <v>DRB1*07:01</v>
          </cell>
          <cell r="U194" t="str">
            <v>DRB4*01:01:01G</v>
          </cell>
          <cell r="V194" t="str">
            <v>DRB4*01:03N</v>
          </cell>
        </row>
        <row r="195">
          <cell r="B195">
            <v>547</v>
          </cell>
          <cell r="C195" t="str">
            <v>A*68:01</v>
          </cell>
          <cell r="D195" t="str">
            <v>A*68:05</v>
          </cell>
          <cell r="E195" t="str">
            <v>B*35:01:01G</v>
          </cell>
          <cell r="F195" t="str">
            <v>B*39:06</v>
          </cell>
          <cell r="G195" t="str">
            <v>C*04:01:01G</v>
          </cell>
          <cell r="H195" t="str">
            <v>C*07:02:01G</v>
          </cell>
          <cell r="I195" t="str">
            <v>DPA1*01:03</v>
          </cell>
          <cell r="J195" t="str">
            <v>DPA1*01:03</v>
          </cell>
          <cell r="K195" t="str">
            <v>DPB1*03:01:01G</v>
          </cell>
          <cell r="L195" t="str">
            <v>DPB1*04:01</v>
          </cell>
          <cell r="M195" t="str">
            <v>DQA1*01:01:01G</v>
          </cell>
          <cell r="N195" t="str">
            <v>DQA1*03:01:01G</v>
          </cell>
          <cell r="O195" t="str">
            <v>DQB1*05:01</v>
          </cell>
          <cell r="P195" t="str">
            <v>DQB1*03:02</v>
          </cell>
          <cell r="Q195" t="str">
            <v>DRB1*01:03</v>
          </cell>
          <cell r="R195" t="str">
            <v>DRB1*04:04</v>
          </cell>
          <cell r="U195" t="str">
            <v>DRB4*01:01:01G</v>
          </cell>
        </row>
        <row r="196">
          <cell r="B196">
            <v>548</v>
          </cell>
          <cell r="C196" t="str">
            <v>A*02:01</v>
          </cell>
          <cell r="D196" t="str">
            <v>A*24:02</v>
          </cell>
          <cell r="E196" t="str">
            <v>B*07:02:01G</v>
          </cell>
          <cell r="F196" t="str">
            <v>B*39:01</v>
          </cell>
          <cell r="G196" t="str">
            <v>C*07:02:01G</v>
          </cell>
          <cell r="H196" t="str">
            <v>C*07:02:01G</v>
          </cell>
          <cell r="I196" t="str">
            <v>DPA1*01:03</v>
          </cell>
          <cell r="J196" t="str">
            <v>DPA1*01:03</v>
          </cell>
          <cell r="K196" t="str">
            <v>DPB1*04:01</v>
          </cell>
          <cell r="L196" t="str">
            <v>DPB1*04:01</v>
          </cell>
          <cell r="M196" t="str">
            <v>DQA1*01:01:01G</v>
          </cell>
          <cell r="N196" t="str">
            <v>DQA1*04:01</v>
          </cell>
          <cell r="O196" t="str">
            <v>DQB1*05:03</v>
          </cell>
          <cell r="P196" t="str">
            <v>DQB1*04:02</v>
          </cell>
          <cell r="Q196" t="str">
            <v>DRB1*08:01</v>
          </cell>
          <cell r="R196" t="str">
            <v>DRB1*14:01:01G</v>
          </cell>
          <cell r="S196" t="str">
            <v>DRB3*02:02:01G</v>
          </cell>
        </row>
        <row r="197">
          <cell r="B197">
            <v>549</v>
          </cell>
          <cell r="C197" t="str">
            <v>A*11:01</v>
          </cell>
          <cell r="D197" t="str">
            <v>A*24:02</v>
          </cell>
          <cell r="E197" t="str">
            <v>B*35:01:01G</v>
          </cell>
          <cell r="F197" t="str">
            <v>B*51:01</v>
          </cell>
          <cell r="G197" t="str">
            <v>C*04:01:01G</v>
          </cell>
          <cell r="H197" t="str">
            <v>C*16:02:01G</v>
          </cell>
          <cell r="I197" t="str">
            <v>DPA1*01:03</v>
          </cell>
          <cell r="J197" t="str">
            <v>DPA1*02:01</v>
          </cell>
          <cell r="K197" t="str">
            <v>DPB1*03:01:01G</v>
          </cell>
          <cell r="L197" t="str">
            <v>DPB1*10:01</v>
          </cell>
          <cell r="M197" t="str">
            <v>DQA1*01:01:01G</v>
          </cell>
          <cell r="N197" t="str">
            <v>DQA1*05:01:01G</v>
          </cell>
          <cell r="O197" t="str">
            <v>DQB1*05:03</v>
          </cell>
          <cell r="P197" t="str">
            <v>DQB1*03:01</v>
          </cell>
          <cell r="Q197" t="str">
            <v>DRB1*12:01:01G</v>
          </cell>
          <cell r="R197" t="str">
            <v>DRB1*14:54</v>
          </cell>
          <cell r="S197" t="str">
            <v>DRB3*02:02:01G</v>
          </cell>
          <cell r="T197" t="str">
            <v>DRB3*02:02:01G</v>
          </cell>
        </row>
        <row r="198">
          <cell r="B198">
            <v>550</v>
          </cell>
          <cell r="C198" t="str">
            <v>A*01:01</v>
          </cell>
          <cell r="D198" t="str">
            <v>A*03:01</v>
          </cell>
          <cell r="E198" t="str">
            <v>B*07:02:01G</v>
          </cell>
          <cell r="F198" t="str">
            <v>B*44:02:01G</v>
          </cell>
          <cell r="G198" t="str">
            <v>C*05:01</v>
          </cell>
          <cell r="H198" t="str">
            <v>C*07:02:01G</v>
          </cell>
          <cell r="I198" t="str">
            <v>DPA1*01:03</v>
          </cell>
          <cell r="J198" t="str">
            <v>DPA1*01:03</v>
          </cell>
          <cell r="K198" t="str">
            <v>DPB1*03:01:01G</v>
          </cell>
          <cell r="L198" t="str">
            <v>DPB1*04:01</v>
          </cell>
          <cell r="M198" t="str">
            <v>DQA1*03:01:01G</v>
          </cell>
          <cell r="N198" t="str">
            <v>DQA1*05:01</v>
          </cell>
          <cell r="O198" t="str">
            <v>DQB1*02:01</v>
          </cell>
          <cell r="P198" t="str">
            <v>DQB1*03:01</v>
          </cell>
          <cell r="Q198" t="str">
            <v>DRB1*03:01</v>
          </cell>
          <cell r="R198" t="str">
            <v>DRB1*04:01</v>
          </cell>
          <cell r="S198" t="str">
            <v>DRB3*01:01</v>
          </cell>
          <cell r="U198" t="str">
            <v>DRB4*01:01:01G</v>
          </cell>
        </row>
        <row r="199">
          <cell r="B199">
            <v>551</v>
          </cell>
          <cell r="C199" t="str">
            <v>A*03:01</v>
          </cell>
          <cell r="D199" t="str">
            <v>A*30:01</v>
          </cell>
          <cell r="E199" t="str">
            <v>B*42:01</v>
          </cell>
          <cell r="F199" t="str">
            <v>B*53:01</v>
          </cell>
          <cell r="G199" t="str">
            <v>C*06:02:01G</v>
          </cell>
          <cell r="H199" t="str">
            <v>C*17:01:01G</v>
          </cell>
          <cell r="I199" t="str">
            <v>DPA1*01:03</v>
          </cell>
          <cell r="J199" t="str">
            <v>DPA1*02:01</v>
          </cell>
          <cell r="K199" t="str">
            <v>DPB1*01:01</v>
          </cell>
          <cell r="L199" t="str">
            <v>DPB1*131:01</v>
          </cell>
          <cell r="M199" t="str">
            <v>DQA1*04:01:01G</v>
          </cell>
          <cell r="N199" t="str">
            <v>DQA1*05:01:01G</v>
          </cell>
          <cell r="O199" t="str">
            <v>DQB1*03:19</v>
          </cell>
          <cell r="P199" t="str">
            <v>DQB1*04:02</v>
          </cell>
          <cell r="Q199" t="str">
            <v>DRB1*03:02</v>
          </cell>
          <cell r="R199" t="str">
            <v>DRB1*11:02</v>
          </cell>
          <cell r="S199" t="str">
            <v>DRB3*01:01</v>
          </cell>
          <cell r="T199" t="str">
            <v>DRB3*02:02:01G</v>
          </cell>
        </row>
        <row r="200">
          <cell r="B200">
            <v>552</v>
          </cell>
          <cell r="C200" t="str">
            <v>A*24:02</v>
          </cell>
          <cell r="D200" t="str">
            <v>A*32:01</v>
          </cell>
          <cell r="E200" t="str">
            <v>B*08:01</v>
          </cell>
          <cell r="F200" t="str">
            <v>B*40:02</v>
          </cell>
          <cell r="G200" t="str">
            <v>C*02:02</v>
          </cell>
          <cell r="H200" t="str">
            <v>C*07:01:01G</v>
          </cell>
          <cell r="I200" t="str">
            <v>DPA1*01:03</v>
          </cell>
          <cell r="J200" t="str">
            <v>DPA1*02:01</v>
          </cell>
          <cell r="K200" t="str">
            <v>DPB1*04:01</v>
          </cell>
          <cell r="L200" t="str">
            <v>DPB1*11:01</v>
          </cell>
          <cell r="M200" t="str">
            <v>DQA1*02:01</v>
          </cell>
          <cell r="N200" t="str">
            <v>DQA1*05:01</v>
          </cell>
          <cell r="O200" t="str">
            <v>DQB1*02:01</v>
          </cell>
          <cell r="P200" t="str">
            <v>DQB1*03:03</v>
          </cell>
          <cell r="Q200" t="str">
            <v>DRB1*03:01</v>
          </cell>
          <cell r="R200" t="str">
            <v>DRB1*07:01</v>
          </cell>
          <cell r="S200" t="str">
            <v>DRB3*01:01</v>
          </cell>
          <cell r="U200" t="str">
            <v>DRB4*01:03N</v>
          </cell>
        </row>
        <row r="201">
          <cell r="B201">
            <v>553</v>
          </cell>
          <cell r="C201" t="str">
            <v>A*01:01</v>
          </cell>
          <cell r="D201" t="str">
            <v>A*02:01</v>
          </cell>
          <cell r="E201" t="str">
            <v>B*27:05:02G</v>
          </cell>
          <cell r="F201" t="str">
            <v>B*51:01</v>
          </cell>
          <cell r="G201" t="str">
            <v>C*02:02</v>
          </cell>
          <cell r="H201" t="str">
            <v>C*16:02:01G</v>
          </cell>
          <cell r="I201" t="str">
            <v>DPA1*01:03</v>
          </cell>
          <cell r="J201" t="str">
            <v>DPA1*01:03</v>
          </cell>
          <cell r="K201" t="str">
            <v>DPB1*02:01:02G</v>
          </cell>
          <cell r="L201" t="str">
            <v>DPB1*02:01:02G</v>
          </cell>
          <cell r="M201" t="str">
            <v>DQA1*03:01:01G</v>
          </cell>
          <cell r="N201" t="str">
            <v>DQA1*05:01:01G</v>
          </cell>
          <cell r="O201" t="str">
            <v>DQB1*03:01</v>
          </cell>
          <cell r="P201" t="str">
            <v>DQB1*03:02</v>
          </cell>
          <cell r="Q201" t="str">
            <v>DRB1*04:01</v>
          </cell>
          <cell r="R201" t="str">
            <v>DRB1*11:01</v>
          </cell>
          <cell r="S201" t="str">
            <v>DRB3*02:02:01G</v>
          </cell>
          <cell r="U201" t="str">
            <v>DRB4*01:01:01G</v>
          </cell>
        </row>
        <row r="202">
          <cell r="B202">
            <v>554</v>
          </cell>
          <cell r="C202" t="str">
            <v>A*26:01</v>
          </cell>
          <cell r="D202" t="str">
            <v>A*31:01</v>
          </cell>
          <cell r="E202" t="str">
            <v>B*08:01</v>
          </cell>
          <cell r="F202" t="str">
            <v>B*37:01</v>
          </cell>
          <cell r="G202" t="str">
            <v>C*03:04</v>
          </cell>
          <cell r="H202" t="str">
            <v>C*06:02:01G</v>
          </cell>
          <cell r="I202" t="str">
            <v>DPA1*01:03</v>
          </cell>
          <cell r="J202" t="str">
            <v>DPA1*01:03</v>
          </cell>
          <cell r="K202" t="str">
            <v>DPB1*04:01:01G</v>
          </cell>
          <cell r="L202" t="str">
            <v>DPB1*04:02:01G</v>
          </cell>
          <cell r="M202" t="str">
            <v>DQA1*01:03</v>
          </cell>
          <cell r="N202" t="str">
            <v>DQA1*05:01</v>
          </cell>
          <cell r="O202" t="str">
            <v>DQB1*06:03</v>
          </cell>
          <cell r="P202" t="str">
            <v>DQB1*02:01</v>
          </cell>
          <cell r="Q202" t="str">
            <v>DRB1*03:01</v>
          </cell>
          <cell r="R202" t="str">
            <v>DRB1*13:01</v>
          </cell>
          <cell r="S202" t="str">
            <v>DRB3*01:01</v>
          </cell>
          <cell r="T202" t="str">
            <v>DRB3*02:02:01G</v>
          </cell>
        </row>
        <row r="203">
          <cell r="B203">
            <v>555</v>
          </cell>
          <cell r="C203" t="str">
            <v>A*02:01</v>
          </cell>
          <cell r="D203" t="str">
            <v>A*02:01</v>
          </cell>
          <cell r="E203" t="str">
            <v>B*15:01</v>
          </cell>
          <cell r="F203" t="str">
            <v>B*35:01:01G</v>
          </cell>
          <cell r="G203" t="str">
            <v>C*03:04</v>
          </cell>
          <cell r="H203" t="str">
            <v>C*04:01:01G</v>
          </cell>
          <cell r="I203" t="str">
            <v>DPA1*01:03</v>
          </cell>
          <cell r="J203" t="str">
            <v>DPA1*01:03</v>
          </cell>
          <cell r="K203" t="str">
            <v>DPB1*02:01:02G</v>
          </cell>
          <cell r="L203" t="str">
            <v>DPB1*04:02</v>
          </cell>
          <cell r="M203" t="str">
            <v>DQA1*01:01:01G</v>
          </cell>
          <cell r="N203" t="str">
            <v>DQA1*03:01:01G</v>
          </cell>
          <cell r="O203" t="str">
            <v>DQB1*05:01</v>
          </cell>
          <cell r="P203" t="str">
            <v>DQB1*03:02</v>
          </cell>
          <cell r="Q203" t="str">
            <v>DRB1*01:01</v>
          </cell>
          <cell r="R203" t="str">
            <v>DRB1*04:01</v>
          </cell>
          <cell r="U203" t="str">
            <v>DRB4*01:01:01G</v>
          </cell>
        </row>
        <row r="204">
          <cell r="B204">
            <v>557</v>
          </cell>
          <cell r="C204" t="str">
            <v>A*11:01</v>
          </cell>
          <cell r="D204" t="str">
            <v>A*30:01</v>
          </cell>
          <cell r="E204" t="str">
            <v>B*13:02</v>
          </cell>
          <cell r="F204" t="str">
            <v>B*27:05:02G</v>
          </cell>
          <cell r="G204" t="str">
            <v>C*01:02:01G</v>
          </cell>
          <cell r="H204" t="str">
            <v>C*06:02:01G</v>
          </cell>
          <cell r="I204" t="str">
            <v>DPA1*01:03</v>
          </cell>
          <cell r="J204" t="str">
            <v>DPA1*01:03</v>
          </cell>
          <cell r="K204" t="str">
            <v>DPB1*02:01:02G</v>
          </cell>
          <cell r="L204" t="str">
            <v>DPB1*04:01</v>
          </cell>
          <cell r="M204" t="str">
            <v>DQA1*01:01:01G</v>
          </cell>
          <cell r="N204" t="str">
            <v>DQA1*01:02:01G</v>
          </cell>
          <cell r="O204" t="str">
            <v>DQB1*05:01</v>
          </cell>
          <cell r="P204" t="str">
            <v>DQB1*06:04</v>
          </cell>
          <cell r="Q204" t="str">
            <v>DRB1*01:01</v>
          </cell>
          <cell r="R204" t="str">
            <v>DRB1*13:02</v>
          </cell>
          <cell r="S204" t="str">
            <v>DRB3*03:01</v>
          </cell>
        </row>
        <row r="205">
          <cell r="B205">
            <v>558</v>
          </cell>
          <cell r="C205" t="str">
            <v>A*02:01</v>
          </cell>
          <cell r="D205" t="str">
            <v>A*26:01</v>
          </cell>
          <cell r="E205" t="str">
            <v>B*44:02:01G</v>
          </cell>
          <cell r="F205" t="str">
            <v>B*55:01</v>
          </cell>
          <cell r="G205" t="str">
            <v>C*03:03:01G</v>
          </cell>
          <cell r="H205" t="str">
            <v>C*05:01</v>
          </cell>
          <cell r="I205" t="str">
            <v>DPA1*01:03</v>
          </cell>
          <cell r="J205" t="str">
            <v>DPA1*01:03</v>
          </cell>
          <cell r="K205" t="str">
            <v>DPB1*04:02</v>
          </cell>
          <cell r="L205" t="str">
            <v>DPB1*04:02</v>
          </cell>
          <cell r="M205" t="str">
            <v>DQA1*01:03</v>
          </cell>
          <cell r="N205" t="str">
            <v>DQA1*05:01:01G</v>
          </cell>
          <cell r="O205" t="str">
            <v>DQB1*06:03</v>
          </cell>
          <cell r="P205" t="str">
            <v>DQB1*03:01</v>
          </cell>
          <cell r="Q205" t="str">
            <v>DRB1*11:01</v>
          </cell>
          <cell r="R205" t="str">
            <v>DRB1*13:01</v>
          </cell>
          <cell r="S205" t="str">
            <v>DRB3*01:01</v>
          </cell>
          <cell r="T205" t="str">
            <v>DRB3*02:02:01G</v>
          </cell>
        </row>
        <row r="206">
          <cell r="B206">
            <v>559</v>
          </cell>
          <cell r="C206" t="str">
            <v>A*02:01</v>
          </cell>
          <cell r="D206" t="str">
            <v>A*24:02</v>
          </cell>
          <cell r="E206" t="str">
            <v>B*07:02:01G</v>
          </cell>
          <cell r="F206" t="str">
            <v>B*44:03</v>
          </cell>
          <cell r="G206" t="str">
            <v>C*07:02:01G</v>
          </cell>
          <cell r="H206" t="str">
            <v>C*16:01</v>
          </cell>
          <cell r="I206" t="str">
            <v>DPA1*01:03</v>
          </cell>
          <cell r="J206" t="str">
            <v>DPA1*02:02</v>
          </cell>
          <cell r="K206" t="str">
            <v>DPB1*01:01</v>
          </cell>
          <cell r="L206" t="str">
            <v>DPB1*04:01</v>
          </cell>
          <cell r="M206" t="str">
            <v>DQA1*02:01</v>
          </cell>
          <cell r="N206" t="str">
            <v>DQA1*03:01:01G</v>
          </cell>
          <cell r="O206" t="str">
            <v>DQB1*02:02</v>
          </cell>
          <cell r="P206" t="str">
            <v>DQB1*03:02</v>
          </cell>
          <cell r="Q206" t="str">
            <v>DRB1*04:01</v>
          </cell>
          <cell r="R206" t="str">
            <v>DRB1*07:01</v>
          </cell>
          <cell r="U206" t="str">
            <v>DRB4*01:01:01G</v>
          </cell>
          <cell r="V206" t="str">
            <v>DRB4*01:01:01G</v>
          </cell>
        </row>
        <row r="207">
          <cell r="B207">
            <v>560</v>
          </cell>
          <cell r="C207" t="str">
            <v>A*02:01</v>
          </cell>
          <cell r="D207" t="str">
            <v>A*68:02</v>
          </cell>
          <cell r="E207" t="str">
            <v>B*14:02</v>
          </cell>
          <cell r="F207" t="str">
            <v>B*15:01</v>
          </cell>
          <cell r="G207" t="str">
            <v>C*03:04</v>
          </cell>
          <cell r="H207" t="str">
            <v>C*08:02</v>
          </cell>
          <cell r="I207" t="str">
            <v>DPA1*01:03</v>
          </cell>
          <cell r="J207" t="str">
            <v>DPA1*01:03</v>
          </cell>
          <cell r="K207" t="str">
            <v>DPB1*02:01:02G</v>
          </cell>
          <cell r="L207" t="str">
            <v>DPB1*02:01:02G</v>
          </cell>
          <cell r="M207" t="str">
            <v>DQA1*03:01</v>
          </cell>
          <cell r="N207" t="str">
            <v>DQA1*05:01:01G</v>
          </cell>
          <cell r="O207" t="str">
            <v>DQB1*03:01</v>
          </cell>
          <cell r="P207" t="str">
            <v>DQB1*03:02</v>
          </cell>
          <cell r="Q207" t="str">
            <v>DRB1*04:01</v>
          </cell>
          <cell r="R207" t="str">
            <v>DRB1*13:03</v>
          </cell>
          <cell r="S207" t="str">
            <v>DRB3*01:01</v>
          </cell>
          <cell r="U207" t="str">
            <v>DRB4*01:01:01G</v>
          </cell>
        </row>
        <row r="208">
          <cell r="B208">
            <v>562</v>
          </cell>
          <cell r="C208" t="str">
            <v>A*02:01</v>
          </cell>
          <cell r="D208" t="str">
            <v>A*03:01</v>
          </cell>
          <cell r="E208" t="str">
            <v>B*40:01</v>
          </cell>
          <cell r="F208" t="str">
            <v>B*51:01</v>
          </cell>
          <cell r="G208" t="str">
            <v>C*03:04</v>
          </cell>
          <cell r="H208" t="str">
            <v>C*14:04</v>
          </cell>
          <cell r="I208" t="str">
            <v>DPA1*01:03</v>
          </cell>
          <cell r="J208" t="str">
            <v>DPA1*01:03</v>
          </cell>
          <cell r="K208" t="str">
            <v>DPB1*03:01:01G</v>
          </cell>
          <cell r="L208" t="str">
            <v>DPB1*04:01</v>
          </cell>
          <cell r="M208" t="str">
            <v>DQA1*01:02:01G</v>
          </cell>
          <cell r="N208" t="str">
            <v>DQA1*05:01:01G</v>
          </cell>
          <cell r="O208" t="str">
            <v>DQB1*06:04</v>
          </cell>
          <cell r="P208" t="str">
            <v>DQB1*03:01</v>
          </cell>
          <cell r="Q208" t="str">
            <v>DRB1*11:01</v>
          </cell>
          <cell r="R208" t="str">
            <v>DRB1*13:02</v>
          </cell>
          <cell r="S208" t="str">
            <v>DRB3*02:02:01G</v>
          </cell>
          <cell r="T208" t="str">
            <v>DRB3*03:01</v>
          </cell>
        </row>
        <row r="209">
          <cell r="B209">
            <v>563</v>
          </cell>
          <cell r="C209" t="str">
            <v>A*01:01</v>
          </cell>
          <cell r="D209" t="str">
            <v>A*03:01</v>
          </cell>
          <cell r="E209" t="str">
            <v>B*14:02</v>
          </cell>
          <cell r="F209" t="str">
            <v>B*37:01</v>
          </cell>
          <cell r="G209" t="str">
            <v>C*06:02:01G</v>
          </cell>
          <cell r="H209" t="str">
            <v>C*08:02</v>
          </cell>
          <cell r="I209" t="str">
            <v>DPA1*01:03</v>
          </cell>
          <cell r="J209" t="str">
            <v>DPA1*01:03</v>
          </cell>
          <cell r="K209" t="str">
            <v>DPB1*02:01:02G</v>
          </cell>
          <cell r="L209" t="str">
            <v>DPB1*04:02</v>
          </cell>
          <cell r="M209" t="str">
            <v>DQA1*01:02:01G</v>
          </cell>
          <cell r="N209" t="str">
            <v>DQA1*01:02:01G</v>
          </cell>
          <cell r="O209" t="str">
            <v>DQB1*06:02</v>
          </cell>
          <cell r="P209" t="str">
            <v>DQB1*06:02</v>
          </cell>
          <cell r="Q209" t="str">
            <v>DRB1*15:01</v>
          </cell>
          <cell r="R209" t="str">
            <v>DRB1*15:01</v>
          </cell>
          <cell r="W209" t="str">
            <v>DRB5*01:01</v>
          </cell>
          <cell r="X209" t="str">
            <v>DRB5*01:01</v>
          </cell>
        </row>
        <row r="210">
          <cell r="B210">
            <v>564</v>
          </cell>
          <cell r="C210" t="str">
            <v>A*02:01</v>
          </cell>
          <cell r="D210" t="str">
            <v>A*24:02</v>
          </cell>
          <cell r="E210" t="str">
            <v>B*27:05:02G</v>
          </cell>
          <cell r="F210" t="str">
            <v>B*40:01</v>
          </cell>
          <cell r="G210" t="str">
            <v>C*02:02</v>
          </cell>
          <cell r="H210" t="str">
            <v>C*03:04</v>
          </cell>
          <cell r="I210" t="str">
            <v>DPA1*01:03</v>
          </cell>
          <cell r="J210" t="str">
            <v>DPA1*02:01</v>
          </cell>
          <cell r="K210" t="str">
            <v>DPB1*04:01</v>
          </cell>
          <cell r="L210" t="str">
            <v>DPB1*10:01</v>
          </cell>
          <cell r="M210" t="str">
            <v>DQA1*01:03</v>
          </cell>
          <cell r="N210" t="str">
            <v>DQA1*01:03</v>
          </cell>
          <cell r="O210" t="str">
            <v>DQB1*06:03</v>
          </cell>
          <cell r="P210" t="str">
            <v>DQB1*06:03</v>
          </cell>
          <cell r="Q210" t="str">
            <v>DRB1*13:01</v>
          </cell>
          <cell r="R210" t="str">
            <v>DRB1*13:01</v>
          </cell>
          <cell r="S210" t="str">
            <v>DRB3*01:01</v>
          </cell>
          <cell r="T210" t="str">
            <v>DRB3*01:01</v>
          </cell>
        </row>
        <row r="211">
          <cell r="B211">
            <v>565</v>
          </cell>
          <cell r="C211" t="str">
            <v>A*02:05</v>
          </cell>
          <cell r="D211" t="str">
            <v>A*33:01</v>
          </cell>
          <cell r="E211" t="str">
            <v>B*14:02</v>
          </cell>
          <cell r="F211" t="str">
            <v>B*14:02</v>
          </cell>
          <cell r="G211" t="str">
            <v>C*08:02:01G</v>
          </cell>
          <cell r="H211" t="str">
            <v>C*08:02:01G</v>
          </cell>
          <cell r="I211" t="str">
            <v>DPA1*01:03</v>
          </cell>
          <cell r="J211" t="str">
            <v>DPA1*01:03</v>
          </cell>
          <cell r="K211" t="str">
            <v>DPB1*02:01:02G</v>
          </cell>
          <cell r="L211" t="str">
            <v>DPB1*04:01</v>
          </cell>
          <cell r="M211" t="str">
            <v>DQA1*01:01:01G</v>
          </cell>
          <cell r="N211" t="str">
            <v>DQA1*05:01</v>
          </cell>
          <cell r="O211" t="str">
            <v>DQB1*05:01</v>
          </cell>
          <cell r="P211" t="str">
            <v>DQB1*02:01</v>
          </cell>
          <cell r="Q211" t="str">
            <v>DRB1*01:02</v>
          </cell>
          <cell r="R211" t="str">
            <v>DRB1*03:01</v>
          </cell>
          <cell r="S211" t="str">
            <v>DRB3*02:02:01G</v>
          </cell>
        </row>
        <row r="212">
          <cell r="B212">
            <v>566</v>
          </cell>
          <cell r="C212" t="str">
            <v>A*23:01:01G</v>
          </cell>
          <cell r="D212" t="str">
            <v>A*29:02</v>
          </cell>
          <cell r="E212" t="str">
            <v>B*44:04</v>
          </cell>
          <cell r="F212" t="str">
            <v>B*49:01</v>
          </cell>
          <cell r="G212" t="str">
            <v>C*07:01:01G</v>
          </cell>
          <cell r="H212" t="str">
            <v>C*16:01</v>
          </cell>
          <cell r="I212" t="str">
            <v>DPA1*01:03</v>
          </cell>
          <cell r="J212" t="str">
            <v>DPA1*02:01</v>
          </cell>
          <cell r="K212" t="str">
            <v>DPB1*14:01</v>
          </cell>
          <cell r="L212" t="str">
            <v>DPB1*20:01</v>
          </cell>
          <cell r="M212" t="str">
            <v>DQA1*01:02:01G</v>
          </cell>
          <cell r="N212" t="str">
            <v>DQA1*05:01:01G</v>
          </cell>
          <cell r="O212" t="str">
            <v>DQB1*06:02</v>
          </cell>
          <cell r="P212" t="str">
            <v>DQB1*03:01</v>
          </cell>
          <cell r="Q212" t="str">
            <v>DRB1*11:01</v>
          </cell>
          <cell r="R212" t="str">
            <v>DRB1*15:01</v>
          </cell>
          <cell r="S212" t="str">
            <v>DRB3*02:02:01G</v>
          </cell>
          <cell r="W212" t="str">
            <v>DRB5*01:01</v>
          </cell>
        </row>
        <row r="213">
          <cell r="B213">
            <v>568</v>
          </cell>
          <cell r="C213" t="str">
            <v>A*01:01</v>
          </cell>
          <cell r="D213" t="str">
            <v>A*29:02</v>
          </cell>
          <cell r="E213" t="str">
            <v>B*07:02:01G</v>
          </cell>
          <cell r="F213" t="str">
            <v>B*08:01</v>
          </cell>
          <cell r="G213" t="str">
            <v>C*07:01:01G</v>
          </cell>
          <cell r="H213" t="str">
            <v>C*07:02:01G</v>
          </cell>
          <cell r="I213" t="str">
            <v>DPA1*01:03</v>
          </cell>
          <cell r="J213" t="str">
            <v>DPA1*02:01</v>
          </cell>
          <cell r="K213" t="str">
            <v>DPB1*04:01</v>
          </cell>
          <cell r="L213" t="str">
            <v>DPB1*09:01</v>
          </cell>
          <cell r="M213" t="str">
            <v>DQA1*01:02:01G</v>
          </cell>
          <cell r="N213" t="str">
            <v>DQA1*05:01</v>
          </cell>
          <cell r="O213" t="str">
            <v>DQB1*06:09</v>
          </cell>
          <cell r="P213" t="str">
            <v>DQB1*02:01</v>
          </cell>
          <cell r="Q213" t="str">
            <v>DRB1*03:01</v>
          </cell>
          <cell r="R213" t="str">
            <v>DRB1*13:02</v>
          </cell>
          <cell r="S213" t="str">
            <v>DRB3*01:01</v>
          </cell>
          <cell r="T213" t="str">
            <v>DRB3*03:01</v>
          </cell>
        </row>
        <row r="214">
          <cell r="B214">
            <v>569</v>
          </cell>
          <cell r="C214" t="str">
            <v>A*01:01</v>
          </cell>
          <cell r="D214" t="str">
            <v>A*02:01</v>
          </cell>
          <cell r="E214" t="str">
            <v>B*07:02:01G</v>
          </cell>
          <cell r="F214" t="str">
            <v>B*15:01</v>
          </cell>
          <cell r="G214" t="str">
            <v>C*03:03:01G</v>
          </cell>
          <cell r="H214" t="str">
            <v>C*07:02:01G</v>
          </cell>
          <cell r="I214" t="str">
            <v>DPA1*01:03</v>
          </cell>
          <cell r="J214" t="str">
            <v>DPA1*01:03</v>
          </cell>
          <cell r="K214" t="str">
            <v>DPB1*02:01:02G</v>
          </cell>
          <cell r="L214" t="str">
            <v>DPB1*04:02</v>
          </cell>
          <cell r="M214" t="str">
            <v>DQA1*01:02:01G</v>
          </cell>
          <cell r="N214" t="str">
            <v>DQA1*03:01:01G</v>
          </cell>
          <cell r="O214" t="str">
            <v>DQB1*06:02</v>
          </cell>
          <cell r="P214" t="str">
            <v>DQB1*03:02</v>
          </cell>
          <cell r="Q214" t="str">
            <v>DRB1*04:01</v>
          </cell>
          <cell r="R214" t="str">
            <v>DRB1*15:01</v>
          </cell>
          <cell r="U214" t="str">
            <v>DRB4*01:01:01G</v>
          </cell>
          <cell r="W214" t="str">
            <v>DRB5*01:01</v>
          </cell>
        </row>
        <row r="215">
          <cell r="B215">
            <v>570</v>
          </cell>
          <cell r="C215" t="str">
            <v>A*24:02</v>
          </cell>
          <cell r="D215" t="str">
            <v>A*30:02</v>
          </cell>
          <cell r="E215" t="str">
            <v>B*15:24</v>
          </cell>
          <cell r="F215" t="str">
            <v>B*58:01</v>
          </cell>
          <cell r="G215" t="str">
            <v>C*03:03:01G</v>
          </cell>
          <cell r="H215" t="str">
            <v>C*07:01:01G</v>
          </cell>
          <cell r="I215" t="str">
            <v>DPA1*01:03</v>
          </cell>
          <cell r="J215" t="str">
            <v>DPA1*02:01</v>
          </cell>
          <cell r="K215" t="str">
            <v>DPB1*02:01:02G</v>
          </cell>
          <cell r="L215" t="str">
            <v>DPB1*04:01</v>
          </cell>
          <cell r="M215" t="str">
            <v>DQA1*01:01:01G</v>
          </cell>
          <cell r="N215" t="str">
            <v>DQA1*01:03</v>
          </cell>
          <cell r="O215" t="str">
            <v>DQB1*05:01</v>
          </cell>
          <cell r="P215" t="str">
            <v>DQB1*06:03</v>
          </cell>
          <cell r="Q215" t="str">
            <v>DRB1*10:01</v>
          </cell>
          <cell r="R215" t="str">
            <v>DRB1*13:01</v>
          </cell>
          <cell r="S215" t="str">
            <v>DRB3*01:01</v>
          </cell>
        </row>
        <row r="216">
          <cell r="B216">
            <v>571</v>
          </cell>
          <cell r="C216" t="str">
            <v>A*03:01</v>
          </cell>
          <cell r="D216" t="str">
            <v>A*03:01</v>
          </cell>
          <cell r="E216" t="str">
            <v>B*08:01</v>
          </cell>
          <cell r="F216" t="str">
            <v>B*35:02</v>
          </cell>
          <cell r="G216" t="str">
            <v>C*04:01:01G</v>
          </cell>
          <cell r="H216" t="str">
            <v>C*07:01:01G</v>
          </cell>
          <cell r="I216" t="str">
            <v>DPA1*01:03</v>
          </cell>
          <cell r="J216" t="str">
            <v>DPA1*02:01</v>
          </cell>
          <cell r="K216" t="str">
            <v>DPB1*01:01</v>
          </cell>
          <cell r="L216" t="str">
            <v>DPB1*03:01:01G</v>
          </cell>
          <cell r="M216" t="str">
            <v>DQA1*05:01</v>
          </cell>
          <cell r="N216" t="str">
            <v>DQA1*05:01:01G</v>
          </cell>
          <cell r="O216" t="str">
            <v>DQB1*02:01</v>
          </cell>
          <cell r="P216" t="str">
            <v>DQB1*03:01</v>
          </cell>
          <cell r="Q216" t="str">
            <v>DRB1*03:01</v>
          </cell>
          <cell r="R216" t="str">
            <v>DRB1*11:04</v>
          </cell>
          <cell r="S216" t="str">
            <v>DRB3*01:01</v>
          </cell>
          <cell r="T216" t="str">
            <v>DRB3*02:02:01G</v>
          </cell>
        </row>
        <row r="217">
          <cell r="B217">
            <v>573</v>
          </cell>
          <cell r="C217" t="str">
            <v>A*01:01</v>
          </cell>
          <cell r="D217" t="str">
            <v>A*33:01</v>
          </cell>
          <cell r="E217" t="str">
            <v>B*14:02</v>
          </cell>
          <cell r="F217" t="str">
            <v>B*45:01</v>
          </cell>
          <cell r="G217" t="str">
            <v>C*06:02:01G</v>
          </cell>
          <cell r="H217" t="str">
            <v>C*08:02</v>
          </cell>
          <cell r="I217" t="str">
            <v>DPA1*01:03</v>
          </cell>
          <cell r="J217" t="str">
            <v>DPA1*01:03</v>
          </cell>
          <cell r="K217" t="str">
            <v>DPB1*04:01:01G</v>
          </cell>
          <cell r="L217" t="str">
            <v>DPB1*04:02:01G</v>
          </cell>
          <cell r="M217" t="str">
            <v>DQA1*01:01:01G</v>
          </cell>
          <cell r="N217" t="str">
            <v>DQA1*03:01:01G</v>
          </cell>
          <cell r="O217" t="str">
            <v>DQB1*05:01</v>
          </cell>
          <cell r="P217" t="str">
            <v>DQB1*03:01</v>
          </cell>
          <cell r="Q217" t="str">
            <v>DRB1*01:02</v>
          </cell>
          <cell r="R217" t="str">
            <v>DRB1*04:01</v>
          </cell>
          <cell r="U217" t="str">
            <v>DRB4*01:01:01G</v>
          </cell>
        </row>
        <row r="218">
          <cell r="B218">
            <v>574</v>
          </cell>
          <cell r="C218" t="str">
            <v>A*02:01</v>
          </cell>
          <cell r="D218" t="str">
            <v>A*29:02</v>
          </cell>
          <cell r="E218" t="str">
            <v>B*40:01</v>
          </cell>
          <cell r="F218" t="str">
            <v>B*44:03</v>
          </cell>
          <cell r="G218" t="str">
            <v>C*03:04</v>
          </cell>
          <cell r="H218" t="str">
            <v>C*16:01</v>
          </cell>
          <cell r="I218" t="str">
            <v>DPA1*01:03</v>
          </cell>
          <cell r="J218" t="str">
            <v>DPA1*02:01</v>
          </cell>
          <cell r="K218" t="str">
            <v>DPB1*02:01:02G</v>
          </cell>
          <cell r="L218" t="str">
            <v>DPB1*09:01</v>
          </cell>
          <cell r="M218" t="str">
            <v>DQA1*01:03</v>
          </cell>
          <cell r="N218" t="str">
            <v>DQA1*02:01</v>
          </cell>
          <cell r="O218" t="str">
            <v>DQB1*06:03</v>
          </cell>
          <cell r="P218" t="str">
            <v>DQB1*02:02</v>
          </cell>
          <cell r="Q218" t="str">
            <v>DRB1*07:01</v>
          </cell>
          <cell r="R218" t="str">
            <v>DRB1*13:01</v>
          </cell>
          <cell r="S218" t="str">
            <v>DRB3*01:01</v>
          </cell>
          <cell r="U218" t="str">
            <v>DRB4*01:01:01G</v>
          </cell>
        </row>
        <row r="219">
          <cell r="B219">
            <v>576</v>
          </cell>
          <cell r="C219" t="str">
            <v>A*01:01</v>
          </cell>
          <cell r="D219" t="str">
            <v>A*03:01</v>
          </cell>
          <cell r="E219" t="str">
            <v>B*38:01</v>
          </cell>
          <cell r="F219" t="str">
            <v>B*57:01</v>
          </cell>
          <cell r="G219" t="str">
            <v>C*06:02:01G</v>
          </cell>
          <cell r="H219" t="str">
            <v>C*12:03</v>
          </cell>
          <cell r="I219" t="str">
            <v>DPA1*01:03</v>
          </cell>
          <cell r="J219" t="str">
            <v>DPA1*02:01</v>
          </cell>
          <cell r="K219" t="str">
            <v>DPB1*04:01</v>
          </cell>
          <cell r="L219" t="str">
            <v>DPB1*10:01</v>
          </cell>
          <cell r="M219" t="str">
            <v>DQA1*01:03</v>
          </cell>
          <cell r="N219" t="str">
            <v>DQA1*05:01:01G</v>
          </cell>
          <cell r="O219" t="str">
            <v>DQB1*06:03</v>
          </cell>
          <cell r="P219" t="str">
            <v>DQB1*03:01</v>
          </cell>
          <cell r="Q219" t="str">
            <v>DRB1*13:01</v>
          </cell>
          <cell r="R219" t="str">
            <v>DRB1*13:05</v>
          </cell>
          <cell r="S219" t="str">
            <v>DRB3*01:01</v>
          </cell>
          <cell r="T219" t="str">
            <v>DRB3*02:02:01G</v>
          </cell>
        </row>
        <row r="220">
          <cell r="B220">
            <v>577</v>
          </cell>
          <cell r="C220" t="str">
            <v>A*02:01</v>
          </cell>
          <cell r="D220" t="str">
            <v>A*11:01</v>
          </cell>
          <cell r="E220" t="str">
            <v>B*15:01</v>
          </cell>
          <cell r="F220" t="str">
            <v>B*40:01</v>
          </cell>
          <cell r="G220" t="str">
            <v>C*03:04</v>
          </cell>
          <cell r="H220" t="str">
            <v>C*03:04</v>
          </cell>
          <cell r="I220" t="str">
            <v>DPA1*01:03</v>
          </cell>
          <cell r="J220" t="str">
            <v>DPA1*01:03</v>
          </cell>
          <cell r="K220" t="str">
            <v>DPB1*04:01</v>
          </cell>
          <cell r="L220" t="str">
            <v>DPB1*04:01</v>
          </cell>
          <cell r="M220" t="str">
            <v>DQA1*01:02:01G</v>
          </cell>
          <cell r="N220" t="str">
            <v>DQA1*03:01:01G</v>
          </cell>
          <cell r="O220" t="str">
            <v>DQB1*06:04</v>
          </cell>
          <cell r="P220" t="str">
            <v>DQB1*03:02</v>
          </cell>
          <cell r="Q220" t="str">
            <v>DRB1*04:01</v>
          </cell>
          <cell r="R220" t="str">
            <v>DRB1*13:02</v>
          </cell>
          <cell r="S220" t="str">
            <v>DRB3*03:01</v>
          </cell>
          <cell r="U220" t="str">
            <v>DRB4*01:01:01G</v>
          </cell>
        </row>
        <row r="221">
          <cell r="B221">
            <v>578</v>
          </cell>
          <cell r="C221" t="str">
            <v>A*02:01</v>
          </cell>
          <cell r="D221" t="str">
            <v>A*31:01</v>
          </cell>
          <cell r="E221" t="str">
            <v>B*41:02</v>
          </cell>
          <cell r="F221" t="str">
            <v>B*44:02:01G</v>
          </cell>
          <cell r="G221" t="str">
            <v>C*16:04</v>
          </cell>
          <cell r="H221" t="str">
            <v>C*17:01:01G</v>
          </cell>
          <cell r="I221" t="str">
            <v>DPA1*01:03</v>
          </cell>
          <cell r="J221" t="str">
            <v>DPA1*01:04</v>
          </cell>
          <cell r="K221" t="str">
            <v>DPB1*02:01:02G</v>
          </cell>
          <cell r="L221" t="str">
            <v>DPB1*15:01</v>
          </cell>
          <cell r="M221" t="str">
            <v>DQA1*05:01:01G</v>
          </cell>
          <cell r="N221" t="str">
            <v>DQA1*05:01:01G</v>
          </cell>
          <cell r="O221" t="str">
            <v>DQB1*03:01</v>
          </cell>
          <cell r="P221" t="str">
            <v>DQB1*03:01</v>
          </cell>
          <cell r="Q221" t="str">
            <v>DRB1*11:04</v>
          </cell>
          <cell r="R221" t="str">
            <v>DRB1*13:03</v>
          </cell>
          <cell r="S221" t="str">
            <v>DRB3*01:01</v>
          </cell>
          <cell r="T221" t="str">
            <v>DRB3*02:02:01G</v>
          </cell>
        </row>
        <row r="222">
          <cell r="B222">
            <v>580</v>
          </cell>
          <cell r="C222" t="str">
            <v>A*24:02</v>
          </cell>
          <cell r="D222" t="str">
            <v>A*24:07</v>
          </cell>
          <cell r="E222" t="str">
            <v>B*15:35</v>
          </cell>
          <cell r="F222" t="str">
            <v>B*40:01</v>
          </cell>
          <cell r="G222" t="str">
            <v>C*07:02:01G</v>
          </cell>
          <cell r="H222" t="str">
            <v>C*08:01:01G</v>
          </cell>
          <cell r="I222" t="str">
            <v>DPA1*01:03</v>
          </cell>
          <cell r="J222" t="str">
            <v>DPA1*04:01</v>
          </cell>
          <cell r="K222" t="str">
            <v>DPB1*02:01:02G</v>
          </cell>
          <cell r="L222" t="str">
            <v>DPB1*13:01:01G</v>
          </cell>
          <cell r="M222" t="str">
            <v>DQA1*03:01:01G</v>
          </cell>
          <cell r="N222" t="str">
            <v>DQA1*05:01</v>
          </cell>
          <cell r="O222" t="str">
            <v>DQB1*02:01</v>
          </cell>
          <cell r="P222" t="str">
            <v>DQB1*03:02</v>
          </cell>
          <cell r="Q222" t="str">
            <v>DRB1*03:01</v>
          </cell>
          <cell r="R222" t="str">
            <v>DRB1*04:05</v>
          </cell>
          <cell r="S222" t="str">
            <v>DRB3*02:02:01G</v>
          </cell>
          <cell r="U222" t="str">
            <v>DRB4*01:01:01G</v>
          </cell>
        </row>
        <row r="223">
          <cell r="B223">
            <v>581</v>
          </cell>
          <cell r="C223" t="str">
            <v>A*32:01</v>
          </cell>
          <cell r="D223" t="str">
            <v>A*74:01:01G</v>
          </cell>
          <cell r="E223" t="str">
            <v>B*08:01</v>
          </cell>
          <cell r="F223" t="str">
            <v>B*15:03:01G</v>
          </cell>
          <cell r="G223" t="str">
            <v>C*02:10</v>
          </cell>
          <cell r="H223" t="str">
            <v>C*07:01:01G</v>
          </cell>
          <cell r="I223" t="str">
            <v>DPA1*01:03</v>
          </cell>
          <cell r="J223" t="str">
            <v>DPA1*02:01</v>
          </cell>
          <cell r="K223" t="str">
            <v>DPB1*02:01:02G</v>
          </cell>
          <cell r="L223" t="str">
            <v>DPB1*03:01:01G</v>
          </cell>
          <cell r="M223" t="str">
            <v>DQA1*01:02:01G</v>
          </cell>
          <cell r="N223" t="str">
            <v>DQA1*05:01</v>
          </cell>
          <cell r="O223" t="str">
            <v>DQB1*06:02</v>
          </cell>
          <cell r="P223" t="str">
            <v>DQB1*02:01</v>
          </cell>
          <cell r="Q223" t="str">
            <v>DRB1*03:01</v>
          </cell>
          <cell r="R223" t="str">
            <v>DRB1*15:03</v>
          </cell>
          <cell r="S223" t="str">
            <v>DRB3*01:01</v>
          </cell>
          <cell r="W223" t="str">
            <v>DRB5*01:01</v>
          </cell>
        </row>
        <row r="224">
          <cell r="B224">
            <v>582</v>
          </cell>
          <cell r="C224" t="str">
            <v>A*02:01</v>
          </cell>
          <cell r="D224" t="str">
            <v>A*03:01</v>
          </cell>
          <cell r="E224" t="str">
            <v>B*15:01</v>
          </cell>
          <cell r="F224" t="str">
            <v>B*18:01:01G</v>
          </cell>
          <cell r="G224" t="str">
            <v>C*03:04</v>
          </cell>
          <cell r="H224" t="str">
            <v>C*07:01:01G</v>
          </cell>
          <cell r="I224" t="str">
            <v>DPA1*01:03</v>
          </cell>
          <cell r="J224" t="str">
            <v>DPA1*01:03</v>
          </cell>
          <cell r="K224" t="str">
            <v>DPB1*02:01:02G</v>
          </cell>
          <cell r="L224" t="str">
            <v>DPB1*04:01</v>
          </cell>
          <cell r="M224" t="str">
            <v>DQA1*01:01:01G</v>
          </cell>
          <cell r="N224" t="str">
            <v>DQA1*01:03</v>
          </cell>
          <cell r="O224" t="str">
            <v>DQB1*05:01</v>
          </cell>
          <cell r="P224" t="str">
            <v>DQB1*06:03</v>
          </cell>
          <cell r="Q224" t="str">
            <v>DRB1*10:01</v>
          </cell>
          <cell r="R224" t="str">
            <v>DRB1*13:01</v>
          </cell>
          <cell r="S224" t="str">
            <v>DRB3*01:01</v>
          </cell>
        </row>
        <row r="225">
          <cell r="B225">
            <v>583</v>
          </cell>
          <cell r="C225" t="str">
            <v>A*01:01</v>
          </cell>
          <cell r="D225" t="str">
            <v>A*23:01:01G</v>
          </cell>
          <cell r="E225" t="str">
            <v>B*45:01</v>
          </cell>
          <cell r="F225" t="str">
            <v>B*57:01</v>
          </cell>
          <cell r="G225" t="str">
            <v>C*06:02:01G</v>
          </cell>
          <cell r="H225" t="str">
            <v>C*06:02:01G</v>
          </cell>
          <cell r="I225" t="str">
            <v>DPA1*01:03</v>
          </cell>
          <cell r="J225" t="str">
            <v>DPA1*01:03</v>
          </cell>
          <cell r="K225" t="str">
            <v>DPB1*04:01</v>
          </cell>
          <cell r="L225" t="str">
            <v>DPB1*04:01</v>
          </cell>
          <cell r="M225" t="str">
            <v>DQA1*01:02:01G</v>
          </cell>
          <cell r="N225" t="str">
            <v>DQA1*02:01</v>
          </cell>
          <cell r="O225" t="str">
            <v>DQB1*06:02</v>
          </cell>
          <cell r="P225" t="str">
            <v>DQB1*03:03</v>
          </cell>
          <cell r="Q225" t="str">
            <v>DRB1*07:01</v>
          </cell>
          <cell r="R225" t="str">
            <v>DRB1*15:01</v>
          </cell>
          <cell r="U225" t="str">
            <v>DRB4*01:03N</v>
          </cell>
          <cell r="W225" t="str">
            <v>DRB5*01:01</v>
          </cell>
        </row>
        <row r="226">
          <cell r="B226">
            <v>584</v>
          </cell>
          <cell r="C226" t="str">
            <v>A*29:02</v>
          </cell>
          <cell r="D226" t="str">
            <v>A*68:01</v>
          </cell>
          <cell r="E226" t="str">
            <v>B*27:05:02G</v>
          </cell>
          <cell r="F226" t="str">
            <v>B*49:01</v>
          </cell>
          <cell r="G226" t="str">
            <v>C*02:02</v>
          </cell>
          <cell r="H226" t="str">
            <v>C*07:01:01G</v>
          </cell>
          <cell r="I226" t="str">
            <v>DPA1*01:03</v>
          </cell>
          <cell r="J226" t="str">
            <v>DPA1*01:03</v>
          </cell>
          <cell r="K226" t="str">
            <v>DPB1*03:01:01G</v>
          </cell>
          <cell r="L226" t="str">
            <v>DPB1*04:01</v>
          </cell>
          <cell r="M226" t="str">
            <v>DQA1*03:01:01G</v>
          </cell>
          <cell r="N226" t="str">
            <v>DQA1*05:01:01G</v>
          </cell>
          <cell r="O226" t="str">
            <v>DQB1*03:01</v>
          </cell>
          <cell r="P226" t="str">
            <v>DQB1*03:01</v>
          </cell>
          <cell r="Q226" t="str">
            <v>DRB1*04:07:01G</v>
          </cell>
          <cell r="R226" t="str">
            <v>DRB1*11:01</v>
          </cell>
          <cell r="S226" t="str">
            <v>DRB3*02:02:01G</v>
          </cell>
          <cell r="U226" t="str">
            <v>DRB4*01:01:01G</v>
          </cell>
        </row>
        <row r="227">
          <cell r="B227">
            <v>585</v>
          </cell>
          <cell r="C227" t="str">
            <v>A*02:07</v>
          </cell>
          <cell r="D227" t="str">
            <v>A*02:07</v>
          </cell>
          <cell r="E227" t="str">
            <v>B*40:01</v>
          </cell>
          <cell r="F227" t="str">
            <v>B*46:01</v>
          </cell>
          <cell r="G227" t="str">
            <v>C*01:02:01G</v>
          </cell>
          <cell r="H227" t="str">
            <v>C*01:02:01G</v>
          </cell>
          <cell r="I227" t="str">
            <v>DPA1*02:02</v>
          </cell>
          <cell r="J227" t="str">
            <v>DPA1*02:02</v>
          </cell>
          <cell r="K227" t="str">
            <v>DPB1*05:01:01G</v>
          </cell>
          <cell r="L227" t="str">
            <v>DPB1*05:01:01G</v>
          </cell>
          <cell r="M227" t="str">
            <v>DQA1*01:01:01G</v>
          </cell>
          <cell r="N227" t="str">
            <v>DQA1*01:03</v>
          </cell>
          <cell r="O227" t="str">
            <v>DQB1*05:02</v>
          </cell>
          <cell r="P227" t="str">
            <v>DQB1*06:01</v>
          </cell>
          <cell r="Q227" t="str">
            <v>DRB1*08:03</v>
          </cell>
          <cell r="R227" t="str">
            <v>DRB1*14:54</v>
          </cell>
          <cell r="S227" t="str">
            <v>DRB3*02:02:01G</v>
          </cell>
        </row>
        <row r="228">
          <cell r="B228">
            <v>586</v>
          </cell>
          <cell r="C228" t="str">
            <v>A*02:07</v>
          </cell>
          <cell r="D228" t="str">
            <v>A*24:02</v>
          </cell>
          <cell r="E228" t="str">
            <v>B*15:02</v>
          </cell>
          <cell r="F228" t="str">
            <v>B*46:01</v>
          </cell>
          <cell r="G228" t="str">
            <v>C*01:02:01G</v>
          </cell>
          <cell r="H228" t="str">
            <v>C*08:01:01G</v>
          </cell>
          <cell r="I228" t="str">
            <v>DPA1*02:02</v>
          </cell>
          <cell r="J228" t="str">
            <v>DPA1*02:02</v>
          </cell>
          <cell r="K228" t="str">
            <v>DPB1*05:01:01G</v>
          </cell>
          <cell r="L228" t="str">
            <v>DPB1*05:01:01G</v>
          </cell>
          <cell r="M228" t="str">
            <v>DQA1*06:01</v>
          </cell>
          <cell r="N228" t="str">
            <v>DQA1*06:01</v>
          </cell>
          <cell r="O228" t="str">
            <v>DQB1*03:01</v>
          </cell>
          <cell r="P228" t="str">
            <v>DQB1*03:01</v>
          </cell>
          <cell r="Q228" t="str">
            <v>DRB1*12:02</v>
          </cell>
          <cell r="R228" t="str">
            <v>DRB1*12:02</v>
          </cell>
          <cell r="S228" t="str">
            <v>DRB3*03:01</v>
          </cell>
          <cell r="T228" t="str">
            <v>DRB3*03:01</v>
          </cell>
        </row>
        <row r="229">
          <cell r="B229">
            <v>587</v>
          </cell>
          <cell r="C229" t="str">
            <v>A*29:02</v>
          </cell>
          <cell r="D229" t="str">
            <v>A*68:01:02G</v>
          </cell>
          <cell r="E229" t="str">
            <v>B*15:18</v>
          </cell>
          <cell r="F229" t="str">
            <v>B*44:03</v>
          </cell>
          <cell r="G229" t="str">
            <v>C*07:04:01G</v>
          </cell>
          <cell r="H229" t="str">
            <v>C*16:01:01G</v>
          </cell>
          <cell r="I229" t="str">
            <v>DPA1*01:03</v>
          </cell>
          <cell r="J229" t="str">
            <v>DPA1*02:01</v>
          </cell>
          <cell r="K229" t="str">
            <v>DPB1*04:01</v>
          </cell>
          <cell r="L229" t="str">
            <v>DPB1*11:01</v>
          </cell>
          <cell r="M229" t="str">
            <v>DQA1*01:01:01G</v>
          </cell>
          <cell r="N229" t="str">
            <v>DQA1*02:01</v>
          </cell>
          <cell r="O229" t="str">
            <v>DQB1*05:01</v>
          </cell>
          <cell r="P229" t="str">
            <v>DQB1*02:02</v>
          </cell>
          <cell r="Q229" t="str">
            <v>DRB1*01:01</v>
          </cell>
          <cell r="R229" t="str">
            <v>DRB1*07:01</v>
          </cell>
          <cell r="U229" t="str">
            <v>DRB4*01:01:01G</v>
          </cell>
        </row>
        <row r="230">
          <cell r="B230">
            <v>589</v>
          </cell>
          <cell r="C230" t="str">
            <v>A*03:01</v>
          </cell>
          <cell r="D230" t="str">
            <v>A*11:01</v>
          </cell>
          <cell r="E230" t="str">
            <v>B*35:01:01G</v>
          </cell>
          <cell r="F230" t="str">
            <v>B*37:01</v>
          </cell>
          <cell r="G230" t="str">
            <v>C*04:01:01G</v>
          </cell>
          <cell r="H230" t="str">
            <v>C*06:02:01G</v>
          </cell>
          <cell r="I230" t="str">
            <v>DPA1*01:03</v>
          </cell>
          <cell r="J230" t="str">
            <v>DPA1*02:01</v>
          </cell>
          <cell r="K230" t="str">
            <v>DPB1*01:01</v>
          </cell>
          <cell r="L230" t="str">
            <v>DPB1*04:01</v>
          </cell>
          <cell r="M230" t="str">
            <v>DQA1*01:03</v>
          </cell>
          <cell r="N230" t="str">
            <v>DQA1*04:02</v>
          </cell>
          <cell r="O230" t="str">
            <v>DQB1*06:03</v>
          </cell>
          <cell r="P230" t="str">
            <v>DQB1*04:02</v>
          </cell>
          <cell r="Q230" t="str">
            <v>DRB1*08:01</v>
          </cell>
          <cell r="R230" t="str">
            <v>DRB1*13:01</v>
          </cell>
          <cell r="S230" t="str">
            <v>DRB3*02:02:01G</v>
          </cell>
        </row>
        <row r="231">
          <cell r="B231">
            <v>590</v>
          </cell>
          <cell r="C231" t="str">
            <v>A*02:01</v>
          </cell>
          <cell r="D231" t="str">
            <v>A*02:01</v>
          </cell>
          <cell r="E231" t="str">
            <v>B*15:01</v>
          </cell>
          <cell r="F231" t="str">
            <v>B*27:02</v>
          </cell>
          <cell r="G231" t="str">
            <v>C*02:02</v>
          </cell>
          <cell r="H231" t="str">
            <v>C*03:03:01G</v>
          </cell>
          <cell r="I231" t="str">
            <v>DPA1*01:03</v>
          </cell>
          <cell r="J231" t="str">
            <v>DPA1*02:02</v>
          </cell>
          <cell r="K231" t="str">
            <v>DPB1*02:01:02G</v>
          </cell>
          <cell r="L231" t="str">
            <v>DPB1*19:01</v>
          </cell>
          <cell r="M231" t="str">
            <v>DQA1*01:02:01G</v>
          </cell>
          <cell r="N231" t="str">
            <v>DQA1*01:03</v>
          </cell>
          <cell r="O231" t="str">
            <v>DQB1*05:02</v>
          </cell>
          <cell r="P231" t="str">
            <v>DQB1*06:03</v>
          </cell>
          <cell r="Q231" t="str">
            <v>DRB1*13:01</v>
          </cell>
          <cell r="R231" t="str">
            <v>DRB1*16:01</v>
          </cell>
          <cell r="S231" t="str">
            <v>DRB3*02:02:01G</v>
          </cell>
          <cell r="W231" t="str">
            <v>DRB5*02:02:01G</v>
          </cell>
        </row>
        <row r="232">
          <cell r="B232">
            <v>591</v>
          </cell>
          <cell r="C232" t="str">
            <v>A*02:01</v>
          </cell>
          <cell r="D232" t="str">
            <v>A*11:01</v>
          </cell>
          <cell r="E232" t="str">
            <v>B*07:02:01G</v>
          </cell>
          <cell r="F232" t="str">
            <v>B*55:01</v>
          </cell>
          <cell r="G232" t="str">
            <v>C*03:03:01G</v>
          </cell>
          <cell r="H232" t="str">
            <v>C*07:02:01G</v>
          </cell>
          <cell r="I232" t="str">
            <v>DPA1*01:03</v>
          </cell>
          <cell r="J232" t="str">
            <v>DPA1*01:03</v>
          </cell>
          <cell r="K232" t="str">
            <v>DPB1*04:01:01G</v>
          </cell>
          <cell r="L232" t="str">
            <v>DPB1*04:02:01G</v>
          </cell>
          <cell r="M232" t="str">
            <v>DQA1*01:02:01G</v>
          </cell>
          <cell r="N232" t="str">
            <v>DQA1*03:01:01G</v>
          </cell>
          <cell r="O232" t="str">
            <v>DQB1*06:02</v>
          </cell>
          <cell r="P232" t="str">
            <v>DQB1*03:02</v>
          </cell>
          <cell r="Q232" t="str">
            <v>DRB1*04:02</v>
          </cell>
          <cell r="R232" t="str">
            <v>DRB1*15:01</v>
          </cell>
          <cell r="U232" t="str">
            <v>DRB4*01:01:01G</v>
          </cell>
          <cell r="W232" t="str">
            <v>DRB5*01:01</v>
          </cell>
        </row>
        <row r="233">
          <cell r="B233">
            <v>592</v>
          </cell>
          <cell r="C233" t="str">
            <v>A*01:01</v>
          </cell>
          <cell r="D233" t="str">
            <v>A*02:01</v>
          </cell>
          <cell r="E233" t="str">
            <v>B*07:02:01G</v>
          </cell>
          <cell r="F233" t="str">
            <v>B*44:02:01G</v>
          </cell>
          <cell r="G233" t="str">
            <v>C*05:01</v>
          </cell>
          <cell r="H233" t="str">
            <v>C*12:03</v>
          </cell>
          <cell r="I233" t="str">
            <v>DPA1*01:03</v>
          </cell>
          <cell r="J233" t="str">
            <v>DPA1*01:03</v>
          </cell>
          <cell r="K233" t="str">
            <v>DPB1*02:01:02G</v>
          </cell>
          <cell r="L233" t="str">
            <v>DPB1*04:01</v>
          </cell>
          <cell r="M233" t="str">
            <v>DQA1*01:02:01G</v>
          </cell>
          <cell r="N233" t="str">
            <v>DQA1*03:01:01G</v>
          </cell>
          <cell r="O233" t="str">
            <v>DQB1*06:04</v>
          </cell>
          <cell r="P233" t="str">
            <v>DQB1*03:01</v>
          </cell>
          <cell r="Q233" t="str">
            <v>DRB1*04:01</v>
          </cell>
          <cell r="R233" t="str">
            <v>DRB1*13:02</v>
          </cell>
          <cell r="S233" t="str">
            <v>DRB3*03:01</v>
          </cell>
          <cell r="U233" t="str">
            <v>DRB4*01:01:01G</v>
          </cell>
        </row>
        <row r="234">
          <cell r="B234">
            <v>593</v>
          </cell>
          <cell r="C234" t="str">
            <v>A*24:02</v>
          </cell>
          <cell r="D234" t="str">
            <v>A*68:01:02G</v>
          </cell>
          <cell r="E234" t="str">
            <v>B*27:05:02G</v>
          </cell>
          <cell r="F234" t="str">
            <v>B*35:01:01G</v>
          </cell>
          <cell r="G234" t="str">
            <v>C*02:02</v>
          </cell>
          <cell r="H234" t="str">
            <v>C*04:01:01G</v>
          </cell>
          <cell r="I234" t="str">
            <v>DPA1*01:03</v>
          </cell>
          <cell r="J234" t="str">
            <v>DPA1*01:03</v>
          </cell>
          <cell r="K234" t="str">
            <v>DPB1*04:01:01G</v>
          </cell>
          <cell r="L234" t="str">
            <v>DPB1*04:02:01G</v>
          </cell>
          <cell r="M234" t="str">
            <v>DQA1*03:01</v>
          </cell>
          <cell r="N234" t="str">
            <v>DQA1*05:01:01G</v>
          </cell>
          <cell r="O234" t="str">
            <v>DQB1*03:01</v>
          </cell>
          <cell r="P234" t="str">
            <v>DQB1*03:02</v>
          </cell>
          <cell r="Q234" t="str">
            <v>DRB1*04:04</v>
          </cell>
          <cell r="R234" t="str">
            <v>DRB1*16:02</v>
          </cell>
          <cell r="U234" t="str">
            <v>DRB4*01:01:01G</v>
          </cell>
          <cell r="W234" t="str">
            <v>DRB5*02:02:01G</v>
          </cell>
        </row>
        <row r="235">
          <cell r="B235" t="str">
            <v>New 2014</v>
          </cell>
          <cell r="C235" t="str">
            <v>23:01:01G</v>
          </cell>
          <cell r="D235" t="str">
            <v>30:02</v>
          </cell>
          <cell r="E235" t="str">
            <v>07:02:01G</v>
          </cell>
          <cell r="F235" t="str">
            <v>08:01</v>
          </cell>
          <cell r="G235" t="str">
            <v>07:01:01G</v>
          </cell>
          <cell r="H235" t="str">
            <v>07:02:01G</v>
          </cell>
          <cell r="I235" t="str">
            <v>01:03</v>
          </cell>
          <cell r="J235" t="str">
            <v>03:01</v>
          </cell>
          <cell r="K235" t="str">
            <v>04:01</v>
          </cell>
          <cell r="L235" t="str">
            <v>105:01</v>
          </cell>
          <cell r="M235" t="str">
            <v>03:01:01G</v>
          </cell>
          <cell r="N235" t="str">
            <v>05:01:01G</v>
          </cell>
          <cell r="O235" t="str">
            <v>03:03</v>
          </cell>
          <cell r="P235" t="str">
            <v>03:19</v>
          </cell>
          <cell r="Q235" t="str">
            <v>11:02</v>
          </cell>
          <cell r="R235" t="str">
            <v>13:01</v>
          </cell>
          <cell r="S235" t="str">
            <v>02:02:01G</v>
          </cell>
          <cell r="T235" t="str">
            <v>02:02:01G</v>
          </cell>
          <cell r="U235" t="str">
            <v/>
          </cell>
          <cell r="W235" t="str">
            <v/>
          </cell>
          <cell r="X235" t="str">
            <v/>
          </cell>
        </row>
        <row r="236">
          <cell r="B236" t="str">
            <v>New 2014</v>
          </cell>
          <cell r="C236" t="str">
            <v>01:01</v>
          </cell>
          <cell r="D236" t="str">
            <v>32:01</v>
          </cell>
          <cell r="E236" t="str">
            <v>39:01</v>
          </cell>
          <cell r="F236" t="str">
            <v>40:02</v>
          </cell>
          <cell r="G236" t="str">
            <v>02:02</v>
          </cell>
          <cell r="H236" t="str">
            <v>07:02:01G</v>
          </cell>
          <cell r="I236" t="str">
            <v>01:03</v>
          </cell>
          <cell r="J236" t="str">
            <v>01:03</v>
          </cell>
          <cell r="K236" t="str">
            <v>02:01:02G</v>
          </cell>
          <cell r="L236" t="str">
            <v>04:02</v>
          </cell>
          <cell r="M236" t="str">
            <v>01:01:01G</v>
          </cell>
          <cell r="N236" t="str">
            <v>05:01:01G</v>
          </cell>
          <cell r="O236" t="str">
            <v>03:01</v>
          </cell>
          <cell r="P236" t="str">
            <v>05:01</v>
          </cell>
          <cell r="Q236" t="str">
            <v>01:01</v>
          </cell>
          <cell r="R236" t="str">
            <v>11:01</v>
          </cell>
          <cell r="S236" t="str">
            <v>02:02:01G</v>
          </cell>
          <cell r="U236" t="str">
            <v/>
          </cell>
          <cell r="W236" t="str">
            <v/>
          </cell>
          <cell r="X236" t="str">
            <v/>
          </cell>
        </row>
        <row r="237">
          <cell r="B237" t="str">
            <v>New 2014</v>
          </cell>
          <cell r="C237" t="str">
            <v>01:01</v>
          </cell>
          <cell r="D237" t="str">
            <v>02:01</v>
          </cell>
          <cell r="E237" t="str">
            <v>08:01</v>
          </cell>
          <cell r="F237" t="str">
            <v>08:01</v>
          </cell>
          <cell r="G237" t="str">
            <v>07:01:01G</v>
          </cell>
          <cell r="H237" t="str">
            <v>07:01:01G</v>
          </cell>
          <cell r="I237" t="str">
            <v>01:03</v>
          </cell>
          <cell r="J237" t="str">
            <v>01:03</v>
          </cell>
          <cell r="K237" t="str">
            <v>04:01</v>
          </cell>
          <cell r="L237" t="str">
            <v>04:01</v>
          </cell>
          <cell r="M237" t="str">
            <v>01:02:01G</v>
          </cell>
          <cell r="N237" t="str">
            <v>05:01</v>
          </cell>
          <cell r="O237" t="str">
            <v>02:01</v>
          </cell>
          <cell r="P237" t="str">
            <v>06:02</v>
          </cell>
          <cell r="Q237" t="str">
            <v>03:01</v>
          </cell>
          <cell r="R237" t="str">
            <v>15:01</v>
          </cell>
          <cell r="S237" t="str">
            <v>01:01</v>
          </cell>
          <cell r="U237" t="str">
            <v/>
          </cell>
          <cell r="W237" t="str">
            <v>01:01</v>
          </cell>
          <cell r="X237" t="str">
            <v/>
          </cell>
        </row>
        <row r="238">
          <cell r="B238" t="str">
            <v>New 2014</v>
          </cell>
          <cell r="C238" t="str">
            <v>01:01</v>
          </cell>
          <cell r="D238" t="str">
            <v>03:01</v>
          </cell>
          <cell r="E238" t="str">
            <v>07:02:01G</v>
          </cell>
          <cell r="F238" t="str">
            <v>44:05</v>
          </cell>
          <cell r="G238" t="str">
            <v>02:02</v>
          </cell>
          <cell r="H238" t="str">
            <v>07:02:01G</v>
          </cell>
          <cell r="I238" t="str">
            <v>01:03</v>
          </cell>
          <cell r="J238" t="str">
            <v>01:03</v>
          </cell>
          <cell r="K238" t="str">
            <v>02:01:02G</v>
          </cell>
          <cell r="L238" t="str">
            <v>04:01</v>
          </cell>
          <cell r="M238" t="str">
            <v>01:02:01G</v>
          </cell>
          <cell r="N238" t="str">
            <v>01:02:01G</v>
          </cell>
          <cell r="O238" t="str">
            <v>05:02</v>
          </cell>
          <cell r="P238" t="str">
            <v>06:02</v>
          </cell>
          <cell r="Q238" t="str">
            <v>15:01</v>
          </cell>
          <cell r="R238" t="str">
            <v>16:01</v>
          </cell>
          <cell r="S238" t="str">
            <v/>
          </cell>
          <cell r="U238" t="str">
            <v/>
          </cell>
          <cell r="W238" t="str">
            <v>01:01</v>
          </cell>
          <cell r="X238" t="str">
            <v>2:01G</v>
          </cell>
        </row>
        <row r="239">
          <cell r="B239" t="str">
            <v>New 2014</v>
          </cell>
          <cell r="C239" t="str">
            <v>01:01</v>
          </cell>
          <cell r="D239" t="str">
            <v>32:01</v>
          </cell>
          <cell r="E239" t="str">
            <v>13:02</v>
          </cell>
          <cell r="F239" t="str">
            <v>15:01</v>
          </cell>
          <cell r="G239" t="str">
            <v>03:03:01G</v>
          </cell>
          <cell r="H239" t="str">
            <v>06:02:01G</v>
          </cell>
          <cell r="I239" t="str">
            <v>01:03</v>
          </cell>
          <cell r="J239" t="str">
            <v>02:02</v>
          </cell>
          <cell r="K239" t="str">
            <v>04:01</v>
          </cell>
          <cell r="L239" t="str">
            <v>19:01</v>
          </cell>
          <cell r="M239" t="str">
            <v>01:03</v>
          </cell>
          <cell r="N239" t="str">
            <v>02:01</v>
          </cell>
          <cell r="O239" t="str">
            <v>02:02</v>
          </cell>
          <cell r="P239" t="str">
            <v>06:03</v>
          </cell>
          <cell r="Q239" t="str">
            <v>07:01</v>
          </cell>
          <cell r="R239" t="str">
            <v>13:01</v>
          </cell>
          <cell r="S239" t="str">
            <v>02:02:01G</v>
          </cell>
          <cell r="U239" t="str">
            <v>01:01:01G</v>
          </cell>
        </row>
        <row r="240">
          <cell r="B240" t="str">
            <v>New 2014</v>
          </cell>
          <cell r="C240" t="str">
            <v>01:01:01G</v>
          </cell>
          <cell r="D240" t="str">
            <v>32:01:01G</v>
          </cell>
          <cell r="E240" t="str">
            <v>37:01</v>
          </cell>
          <cell r="F240" t="str">
            <v>57:01</v>
          </cell>
          <cell r="G240" t="str">
            <v>06:02:01G</v>
          </cell>
          <cell r="H240" t="str">
            <v>06:02:01G</v>
          </cell>
          <cell r="I240" t="str">
            <v>01:03</v>
          </cell>
          <cell r="J240" t="str">
            <v>01:03</v>
          </cell>
          <cell r="K240" t="str">
            <v>02:01:02G</v>
          </cell>
          <cell r="L240" t="str">
            <v>04:01</v>
          </cell>
          <cell r="M240" t="str">
            <v>01:01:01G</v>
          </cell>
          <cell r="N240" t="str">
            <v>06:01</v>
          </cell>
          <cell r="O240" t="str">
            <v>03:01</v>
          </cell>
          <cell r="P240" t="str">
            <v>05:01</v>
          </cell>
          <cell r="Q240" t="str">
            <v>10:01</v>
          </cell>
          <cell r="R240" t="str">
            <v>12:02</v>
          </cell>
          <cell r="S240" t="str">
            <v>03:01</v>
          </cell>
          <cell r="U240" t="str">
            <v/>
          </cell>
        </row>
        <row r="241">
          <cell r="B241" t="str">
            <v>New 2014</v>
          </cell>
          <cell r="C241" t="str">
            <v>02:01</v>
          </cell>
          <cell r="D241" t="str">
            <v>11:01</v>
          </cell>
          <cell r="E241" t="str">
            <v>27:05</v>
          </cell>
          <cell r="F241" t="str">
            <v>44:02:01G</v>
          </cell>
          <cell r="G241" t="str">
            <v>02:02</v>
          </cell>
          <cell r="H241" t="str">
            <v>05:55</v>
          </cell>
          <cell r="I241" t="str">
            <v>01:03</v>
          </cell>
          <cell r="J241" t="str">
            <v>01:03</v>
          </cell>
          <cell r="K241" t="str">
            <v>04:01</v>
          </cell>
          <cell r="L241" t="str">
            <v>04:01</v>
          </cell>
          <cell r="M241" t="str">
            <v>03:01</v>
          </cell>
          <cell r="N241" t="str">
            <v>05:01:01G</v>
          </cell>
          <cell r="O241" t="str">
            <v>03:01</v>
          </cell>
          <cell r="P241" t="str">
            <v>03:02</v>
          </cell>
          <cell r="Q241" t="str">
            <v>04:04</v>
          </cell>
          <cell r="R241" t="str">
            <v>11:01</v>
          </cell>
          <cell r="S241" t="str">
            <v>02:02:01G</v>
          </cell>
          <cell r="U241" t="str">
            <v>01:01:01G</v>
          </cell>
        </row>
        <row r="242">
          <cell r="B242" t="str">
            <v>New 2014</v>
          </cell>
          <cell r="C242" t="str">
            <v>03:01</v>
          </cell>
          <cell r="D242" t="str">
            <v>31:01</v>
          </cell>
          <cell r="E242" t="str">
            <v>35:08</v>
          </cell>
          <cell r="F242" t="str">
            <v>40:01</v>
          </cell>
          <cell r="G242" t="str">
            <v>03:04</v>
          </cell>
          <cell r="H242" t="str">
            <v>04:01:01G</v>
          </cell>
          <cell r="I242" t="str">
            <v>01:03</v>
          </cell>
          <cell r="J242" t="str">
            <v>01:03</v>
          </cell>
          <cell r="K242" t="str">
            <v>02:01:02G</v>
          </cell>
          <cell r="L242" t="str">
            <v>03:01:01G</v>
          </cell>
          <cell r="M242" t="str">
            <v>01:02:01G</v>
          </cell>
          <cell r="N242" t="str">
            <v>03:01:01G</v>
          </cell>
          <cell r="O242" t="str">
            <v>03:02</v>
          </cell>
          <cell r="P242" t="str">
            <v>06:04</v>
          </cell>
          <cell r="Q242" t="str">
            <v>04:02</v>
          </cell>
          <cell r="R242" t="str">
            <v>13:02</v>
          </cell>
          <cell r="S242" t="str">
            <v>03:01</v>
          </cell>
          <cell r="U242" t="str">
            <v>01:01:01G</v>
          </cell>
        </row>
        <row r="243">
          <cell r="B243" t="str">
            <v>New 2014</v>
          </cell>
          <cell r="C243" t="str">
            <v>01:01</v>
          </cell>
          <cell r="D243" t="str">
            <v>68:01</v>
          </cell>
          <cell r="E243" t="str">
            <v>40:01</v>
          </cell>
          <cell r="F243" t="str">
            <v>57:01</v>
          </cell>
          <cell r="G243" t="str">
            <v>03:04</v>
          </cell>
          <cell r="H243" t="str">
            <v>06:02:01G</v>
          </cell>
          <cell r="I243" t="str">
            <v>01:03</v>
          </cell>
          <cell r="J243" t="str">
            <v>01:03</v>
          </cell>
          <cell r="K243" t="str">
            <v>04:01</v>
          </cell>
          <cell r="L243" t="str">
            <v>06:01</v>
          </cell>
          <cell r="M243" t="str">
            <v>02:01</v>
          </cell>
          <cell r="N243" t="str">
            <v>04:01</v>
          </cell>
          <cell r="O243" t="str">
            <v>03:03</v>
          </cell>
          <cell r="P243" t="str">
            <v>04:02</v>
          </cell>
          <cell r="Q243" t="str">
            <v>07:01</v>
          </cell>
          <cell r="R243" t="str">
            <v>08:01</v>
          </cell>
          <cell r="S243" t="str">
            <v/>
          </cell>
          <cell r="T243" t="str">
            <v/>
          </cell>
          <cell r="U243" t="str">
            <v>01:03N</v>
          </cell>
          <cell r="V243" t="str">
            <v/>
          </cell>
          <cell r="W243" t="str">
            <v/>
          </cell>
          <cell r="X243" t="str">
            <v/>
          </cell>
        </row>
        <row r="244">
          <cell r="B244" t="str">
            <v>New 2014</v>
          </cell>
          <cell r="C244" t="str">
            <v>02:03</v>
          </cell>
          <cell r="D244" t="str">
            <v>11:01</v>
          </cell>
          <cell r="E244" t="str">
            <v>15:02</v>
          </cell>
          <cell r="F244" t="str">
            <v>38:02</v>
          </cell>
          <cell r="G244" t="str">
            <v>07:02:01G</v>
          </cell>
          <cell r="H244" t="str">
            <v>08:01:01G</v>
          </cell>
          <cell r="I244" t="str">
            <v>01:03</v>
          </cell>
          <cell r="J244" t="str">
            <v>02:02</v>
          </cell>
          <cell r="K244" t="str">
            <v>05:01:01G</v>
          </cell>
          <cell r="L244" t="str">
            <v>21:01</v>
          </cell>
          <cell r="M244" t="str">
            <v>01:02:01G</v>
          </cell>
          <cell r="N244" t="str">
            <v>06:01</v>
          </cell>
          <cell r="O244" t="str">
            <v>03:01</v>
          </cell>
          <cell r="P244" t="str">
            <v>05:02</v>
          </cell>
          <cell r="Q244" t="str">
            <v>12:02</v>
          </cell>
          <cell r="R244" t="str">
            <v>16:02</v>
          </cell>
          <cell r="S244" t="str">
            <v>03:01</v>
          </cell>
          <cell r="T244" t="str">
            <v/>
          </cell>
          <cell r="U244" t="str">
            <v/>
          </cell>
          <cell r="V244" t="str">
            <v/>
          </cell>
          <cell r="W244" t="str">
            <v>01:01</v>
          </cell>
          <cell r="X244" t="str">
            <v/>
          </cell>
        </row>
        <row r="245">
          <cell r="B245" t="str">
            <v>New 2014</v>
          </cell>
          <cell r="C245" t="str">
            <v>02:01</v>
          </cell>
          <cell r="D245" t="str">
            <v>03:01</v>
          </cell>
          <cell r="E245" t="str">
            <v>15:01</v>
          </cell>
          <cell r="F245" t="str">
            <v>40:01</v>
          </cell>
          <cell r="G245" t="str">
            <v>03:03:01G</v>
          </cell>
          <cell r="H245" t="str">
            <v>03:04</v>
          </cell>
          <cell r="I245" t="str">
            <v>01:03</v>
          </cell>
          <cell r="J245" t="str">
            <v>01:03</v>
          </cell>
          <cell r="K245" t="str">
            <v>04:01:01G</v>
          </cell>
          <cell r="L245" t="str">
            <v>04:02:01G</v>
          </cell>
          <cell r="M245" t="str">
            <v>03:01</v>
          </cell>
          <cell r="N245" t="str">
            <v>03:01:01G</v>
          </cell>
          <cell r="O245" t="str">
            <v>03:02</v>
          </cell>
          <cell r="P245" t="str">
            <v>03:02</v>
          </cell>
          <cell r="Q245" t="str">
            <v>04:01</v>
          </cell>
          <cell r="R245" t="str">
            <v>04:04</v>
          </cell>
          <cell r="S245" t="str">
            <v/>
          </cell>
          <cell r="T245" t="str">
            <v/>
          </cell>
          <cell r="U245" t="str">
            <v>01:01:01G</v>
          </cell>
          <cell r="V245" t="str">
            <v>01:01:01G</v>
          </cell>
          <cell r="W245" t="str">
            <v/>
          </cell>
          <cell r="X245" t="str">
            <v/>
          </cell>
        </row>
        <row r="246">
          <cell r="B246" t="str">
            <v>New 2014</v>
          </cell>
          <cell r="C246" t="str">
            <v>32:01</v>
          </cell>
          <cell r="D246" t="str">
            <v>32:01</v>
          </cell>
          <cell r="E246" t="str">
            <v>35:02</v>
          </cell>
          <cell r="F246" t="str">
            <v>40:02</v>
          </cell>
          <cell r="G246" t="str">
            <v>02:02</v>
          </cell>
          <cell r="H246" t="str">
            <v>04:01:01G</v>
          </cell>
          <cell r="I246" t="str">
            <v>01:03</v>
          </cell>
          <cell r="J246" t="str">
            <v>02:01</v>
          </cell>
          <cell r="K246" t="str">
            <v>01:01</v>
          </cell>
          <cell r="L246" t="str">
            <v>02:01:02G</v>
          </cell>
          <cell r="M246" t="str">
            <v>01:01:01G</v>
          </cell>
          <cell r="N246" t="str">
            <v>05:01:01G</v>
          </cell>
          <cell r="O246" t="str">
            <v>03:01</v>
          </cell>
          <cell r="P246" t="str">
            <v>05:01</v>
          </cell>
          <cell r="Q246" t="str">
            <v>10:01</v>
          </cell>
          <cell r="R246" t="str">
            <v>11:04</v>
          </cell>
          <cell r="S246" t="str">
            <v>02:02:01G</v>
          </cell>
          <cell r="T246" t="str">
            <v/>
          </cell>
          <cell r="U246" t="str">
            <v/>
          </cell>
          <cell r="W246" t="str">
            <v/>
          </cell>
          <cell r="X246" t="str">
            <v/>
          </cell>
        </row>
        <row r="247">
          <cell r="B247" t="str">
            <v>New 2014</v>
          </cell>
          <cell r="C247" t="str">
            <v>02:01</v>
          </cell>
          <cell r="D247" t="str">
            <v>68:01</v>
          </cell>
          <cell r="E247" t="str">
            <v>27:05:02G</v>
          </cell>
          <cell r="F247" t="str">
            <v>51:01</v>
          </cell>
          <cell r="G247" t="str">
            <v>02:02</v>
          </cell>
          <cell r="H247" t="str">
            <v>15:02:01G</v>
          </cell>
          <cell r="I247" t="str">
            <v>01:03</v>
          </cell>
          <cell r="J247" t="str">
            <v>02:01</v>
          </cell>
          <cell r="K247" t="str">
            <v>04:01</v>
          </cell>
          <cell r="L247" t="str">
            <v>09:01</v>
          </cell>
          <cell r="M247" t="str">
            <v>01:01:01G</v>
          </cell>
          <cell r="N247" t="str">
            <v>02:01</v>
          </cell>
          <cell r="O247" t="str">
            <v>02:02</v>
          </cell>
          <cell r="P247" t="str">
            <v>05:01</v>
          </cell>
          <cell r="Q247" t="str">
            <v>01:01</v>
          </cell>
          <cell r="R247" t="str">
            <v>07:01</v>
          </cell>
          <cell r="S247" t="str">
            <v/>
          </cell>
          <cell r="T247" t="str">
            <v/>
          </cell>
          <cell r="U247" t="str">
            <v>01:01:01G</v>
          </cell>
          <cell r="W247" t="str">
            <v/>
          </cell>
          <cell r="X247" t="str">
            <v/>
          </cell>
        </row>
        <row r="248">
          <cell r="B248" t="str">
            <v>New 2014</v>
          </cell>
          <cell r="C248" t="str">
            <v>01:01</v>
          </cell>
          <cell r="D248" t="str">
            <v>11:01</v>
          </cell>
          <cell r="E248" t="str">
            <v>35:01:01G</v>
          </cell>
          <cell r="F248" t="str">
            <v>39:06</v>
          </cell>
          <cell r="G248" t="str">
            <v>04:01:01G</v>
          </cell>
          <cell r="H248" t="str">
            <v>07:02:01G</v>
          </cell>
          <cell r="I248" t="str">
            <v>01:03</v>
          </cell>
          <cell r="J248" t="str">
            <v>01:04</v>
          </cell>
          <cell r="K248" t="str">
            <v>04:02</v>
          </cell>
          <cell r="L248" t="str">
            <v>15:01</v>
          </cell>
          <cell r="M248" t="str">
            <v>01:01:01G</v>
          </cell>
          <cell r="N248" t="str">
            <v>01:03</v>
          </cell>
          <cell r="O248" t="str">
            <v>05:01</v>
          </cell>
          <cell r="P248" t="str">
            <v>06:03</v>
          </cell>
          <cell r="Q248" t="str">
            <v>01:01</v>
          </cell>
          <cell r="R248" t="str">
            <v>13:01</v>
          </cell>
          <cell r="S248" t="str">
            <v>01:01</v>
          </cell>
          <cell r="T248" t="str">
            <v/>
          </cell>
          <cell r="U248" t="str">
            <v/>
          </cell>
          <cell r="W248" t="str">
            <v/>
          </cell>
          <cell r="X248" t="str">
            <v/>
          </cell>
        </row>
        <row r="249">
          <cell r="B249" t="str">
            <v>New 2014</v>
          </cell>
          <cell r="C249" t="str">
            <v>01:01</v>
          </cell>
          <cell r="D249" t="str">
            <v>02:01</v>
          </cell>
          <cell r="E249" t="str">
            <v>37:01</v>
          </cell>
          <cell r="F249" t="str">
            <v>44:02:01G</v>
          </cell>
          <cell r="G249" t="str">
            <v>05:01</v>
          </cell>
          <cell r="H249" t="str">
            <v>06:02:01G</v>
          </cell>
          <cell r="I249" t="str">
            <v>01:03</v>
          </cell>
          <cell r="J249" t="str">
            <v>01:03</v>
          </cell>
          <cell r="K249" t="str">
            <v>04:01:01G</v>
          </cell>
          <cell r="L249" t="str">
            <v>04:02:01G</v>
          </cell>
          <cell r="M249" t="str">
            <v>01:02:01G</v>
          </cell>
          <cell r="N249" t="str">
            <v>05:01:01G</v>
          </cell>
          <cell r="O249" t="str">
            <v>03:01</v>
          </cell>
          <cell r="P249" t="str">
            <v>06:02</v>
          </cell>
          <cell r="Q249" t="str">
            <v>01:03</v>
          </cell>
          <cell r="R249" t="str">
            <v>15:01</v>
          </cell>
          <cell r="S249" t="str">
            <v/>
          </cell>
          <cell r="T249" t="str">
            <v/>
          </cell>
          <cell r="U249" t="str">
            <v/>
          </cell>
          <cell r="W249" t="str">
            <v>01:01</v>
          </cell>
          <cell r="X249" t="str">
            <v/>
          </cell>
        </row>
        <row r="250">
          <cell r="B250" t="str">
            <v>New 2014</v>
          </cell>
          <cell r="C250" t="str">
            <v>02:01</v>
          </cell>
          <cell r="D250" t="str">
            <v>03:01</v>
          </cell>
          <cell r="E250" t="str">
            <v>40:01</v>
          </cell>
          <cell r="F250" t="str">
            <v>40:02</v>
          </cell>
          <cell r="G250" t="str">
            <v>02:02</v>
          </cell>
          <cell r="H250" t="str">
            <v>03:04</v>
          </cell>
          <cell r="I250" t="str">
            <v>01:03</v>
          </cell>
          <cell r="J250" t="str">
            <v>01:03</v>
          </cell>
          <cell r="K250" t="str">
            <v>03:01:01G</v>
          </cell>
          <cell r="L250" t="str">
            <v>04:01</v>
          </cell>
          <cell r="M250" t="str">
            <v>01:02:01G</v>
          </cell>
          <cell r="N250" t="str">
            <v>05:01:01G</v>
          </cell>
          <cell r="O250" t="str">
            <v>03:01</v>
          </cell>
          <cell r="P250" t="str">
            <v>06:04</v>
          </cell>
          <cell r="Q250" t="str">
            <v>11:01</v>
          </cell>
          <cell r="R250" t="str">
            <v>13:02</v>
          </cell>
          <cell r="S250" t="str">
            <v>02:02:01G</v>
          </cell>
          <cell r="T250" t="str">
            <v>03:01</v>
          </cell>
          <cell r="U250" t="str">
            <v/>
          </cell>
          <cell r="W250" t="str">
            <v/>
          </cell>
          <cell r="X250" t="str">
            <v/>
          </cell>
        </row>
        <row r="251">
          <cell r="B251" t="str">
            <v>New 2014</v>
          </cell>
          <cell r="C251" t="str">
            <v>01:01</v>
          </cell>
          <cell r="D251" t="str">
            <v>11:01</v>
          </cell>
          <cell r="E251" t="str">
            <v>08:01</v>
          </cell>
          <cell r="F251" t="str">
            <v>35:01:01G</v>
          </cell>
          <cell r="G251" t="str">
            <v>04:01:01G</v>
          </cell>
          <cell r="H251" t="str">
            <v>07:01:01G</v>
          </cell>
          <cell r="I251" t="str">
            <v>01:03</v>
          </cell>
          <cell r="J251" t="str">
            <v>01:03</v>
          </cell>
          <cell r="K251" t="str">
            <v>02:01:02G</v>
          </cell>
          <cell r="L251" t="str">
            <v>03:01:01G</v>
          </cell>
          <cell r="M251" t="str">
            <v>01:01:01G</v>
          </cell>
          <cell r="N251" t="str">
            <v>05:01</v>
          </cell>
          <cell r="O251" t="str">
            <v>02:01</v>
          </cell>
          <cell r="P251" t="str">
            <v>05:01</v>
          </cell>
          <cell r="Q251" t="str">
            <v>01:03</v>
          </cell>
          <cell r="R251" t="str">
            <v>03:01</v>
          </cell>
          <cell r="S251" t="str">
            <v>01:01</v>
          </cell>
          <cell r="T251" t="str">
            <v/>
          </cell>
          <cell r="U251" t="str">
            <v/>
          </cell>
          <cell r="W251" t="str">
            <v/>
          </cell>
          <cell r="X251" t="str">
            <v/>
          </cell>
        </row>
        <row r="252">
          <cell r="B252" t="str">
            <v>New 2014</v>
          </cell>
          <cell r="C252" t="str">
            <v>24:02</v>
          </cell>
          <cell r="D252" t="str">
            <v>31:01</v>
          </cell>
          <cell r="E252" t="str">
            <v>38:01</v>
          </cell>
          <cell r="F252" t="str">
            <v>44:02:01G</v>
          </cell>
          <cell r="G252" t="str">
            <v>05:01</v>
          </cell>
          <cell r="H252" t="str">
            <v>12:03</v>
          </cell>
          <cell r="I252" t="str">
            <v>01:03</v>
          </cell>
          <cell r="J252" t="str">
            <v>01:03</v>
          </cell>
          <cell r="K252" t="str">
            <v>03:01:01G</v>
          </cell>
          <cell r="L252" t="str">
            <v>04:01</v>
          </cell>
          <cell r="M252" t="str">
            <v>01:01:01G</v>
          </cell>
          <cell r="N252" t="str">
            <v>03:01:01G</v>
          </cell>
          <cell r="O252" t="str">
            <v>03:01</v>
          </cell>
          <cell r="P252" t="str">
            <v>05:03</v>
          </cell>
          <cell r="Q252" t="str">
            <v>04:07:01G</v>
          </cell>
          <cell r="R252" t="str">
            <v>14:01</v>
          </cell>
          <cell r="S252" t="str">
            <v>02:01:01G</v>
          </cell>
          <cell r="T252" t="str">
            <v/>
          </cell>
          <cell r="U252" t="str">
            <v>01:01:01G</v>
          </cell>
          <cell r="W252" t="str">
            <v/>
          </cell>
          <cell r="X252" t="str">
            <v/>
          </cell>
        </row>
        <row r="253">
          <cell r="B253" t="str">
            <v>New 2014</v>
          </cell>
          <cell r="C253" t="str">
            <v>02:01</v>
          </cell>
          <cell r="D253" t="str">
            <v>03:01</v>
          </cell>
          <cell r="E253" t="str">
            <v>07:02:01G</v>
          </cell>
          <cell r="F253" t="str">
            <v>44:03</v>
          </cell>
          <cell r="G253" t="str">
            <v>04:01:01G</v>
          </cell>
          <cell r="H253" t="str">
            <v>07:02:01G</v>
          </cell>
          <cell r="I253" t="str">
            <v>01:03</v>
          </cell>
          <cell r="J253" t="str">
            <v>01:03</v>
          </cell>
          <cell r="K253" t="str">
            <v>02:01:02G</v>
          </cell>
          <cell r="L253" t="str">
            <v>04:01</v>
          </cell>
          <cell r="M253" t="str">
            <v>02:01</v>
          </cell>
          <cell r="N253" t="str">
            <v>04:01</v>
          </cell>
          <cell r="O253" t="str">
            <v>02:02</v>
          </cell>
          <cell r="P253" t="str">
            <v>04:02</v>
          </cell>
          <cell r="Q253" t="str">
            <v>07:01</v>
          </cell>
          <cell r="R253" t="str">
            <v>08:01</v>
          </cell>
          <cell r="S253" t="str">
            <v/>
          </cell>
          <cell r="T253" t="str">
            <v/>
          </cell>
          <cell r="U253" t="str">
            <v>01:01:01G</v>
          </cell>
          <cell r="W253" t="str">
            <v/>
          </cell>
          <cell r="X253" t="str">
            <v/>
          </cell>
        </row>
        <row r="254">
          <cell r="B254" t="str">
            <v>New 2014</v>
          </cell>
          <cell r="C254" t="str">
            <v>01:01:01G</v>
          </cell>
          <cell r="D254" t="str">
            <v>29:02:01G</v>
          </cell>
          <cell r="E254" t="str">
            <v>40:01</v>
          </cell>
          <cell r="F254" t="str">
            <v>44:03</v>
          </cell>
          <cell r="G254" t="str">
            <v>03:04</v>
          </cell>
          <cell r="H254" t="str">
            <v>16:01</v>
          </cell>
          <cell r="I254" t="str">
            <v>01:03</v>
          </cell>
          <cell r="J254" t="str">
            <v>02:02</v>
          </cell>
          <cell r="K254" t="str">
            <v>01:01</v>
          </cell>
          <cell r="L254" t="str">
            <v>03:01:01G</v>
          </cell>
          <cell r="M254" t="str">
            <v>01:02:01G</v>
          </cell>
          <cell r="N254" t="str">
            <v>02:01</v>
          </cell>
          <cell r="O254" t="str">
            <v>02:02</v>
          </cell>
          <cell r="P254" t="str">
            <v>06:04</v>
          </cell>
          <cell r="Q254" t="str">
            <v>07:01</v>
          </cell>
          <cell r="R254" t="str">
            <v>13:02</v>
          </cell>
          <cell r="S254" t="str">
            <v>03:01</v>
          </cell>
          <cell r="T254" t="str">
            <v/>
          </cell>
          <cell r="U254" t="str">
            <v>01:01:01G</v>
          </cell>
          <cell r="W254" t="str">
            <v/>
          </cell>
          <cell r="X254" t="str">
            <v/>
          </cell>
        </row>
        <row r="255">
          <cell r="B255" t="str">
            <v>New 2014</v>
          </cell>
          <cell r="C255" t="str">
            <v>02:01</v>
          </cell>
          <cell r="D255" t="str">
            <v>25:01</v>
          </cell>
          <cell r="E255" t="str">
            <v>27:05:02G</v>
          </cell>
          <cell r="F255" t="str">
            <v>58:01:01G</v>
          </cell>
          <cell r="G255" t="str">
            <v>02:02</v>
          </cell>
          <cell r="H255" t="str">
            <v>07:01:01G</v>
          </cell>
          <cell r="I255" t="str">
            <v>01:03</v>
          </cell>
          <cell r="J255" t="str">
            <v>01:03</v>
          </cell>
          <cell r="K255" t="str">
            <v>04:01:01G</v>
          </cell>
          <cell r="L255" t="str">
            <v>04:02:01G</v>
          </cell>
          <cell r="M255" t="str">
            <v>05:01:01G</v>
          </cell>
          <cell r="N255" t="str">
            <v>05:01:01G</v>
          </cell>
          <cell r="O255" t="str">
            <v>03:01</v>
          </cell>
          <cell r="P255" t="str">
            <v>03:01</v>
          </cell>
          <cell r="Q255" t="str">
            <v>11:01</v>
          </cell>
          <cell r="R255" t="str">
            <v>13:03</v>
          </cell>
          <cell r="S255" t="str">
            <v>01:01</v>
          </cell>
          <cell r="T255" t="str">
            <v>02:02:01G</v>
          </cell>
          <cell r="U255" t="str">
            <v/>
          </cell>
          <cell r="W255" t="str">
            <v/>
          </cell>
          <cell r="X255" t="str">
            <v/>
          </cell>
        </row>
        <row r="256">
          <cell r="B256" t="str">
            <v>New 2014</v>
          </cell>
          <cell r="C256" t="str">
            <v>03:01</v>
          </cell>
          <cell r="D256" t="str">
            <v>24:02</v>
          </cell>
          <cell r="E256" t="str">
            <v>07:02:01G</v>
          </cell>
          <cell r="F256" t="str">
            <v>49:01</v>
          </cell>
          <cell r="G256" t="str">
            <v>07:01:01G</v>
          </cell>
          <cell r="H256" t="str">
            <v>07:02:01G</v>
          </cell>
          <cell r="I256" t="str">
            <v>01:03</v>
          </cell>
          <cell r="J256" t="str">
            <v>02:01</v>
          </cell>
          <cell r="K256" t="str">
            <v>03:01:01G</v>
          </cell>
          <cell r="L256" t="str">
            <v>04:01</v>
          </cell>
          <cell r="M256" t="str">
            <v>03:01</v>
          </cell>
          <cell r="N256" t="str">
            <v>05:01:01G</v>
          </cell>
          <cell r="O256" t="str">
            <v>03:01</v>
          </cell>
          <cell r="P256" t="str">
            <v>03:02</v>
          </cell>
          <cell r="Q256" t="str">
            <v>04:04</v>
          </cell>
          <cell r="R256" t="str">
            <v>11:01</v>
          </cell>
          <cell r="S256" t="str">
            <v>02:02:01G</v>
          </cell>
          <cell r="T256" t="str">
            <v/>
          </cell>
          <cell r="U256" t="str">
            <v>01:01:01G</v>
          </cell>
          <cell r="W256" t="str">
            <v/>
          </cell>
          <cell r="X256" t="str">
            <v/>
          </cell>
        </row>
        <row r="257">
          <cell r="B257" t="str">
            <v>New 2014</v>
          </cell>
          <cell r="C257" t="str">
            <v>02:01</v>
          </cell>
          <cell r="D257" t="str">
            <v>02:01</v>
          </cell>
          <cell r="E257" t="str">
            <v>51:01</v>
          </cell>
          <cell r="F257" t="str">
            <v>57:01</v>
          </cell>
          <cell r="G257" t="str">
            <v>02:02</v>
          </cell>
          <cell r="H257" t="str">
            <v>06:02:01G</v>
          </cell>
          <cell r="I257" t="str">
            <v>01:03</v>
          </cell>
          <cell r="J257" t="str">
            <v>01:04</v>
          </cell>
          <cell r="K257" t="str">
            <v>02:01:02G</v>
          </cell>
          <cell r="L257" t="str">
            <v>15:01</v>
          </cell>
          <cell r="M257" t="str">
            <v>01:03</v>
          </cell>
          <cell r="N257" t="str">
            <v>05:01:01G</v>
          </cell>
          <cell r="O257" t="str">
            <v>03:01</v>
          </cell>
          <cell r="P257" t="str">
            <v>06:03</v>
          </cell>
          <cell r="Q257" t="str">
            <v>11:01</v>
          </cell>
          <cell r="R257" t="str">
            <v>13:01</v>
          </cell>
          <cell r="S257" t="str">
            <v>01:01</v>
          </cell>
          <cell r="T257" t="str">
            <v>02:02:01G</v>
          </cell>
          <cell r="U257" t="str">
            <v/>
          </cell>
          <cell r="W257" t="str">
            <v/>
          </cell>
          <cell r="X257" t="str">
            <v/>
          </cell>
        </row>
        <row r="258">
          <cell r="B258" t="str">
            <v>New 2014</v>
          </cell>
          <cell r="C258" t="str">
            <v>24:02</v>
          </cell>
          <cell r="D258" t="str">
            <v>29:02</v>
          </cell>
          <cell r="E258" t="str">
            <v>15:01</v>
          </cell>
          <cell r="F258" t="str">
            <v>44:03</v>
          </cell>
          <cell r="G258" t="str">
            <v>03:03:01G</v>
          </cell>
          <cell r="H258" t="str">
            <v>16:01</v>
          </cell>
          <cell r="I258" t="str">
            <v>01:03</v>
          </cell>
          <cell r="J258" t="str">
            <v>01:03</v>
          </cell>
          <cell r="K258" t="str">
            <v>04:02</v>
          </cell>
          <cell r="L258" t="str">
            <v>04:02</v>
          </cell>
          <cell r="M258" t="str">
            <v>02:01</v>
          </cell>
          <cell r="N258" t="str">
            <v>05:01:01G</v>
          </cell>
          <cell r="O258" t="str">
            <v>02:02</v>
          </cell>
          <cell r="P258" t="str">
            <v>03:01</v>
          </cell>
          <cell r="Q258" t="str">
            <v>07:01</v>
          </cell>
          <cell r="R258" t="str">
            <v>12:01:01G</v>
          </cell>
          <cell r="S258" t="str">
            <v>02:02:01G</v>
          </cell>
          <cell r="T258" t="str">
            <v/>
          </cell>
          <cell r="U258" t="str">
            <v>01:01:01G</v>
          </cell>
          <cell r="W258" t="str">
            <v/>
          </cell>
          <cell r="X258" t="str">
            <v/>
          </cell>
        </row>
        <row r="259">
          <cell r="B259" t="str">
            <v>New 2014</v>
          </cell>
          <cell r="C259" t="str">
            <v>02:01</v>
          </cell>
          <cell r="D259" t="str">
            <v>11:01</v>
          </cell>
          <cell r="E259" t="str">
            <v>35:01:01G</v>
          </cell>
          <cell r="F259" t="str">
            <v>40:01</v>
          </cell>
          <cell r="G259" t="str">
            <v>03:04</v>
          </cell>
          <cell r="H259" t="str">
            <v>04:01:01G</v>
          </cell>
          <cell r="I259" t="str">
            <v>01:03</v>
          </cell>
          <cell r="J259" t="str">
            <v>01:03</v>
          </cell>
          <cell r="K259" t="str">
            <v>04:01:01G</v>
          </cell>
          <cell r="L259" t="str">
            <v>04:02:01G</v>
          </cell>
          <cell r="M259" t="str">
            <v>01:01:01G</v>
          </cell>
          <cell r="N259" t="str">
            <v>04:01</v>
          </cell>
          <cell r="O259" t="str">
            <v>04:02</v>
          </cell>
          <cell r="P259" t="str">
            <v>05:01</v>
          </cell>
          <cell r="Q259" t="str">
            <v>01:01</v>
          </cell>
          <cell r="R259" t="str">
            <v>08:01</v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</row>
        <row r="260">
          <cell r="B260" t="str">
            <v>New 2014</v>
          </cell>
          <cell r="C260" t="str">
            <v>03:01</v>
          </cell>
          <cell r="D260" t="str">
            <v>23:01:01G</v>
          </cell>
          <cell r="E260" t="str">
            <v>49:01</v>
          </cell>
          <cell r="F260" t="str">
            <v>51:01</v>
          </cell>
          <cell r="G260" t="str">
            <v>02:02</v>
          </cell>
          <cell r="H260" t="str">
            <v>07:01:01G</v>
          </cell>
          <cell r="I260" t="str">
            <v>01:03</v>
          </cell>
          <cell r="J260" t="str">
            <v>02:01</v>
          </cell>
          <cell r="K260" t="str">
            <v>04:01</v>
          </cell>
          <cell r="L260" t="str">
            <v>11:01</v>
          </cell>
          <cell r="M260" t="str">
            <v>02:01</v>
          </cell>
          <cell r="N260" t="str">
            <v>05:01:01G</v>
          </cell>
          <cell r="O260" t="str">
            <v>02:02</v>
          </cell>
          <cell r="P260" t="str">
            <v>03:01</v>
          </cell>
          <cell r="Q260" t="str">
            <v>07:01</v>
          </cell>
          <cell r="R260" t="str">
            <v>11:04</v>
          </cell>
          <cell r="S260" t="str">
            <v>02:02:01G</v>
          </cell>
          <cell r="T260" t="str">
            <v/>
          </cell>
          <cell r="U260" t="str">
            <v>01:01:01G</v>
          </cell>
          <cell r="V260" t="str">
            <v/>
          </cell>
          <cell r="W260" t="str">
            <v/>
          </cell>
          <cell r="X260" t="str">
            <v/>
          </cell>
        </row>
        <row r="261">
          <cell r="B261" t="str">
            <v>New 2014</v>
          </cell>
          <cell r="C261" t="str">
            <v>02:01</v>
          </cell>
          <cell r="D261" t="str">
            <v>30:01</v>
          </cell>
          <cell r="E261" t="str">
            <v>35:01:01G</v>
          </cell>
          <cell r="F261" t="str">
            <v>40:01</v>
          </cell>
          <cell r="G261" t="str">
            <v>04:01:01G</v>
          </cell>
          <cell r="H261" t="str">
            <v>08:01:01G</v>
          </cell>
          <cell r="I261" t="str">
            <v>01:03</v>
          </cell>
          <cell r="J261" t="str">
            <v>02:02</v>
          </cell>
          <cell r="K261" t="str">
            <v>02:01:02G</v>
          </cell>
          <cell r="L261" t="str">
            <v>19:01</v>
          </cell>
          <cell r="M261" t="str">
            <v>01:03</v>
          </cell>
          <cell r="N261" t="str">
            <v>03:01:01G</v>
          </cell>
          <cell r="O261" t="str">
            <v>03:03</v>
          </cell>
          <cell r="P261" t="str">
            <v>06:01</v>
          </cell>
          <cell r="Q261" t="str">
            <v>08:03</v>
          </cell>
          <cell r="R261" t="str">
            <v>09:01:02G</v>
          </cell>
          <cell r="S261" t="str">
            <v/>
          </cell>
          <cell r="T261" t="str">
            <v/>
          </cell>
          <cell r="U261" t="str">
            <v>01:01:01G</v>
          </cell>
          <cell r="V261" t="str">
            <v/>
          </cell>
          <cell r="W261" t="str">
            <v/>
          </cell>
          <cell r="X261" t="str">
            <v/>
          </cell>
        </row>
        <row r="262">
          <cell r="B262" t="str">
            <v>New 2014</v>
          </cell>
          <cell r="C262" t="str">
            <v>02:01</v>
          </cell>
          <cell r="D262" t="str">
            <v>26:01</v>
          </cell>
          <cell r="E262" t="str">
            <v>18:01:01G</v>
          </cell>
          <cell r="F262" t="str">
            <v>38:01</v>
          </cell>
          <cell r="G262" t="str">
            <v>07:01:01G</v>
          </cell>
          <cell r="H262" t="str">
            <v>12:03</v>
          </cell>
          <cell r="I262" t="str">
            <v>01:03</v>
          </cell>
          <cell r="J262" t="str">
            <v>01:03</v>
          </cell>
          <cell r="K262" t="str">
            <v>03:01:01G</v>
          </cell>
          <cell r="L262" t="str">
            <v>04:01</v>
          </cell>
          <cell r="M262" t="str">
            <v>03:01:01G</v>
          </cell>
          <cell r="N262" t="str">
            <v>06:01</v>
          </cell>
          <cell r="O262" t="str">
            <v>03:01</v>
          </cell>
          <cell r="P262" t="str">
            <v>03:03</v>
          </cell>
          <cell r="Q262" t="str">
            <v>08:03</v>
          </cell>
          <cell r="R262" t="str">
            <v>09:01:02G</v>
          </cell>
          <cell r="S262" t="str">
            <v/>
          </cell>
          <cell r="T262" t="str">
            <v/>
          </cell>
          <cell r="U262" t="str">
            <v>01:01:01G</v>
          </cell>
          <cell r="V262" t="str">
            <v/>
          </cell>
          <cell r="W262" t="str">
            <v/>
          </cell>
          <cell r="X262" t="str">
            <v/>
          </cell>
        </row>
        <row r="263">
          <cell r="B263" t="str">
            <v>New 2014</v>
          </cell>
          <cell r="C263" t="str">
            <v>02:01</v>
          </cell>
          <cell r="D263" t="str">
            <v>02:01</v>
          </cell>
          <cell r="E263" t="str">
            <v>14:02</v>
          </cell>
          <cell r="F263" t="str">
            <v>40:01</v>
          </cell>
          <cell r="G263" t="str">
            <v>03:04</v>
          </cell>
          <cell r="H263" t="str">
            <v>08:02</v>
          </cell>
          <cell r="I263" t="str">
            <v>01:03</v>
          </cell>
          <cell r="J263" t="str">
            <v>01:03</v>
          </cell>
          <cell r="K263" t="str">
            <v>02:01:02G</v>
          </cell>
          <cell r="L263" t="str">
            <v>02:01:02G</v>
          </cell>
          <cell r="M263" t="str">
            <v>01:02:01G</v>
          </cell>
          <cell r="N263" t="str">
            <v>02:01</v>
          </cell>
          <cell r="O263" t="str">
            <v>02:02</v>
          </cell>
          <cell r="P263" t="str">
            <v>06:04</v>
          </cell>
          <cell r="Q263" t="str">
            <v>07:01</v>
          </cell>
          <cell r="R263" t="str">
            <v>13:02</v>
          </cell>
          <cell r="S263" t="str">
            <v>03:01</v>
          </cell>
          <cell r="T263" t="str">
            <v/>
          </cell>
          <cell r="U263" t="str">
            <v>01:01:01G</v>
          </cell>
          <cell r="V263" t="str">
            <v/>
          </cell>
          <cell r="W263" t="str">
            <v/>
          </cell>
          <cell r="X263" t="str">
            <v/>
          </cell>
        </row>
        <row r="264">
          <cell r="B264" t="str">
            <v>New 2014</v>
          </cell>
          <cell r="C264" t="str">
            <v>02:01</v>
          </cell>
          <cell r="D264" t="str">
            <v>11:01</v>
          </cell>
          <cell r="E264" t="str">
            <v>07:02:01G</v>
          </cell>
          <cell r="F264" t="str">
            <v>15:01</v>
          </cell>
          <cell r="G264" t="str">
            <v>03:04</v>
          </cell>
          <cell r="H264" t="str">
            <v>07:02:01G</v>
          </cell>
          <cell r="I264" t="str">
            <v>01:03</v>
          </cell>
          <cell r="J264" t="str">
            <v>01:03</v>
          </cell>
          <cell r="K264" t="str">
            <v>04:01</v>
          </cell>
          <cell r="L264" t="str">
            <v>04:01</v>
          </cell>
          <cell r="M264" t="str">
            <v>02:01</v>
          </cell>
          <cell r="N264" t="str">
            <v>03:01:01G</v>
          </cell>
          <cell r="O264" t="str">
            <v>03:02</v>
          </cell>
          <cell r="P264" t="str">
            <v>03:03</v>
          </cell>
          <cell r="Q264" t="str">
            <v>04:01</v>
          </cell>
          <cell r="R264" t="str">
            <v>07:01</v>
          </cell>
          <cell r="S264" t="str">
            <v/>
          </cell>
          <cell r="T264" t="str">
            <v/>
          </cell>
          <cell r="U264" t="str">
            <v>01:01:01G</v>
          </cell>
          <cell r="V264" t="str">
            <v>01:03N</v>
          </cell>
          <cell r="W264" t="str">
            <v/>
          </cell>
          <cell r="X264" t="str">
            <v/>
          </cell>
        </row>
        <row r="265">
          <cell r="B265" t="str">
            <v>New 2014</v>
          </cell>
          <cell r="C265" t="str">
            <v>01:01</v>
          </cell>
          <cell r="D265" t="str">
            <v>03:01</v>
          </cell>
          <cell r="E265" t="str">
            <v>07:02:01G</v>
          </cell>
          <cell r="F265" t="str">
            <v>08:01</v>
          </cell>
          <cell r="G265" t="str">
            <v>07:01:01G</v>
          </cell>
          <cell r="H265" t="str">
            <v>07:02:01G</v>
          </cell>
          <cell r="I265" t="str">
            <v>02:01</v>
          </cell>
          <cell r="J265" t="str">
            <v>02:01</v>
          </cell>
          <cell r="K265" t="str">
            <v>01:01</v>
          </cell>
          <cell r="L265" t="str">
            <v>01:01</v>
          </cell>
          <cell r="M265" t="str">
            <v>01:02:01G</v>
          </cell>
          <cell r="N265" t="str">
            <v>05:01</v>
          </cell>
          <cell r="O265" t="str">
            <v>02:01</v>
          </cell>
          <cell r="P265" t="str">
            <v>06:02</v>
          </cell>
          <cell r="Q265" t="str">
            <v>03:01</v>
          </cell>
          <cell r="R265" t="str">
            <v>15:01</v>
          </cell>
          <cell r="S265" t="str">
            <v>01:01</v>
          </cell>
          <cell r="T265" t="str">
            <v/>
          </cell>
          <cell r="U265" t="str">
            <v/>
          </cell>
          <cell r="V265" t="str">
            <v/>
          </cell>
          <cell r="W265" t="str">
            <v>01:01</v>
          </cell>
          <cell r="X265" t="str">
            <v/>
          </cell>
        </row>
        <row r="266">
          <cell r="B266" t="str">
            <v>New 2014</v>
          </cell>
          <cell r="C266" t="str">
            <v>02:01</v>
          </cell>
          <cell r="D266" t="str">
            <v>11:01</v>
          </cell>
          <cell r="E266" t="str">
            <v>07:02:01G</v>
          </cell>
          <cell r="F266" t="str">
            <v>18:01:01G</v>
          </cell>
          <cell r="G266" t="str">
            <v>07:01:01G</v>
          </cell>
          <cell r="H266" t="str">
            <v>07:02:01G</v>
          </cell>
          <cell r="I266" t="str">
            <v>01:03</v>
          </cell>
          <cell r="J266" t="str">
            <v>01:03</v>
          </cell>
          <cell r="K266" t="str">
            <v>03:01:01G</v>
          </cell>
          <cell r="L266" t="str">
            <v>04:01</v>
          </cell>
          <cell r="M266" t="str">
            <v>01:02:01G</v>
          </cell>
          <cell r="N266" t="str">
            <v>03:01:01G</v>
          </cell>
          <cell r="O266" t="str">
            <v>03:02</v>
          </cell>
          <cell r="P266" t="str">
            <v>06:02</v>
          </cell>
          <cell r="Q266" t="str">
            <v>04:03</v>
          </cell>
          <cell r="R266" t="str">
            <v>15:01</v>
          </cell>
          <cell r="S266" t="str">
            <v/>
          </cell>
          <cell r="T266" t="str">
            <v/>
          </cell>
          <cell r="U266" t="str">
            <v>01:01:01G</v>
          </cell>
          <cell r="V266" t="str">
            <v/>
          </cell>
          <cell r="W266" t="str">
            <v>01:01</v>
          </cell>
          <cell r="X266" t="str">
            <v/>
          </cell>
        </row>
        <row r="267">
          <cell r="B267" t="str">
            <v>New 2014</v>
          </cell>
          <cell r="C267" t="str">
            <v>02:01</v>
          </cell>
          <cell r="D267" t="str">
            <v>03:01</v>
          </cell>
          <cell r="E267" t="str">
            <v>07:02:01G</v>
          </cell>
          <cell r="F267" t="str">
            <v>52:01</v>
          </cell>
          <cell r="G267" t="str">
            <v>07:02:01G</v>
          </cell>
          <cell r="H267" t="str">
            <v>12:02</v>
          </cell>
          <cell r="I267" t="str">
            <v>01:03</v>
          </cell>
          <cell r="J267" t="str">
            <v>01:03</v>
          </cell>
          <cell r="K267" t="str">
            <v>03:01:01G</v>
          </cell>
          <cell r="L267" t="str">
            <v>04:01</v>
          </cell>
          <cell r="M267" t="str">
            <v>01:02:01G</v>
          </cell>
          <cell r="N267" t="str">
            <v>02:01</v>
          </cell>
          <cell r="O267" t="str">
            <v>02:02</v>
          </cell>
          <cell r="P267" t="str">
            <v>06:02</v>
          </cell>
          <cell r="Q267" t="str">
            <v>07:01</v>
          </cell>
          <cell r="R267" t="str">
            <v>15:01</v>
          </cell>
          <cell r="S267" t="str">
            <v/>
          </cell>
          <cell r="T267" t="str">
            <v/>
          </cell>
          <cell r="U267" t="str">
            <v>01:01:01G</v>
          </cell>
          <cell r="V267" t="str">
            <v/>
          </cell>
          <cell r="W267" t="str">
            <v>01:01</v>
          </cell>
          <cell r="X267" t="str">
            <v/>
          </cell>
        </row>
        <row r="268">
          <cell r="B268" t="str">
            <v>New 2014</v>
          </cell>
          <cell r="C268" t="str">
            <v>01:01</v>
          </cell>
          <cell r="D268" t="str">
            <v>02:01</v>
          </cell>
          <cell r="E268" t="str">
            <v>07:02:01G</v>
          </cell>
          <cell r="F268" t="str">
            <v>44:03</v>
          </cell>
          <cell r="G268" t="str">
            <v>07:02:01G</v>
          </cell>
          <cell r="H268" t="str">
            <v>16:02:01G</v>
          </cell>
          <cell r="I268" t="str">
            <v>01:03</v>
          </cell>
          <cell r="J268" t="str">
            <v>01:03</v>
          </cell>
          <cell r="K268" t="str">
            <v>02:01:02G</v>
          </cell>
          <cell r="L268" t="str">
            <v>04:01</v>
          </cell>
          <cell r="M268" t="str">
            <v>01:02:01G</v>
          </cell>
          <cell r="N268" t="str">
            <v>03:01:01G</v>
          </cell>
          <cell r="O268" t="str">
            <v>03:02</v>
          </cell>
          <cell r="P268" t="str">
            <v>06:02</v>
          </cell>
          <cell r="Q268" t="str">
            <v>04:02</v>
          </cell>
          <cell r="R268" t="str">
            <v>15:01</v>
          </cell>
          <cell r="S268" t="str">
            <v/>
          </cell>
          <cell r="T268" t="str">
            <v/>
          </cell>
          <cell r="U268" t="str">
            <v>01:01:01G</v>
          </cell>
          <cell r="V268" t="str">
            <v/>
          </cell>
          <cell r="W268" t="str">
            <v>01:01</v>
          </cell>
          <cell r="X268" t="str">
            <v/>
          </cell>
        </row>
        <row r="269">
          <cell r="B269" t="str">
            <v>New 2014</v>
          </cell>
          <cell r="C269" t="str">
            <v>02:01</v>
          </cell>
          <cell r="D269" t="str">
            <v>68:01</v>
          </cell>
          <cell r="E269" t="str">
            <v>44:03</v>
          </cell>
          <cell r="F269" t="str">
            <v>51:01</v>
          </cell>
          <cell r="G269" t="str">
            <v>04:01:01G</v>
          </cell>
          <cell r="H269" t="str">
            <v>16:01</v>
          </cell>
          <cell r="I269" t="str">
            <v>02:01</v>
          </cell>
          <cell r="J269" t="str">
            <v>02:01</v>
          </cell>
          <cell r="K269" t="str">
            <v>01:01</v>
          </cell>
          <cell r="L269" t="str">
            <v>17:01</v>
          </cell>
          <cell r="M269" t="str">
            <v>01:02:01G</v>
          </cell>
          <cell r="N269" t="str">
            <v>01:02:01G</v>
          </cell>
          <cell r="O269" t="str">
            <v>05:02</v>
          </cell>
          <cell r="P269" t="str">
            <v>06:02</v>
          </cell>
          <cell r="Q269" t="str">
            <v>11:04</v>
          </cell>
          <cell r="R269" t="str">
            <v>15:03</v>
          </cell>
          <cell r="S269" t="str">
            <v>02:02:01G</v>
          </cell>
          <cell r="T269" t="str">
            <v/>
          </cell>
          <cell r="U269" t="str">
            <v/>
          </cell>
          <cell r="V269" t="str">
            <v/>
          </cell>
          <cell r="W269" t="str">
            <v>01:01</v>
          </cell>
          <cell r="X269" t="str">
            <v/>
          </cell>
        </row>
        <row r="270">
          <cell r="B270" t="str">
            <v>New 2014</v>
          </cell>
          <cell r="C270" t="str">
            <v>01:01</v>
          </cell>
          <cell r="D270" t="str">
            <v>11:01</v>
          </cell>
          <cell r="E270" t="str">
            <v>44:03</v>
          </cell>
          <cell r="F270" t="str">
            <v>55:01</v>
          </cell>
          <cell r="G270" t="str">
            <v>03:03:01G</v>
          </cell>
          <cell r="H270" t="str">
            <v>04:01:01G</v>
          </cell>
          <cell r="I270" t="str">
            <v>01:03</v>
          </cell>
          <cell r="J270" t="str">
            <v>01:03</v>
          </cell>
          <cell r="K270" t="str">
            <v>02:01:02G</v>
          </cell>
          <cell r="L270" t="str">
            <v>04:01</v>
          </cell>
          <cell r="M270" t="str">
            <v>01:01:01G</v>
          </cell>
          <cell r="N270" t="str">
            <v>02:01</v>
          </cell>
          <cell r="O270" t="str">
            <v>02:02</v>
          </cell>
          <cell r="P270" t="str">
            <v>05:03</v>
          </cell>
          <cell r="Q270" t="str">
            <v>07:01</v>
          </cell>
          <cell r="R270" t="str">
            <v>14:54</v>
          </cell>
          <cell r="S270" t="str">
            <v>02:02:01G</v>
          </cell>
          <cell r="T270" t="str">
            <v/>
          </cell>
          <cell r="U270" t="str">
            <v>01:01:01G</v>
          </cell>
          <cell r="V270" t="str">
            <v/>
          </cell>
          <cell r="W270" t="str">
            <v/>
          </cell>
          <cell r="X270" t="str">
            <v/>
          </cell>
        </row>
        <row r="271">
          <cell r="B271" t="str">
            <v>ID was drawn, but no blood obtained for DNA extraction (only for ABO_Rh)</v>
          </cell>
        </row>
        <row r="272">
          <cell r="B272" t="str">
            <v>New 2014</v>
          </cell>
          <cell r="C272" t="str">
            <v>02:01</v>
          </cell>
          <cell r="D272" t="str">
            <v>02:01</v>
          </cell>
          <cell r="E272" t="str">
            <v>44:02:01G</v>
          </cell>
          <cell r="F272" t="str">
            <v>44:02:01G</v>
          </cell>
          <cell r="G272" t="str">
            <v>05:01</v>
          </cell>
          <cell r="H272" t="str">
            <v>05:01</v>
          </cell>
          <cell r="I272" t="str">
            <v>01:03</v>
          </cell>
          <cell r="J272" t="str">
            <v>01:03</v>
          </cell>
          <cell r="K272" t="str">
            <v>04:01:01G</v>
          </cell>
          <cell r="L272" t="str">
            <v>04:02:01G</v>
          </cell>
          <cell r="M272" t="str">
            <v>03:01</v>
          </cell>
          <cell r="N272" t="str">
            <v>03:01:01G</v>
          </cell>
          <cell r="O272" t="str">
            <v>03:02</v>
          </cell>
          <cell r="P272" t="str">
            <v>03:03</v>
          </cell>
          <cell r="Q272" t="str">
            <v>04:04</v>
          </cell>
          <cell r="R272" t="str">
            <v>09:01:02G</v>
          </cell>
          <cell r="S272" t="str">
            <v/>
          </cell>
          <cell r="T272" t="str">
            <v/>
          </cell>
          <cell r="U272" t="str">
            <v>01:01:01G</v>
          </cell>
          <cell r="V272" t="str">
            <v>01:01:01G</v>
          </cell>
          <cell r="W272" t="str">
            <v/>
          </cell>
          <cell r="X272" t="str">
            <v/>
          </cell>
        </row>
        <row r="273">
          <cell r="B273" t="str">
            <v>New 2014</v>
          </cell>
          <cell r="C273" t="str">
            <v>02:01</v>
          </cell>
          <cell r="D273" t="str">
            <v>02:01</v>
          </cell>
          <cell r="E273" t="str">
            <v>07:02:01G</v>
          </cell>
          <cell r="F273" t="str">
            <v>51:01</v>
          </cell>
          <cell r="G273" t="str">
            <v>07:02:01G</v>
          </cell>
          <cell r="H273" t="str">
            <v>15:02:01G</v>
          </cell>
          <cell r="I273" t="str">
            <v>01:03</v>
          </cell>
          <cell r="J273" t="str">
            <v>02:01</v>
          </cell>
          <cell r="K273" t="str">
            <v>03:01:01G</v>
          </cell>
          <cell r="L273" t="str">
            <v>13:01:01G</v>
          </cell>
          <cell r="M273" t="str">
            <v>03:01:01G</v>
          </cell>
          <cell r="N273" t="str">
            <v>05:01:01G</v>
          </cell>
          <cell r="O273" t="str">
            <v>03:01</v>
          </cell>
          <cell r="P273" t="str">
            <v>03:01</v>
          </cell>
          <cell r="Q273" t="str">
            <v>04:01</v>
          </cell>
          <cell r="R273" t="str">
            <v>11:01</v>
          </cell>
          <cell r="S273" t="str">
            <v>02:02:01G</v>
          </cell>
          <cell r="T273" t="str">
            <v/>
          </cell>
          <cell r="U273" t="str">
            <v>01:01:01G</v>
          </cell>
          <cell r="V273" t="str">
            <v/>
          </cell>
          <cell r="W273" t="str">
            <v/>
          </cell>
          <cell r="X273" t="str">
            <v/>
          </cell>
        </row>
        <row r="274">
          <cell r="B274" t="str">
            <v>New 2014</v>
          </cell>
          <cell r="C274" t="str">
            <v>26:01</v>
          </cell>
          <cell r="D274" t="str">
            <v>32:01</v>
          </cell>
          <cell r="E274" t="str">
            <v>08:01</v>
          </cell>
          <cell r="F274" t="str">
            <v>45:01</v>
          </cell>
          <cell r="G274" t="str">
            <v>06:02:01G</v>
          </cell>
          <cell r="H274" t="str">
            <v>07:01:01G</v>
          </cell>
          <cell r="I274" t="str">
            <v>01:03</v>
          </cell>
          <cell r="J274" t="str">
            <v>01:03</v>
          </cell>
          <cell r="K274" t="str">
            <v>02:01:02G</v>
          </cell>
          <cell r="L274" t="str">
            <v>04:02</v>
          </cell>
          <cell r="M274" t="str">
            <v>02:01</v>
          </cell>
          <cell r="N274" t="str">
            <v>03:01:01G</v>
          </cell>
          <cell r="O274" t="str">
            <v>02:02</v>
          </cell>
          <cell r="P274" t="str">
            <v>03:02</v>
          </cell>
          <cell r="Q274" t="str">
            <v>04:04</v>
          </cell>
          <cell r="R274" t="str">
            <v>07:01</v>
          </cell>
          <cell r="S274" t="str">
            <v/>
          </cell>
          <cell r="T274" t="str">
            <v/>
          </cell>
          <cell r="U274" t="str">
            <v>01:01:01G</v>
          </cell>
          <cell r="V274" t="str">
            <v>01:01:01G</v>
          </cell>
          <cell r="W274" t="str">
            <v/>
          </cell>
          <cell r="X274" t="str">
            <v/>
          </cell>
        </row>
        <row r="275">
          <cell r="B275" t="str">
            <v>New 2014</v>
          </cell>
          <cell r="C275" t="str">
            <v>02:01</v>
          </cell>
          <cell r="D275" t="str">
            <v>80:01</v>
          </cell>
          <cell r="E275" t="str">
            <v>42:01</v>
          </cell>
          <cell r="F275" t="str">
            <v>44:03</v>
          </cell>
          <cell r="G275" t="str">
            <v>16:01</v>
          </cell>
          <cell r="H275" t="str">
            <v>17:01:01G</v>
          </cell>
          <cell r="I275" t="str">
            <v>01:03</v>
          </cell>
          <cell r="J275" t="str">
            <v>01:03</v>
          </cell>
          <cell r="K275" t="str">
            <v>04:02:01G</v>
          </cell>
          <cell r="L275" t="str">
            <v>17:01</v>
          </cell>
          <cell r="M275" t="str">
            <v>01:03</v>
          </cell>
          <cell r="N275" t="str">
            <v>02:01</v>
          </cell>
          <cell r="O275" t="str">
            <v>02:02</v>
          </cell>
          <cell r="P275" t="str">
            <v>06:03</v>
          </cell>
          <cell r="Q275" t="str">
            <v>07:01</v>
          </cell>
          <cell r="R275" t="str">
            <v>13:01</v>
          </cell>
          <cell r="S275" t="str">
            <v>01:01</v>
          </cell>
          <cell r="T275" t="str">
            <v/>
          </cell>
          <cell r="U275" t="str">
            <v>01:01:01G</v>
          </cell>
          <cell r="V275" t="str">
            <v/>
          </cell>
          <cell r="W275" t="str">
            <v/>
          </cell>
          <cell r="X275" t="str">
            <v/>
          </cell>
        </row>
        <row r="276">
          <cell r="B276" t="str">
            <v>New 2014</v>
          </cell>
          <cell r="C276" t="str">
            <v>03:01</v>
          </cell>
          <cell r="D276" t="str">
            <v>26:01</v>
          </cell>
          <cell r="E276" t="str">
            <v>35:01:01G</v>
          </cell>
          <cell r="F276" t="str">
            <v>38:01</v>
          </cell>
          <cell r="G276" t="str">
            <v>04:01:01G</v>
          </cell>
          <cell r="H276" t="str">
            <v>12:03</v>
          </cell>
          <cell r="I276" t="str">
            <v>01:03</v>
          </cell>
          <cell r="J276" t="str">
            <v>01:03</v>
          </cell>
          <cell r="K276" t="str">
            <v>04:01</v>
          </cell>
          <cell r="L276" t="str">
            <v>04:01</v>
          </cell>
          <cell r="M276" t="str">
            <v>01:01:01G</v>
          </cell>
          <cell r="N276" t="str">
            <v>05:01:01G</v>
          </cell>
          <cell r="O276" t="str">
            <v>03:01</v>
          </cell>
          <cell r="P276" t="str">
            <v>05:01</v>
          </cell>
          <cell r="Q276" t="str">
            <v>01:01</v>
          </cell>
          <cell r="R276" t="str">
            <v>12:01:01G</v>
          </cell>
          <cell r="S276" t="str">
            <v>02:02:01G</v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</row>
        <row r="277">
          <cell r="B277" t="str">
            <v>New 2014</v>
          </cell>
          <cell r="C277" t="str">
            <v>03:01</v>
          </cell>
          <cell r="D277" t="str">
            <v>32:01</v>
          </cell>
          <cell r="E277" t="str">
            <v>35:01:01G</v>
          </cell>
          <cell r="F277" t="str">
            <v>40:02</v>
          </cell>
          <cell r="G277" t="str">
            <v>02:02</v>
          </cell>
          <cell r="H277" t="str">
            <v>04:01:01G</v>
          </cell>
          <cell r="I277" t="str">
            <v>01:03</v>
          </cell>
          <cell r="J277" t="str">
            <v>01:03</v>
          </cell>
          <cell r="K277" t="str">
            <v>04:02</v>
          </cell>
          <cell r="L277" t="str">
            <v>04:02</v>
          </cell>
          <cell r="M277" t="str">
            <v>01:01:01G</v>
          </cell>
          <cell r="N277" t="str">
            <v>01:03</v>
          </cell>
          <cell r="O277" t="str">
            <v>05:01</v>
          </cell>
          <cell r="P277" t="str">
            <v>06:03</v>
          </cell>
          <cell r="Q277" t="str">
            <v>01:01</v>
          </cell>
          <cell r="R277" t="str">
            <v>13:01</v>
          </cell>
          <cell r="S277" t="str">
            <v>02:02:01G</v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</row>
        <row r="278">
          <cell r="B278" t="str">
            <v>New 2014</v>
          </cell>
          <cell r="C278" t="str">
            <v>11:01</v>
          </cell>
          <cell r="D278" t="str">
            <v>33:03</v>
          </cell>
          <cell r="E278" t="str">
            <v>35:01:01G</v>
          </cell>
          <cell r="F278" t="str">
            <v>35:03</v>
          </cell>
          <cell r="G278" t="str">
            <v>04:01:01G</v>
          </cell>
          <cell r="H278" t="str">
            <v>12:03</v>
          </cell>
          <cell r="I278" t="str">
            <v>01:03</v>
          </cell>
          <cell r="J278" t="str">
            <v>02:01</v>
          </cell>
          <cell r="K278" t="str">
            <v>04:01</v>
          </cell>
          <cell r="L278" t="str">
            <v>13:01:01G</v>
          </cell>
          <cell r="M278" t="str">
            <v>01:03</v>
          </cell>
          <cell r="N278" t="str">
            <v>03:01:01G</v>
          </cell>
          <cell r="O278" t="str">
            <v>03:02</v>
          </cell>
          <cell r="P278" t="str">
            <v>06:03</v>
          </cell>
          <cell r="Q278" t="str">
            <v>04:03</v>
          </cell>
          <cell r="R278" t="str">
            <v>13:01</v>
          </cell>
          <cell r="S278" t="str">
            <v>02:02:01G</v>
          </cell>
          <cell r="T278" t="str">
            <v/>
          </cell>
          <cell r="U278" t="str">
            <v>01:01:01G</v>
          </cell>
          <cell r="V278" t="str">
            <v/>
          </cell>
          <cell r="W278" t="str">
            <v/>
          </cell>
          <cell r="X278" t="str">
            <v/>
          </cell>
        </row>
        <row r="279">
          <cell r="B279" t="str">
            <v>New 2014</v>
          </cell>
          <cell r="C279" t="str">
            <v>02:01</v>
          </cell>
          <cell r="D279" t="str">
            <v>24:02</v>
          </cell>
          <cell r="E279" t="str">
            <v>07:02:01G</v>
          </cell>
          <cell r="F279" t="str">
            <v>44:02:01G</v>
          </cell>
          <cell r="G279" t="str">
            <v>05:01</v>
          </cell>
          <cell r="H279" t="str">
            <v>07:02:01G</v>
          </cell>
          <cell r="I279" t="str">
            <v>01:03</v>
          </cell>
          <cell r="J279" t="str">
            <v>02:01</v>
          </cell>
          <cell r="K279" t="str">
            <v>01:01</v>
          </cell>
          <cell r="L279" t="str">
            <v>04:01</v>
          </cell>
          <cell r="M279" t="str">
            <v>01:02:01G</v>
          </cell>
          <cell r="N279" t="str">
            <v>03:01:01G</v>
          </cell>
          <cell r="O279" t="str">
            <v>03:01</v>
          </cell>
          <cell r="P279" t="str">
            <v>06:02</v>
          </cell>
          <cell r="Q279" t="str">
            <v>04:XX</v>
          </cell>
          <cell r="R279" t="str">
            <v>15:XX</v>
          </cell>
          <cell r="S279" t="str">
            <v/>
          </cell>
          <cell r="T279" t="str">
            <v/>
          </cell>
          <cell r="U279" t="str">
            <v>01:01:01G</v>
          </cell>
          <cell r="V279" t="str">
            <v/>
          </cell>
          <cell r="W279" t="str">
            <v>01:01</v>
          </cell>
          <cell r="X279" t="str">
            <v/>
          </cell>
        </row>
        <row r="280">
          <cell r="B280">
            <v>486</v>
          </cell>
          <cell r="C280" t="str">
            <v>02:01</v>
          </cell>
          <cell r="D280" t="str">
            <v>03:01</v>
          </cell>
          <cell r="E280" t="str">
            <v>49:01</v>
          </cell>
          <cell r="F280" t="str">
            <v>50:01</v>
          </cell>
          <cell r="G280" t="str">
            <v>06:02:01G</v>
          </cell>
          <cell r="H280" t="str">
            <v>07:01:01G</v>
          </cell>
          <cell r="I280" t="str">
            <v>01:03</v>
          </cell>
          <cell r="J280" t="str">
            <v>02:01</v>
          </cell>
          <cell r="K280" t="str">
            <v>03:01:01G</v>
          </cell>
          <cell r="L280" t="str">
            <v>13:01:01G</v>
          </cell>
          <cell r="M280" t="str">
            <v>02:01</v>
          </cell>
          <cell r="N280" t="str">
            <v>03:01:01G</v>
          </cell>
          <cell r="O280" t="str">
            <v>02:02</v>
          </cell>
          <cell r="P280" t="str">
            <v>03:02</v>
          </cell>
          <cell r="Q280" t="str">
            <v>04:05</v>
          </cell>
          <cell r="R280" t="str">
            <v>07:01</v>
          </cell>
          <cell r="S280" t="str">
            <v/>
          </cell>
          <cell r="T280" t="str">
            <v/>
          </cell>
          <cell r="U280" t="str">
            <v>01:01:01G</v>
          </cell>
          <cell r="V280" t="str">
            <v>01:01:01G</v>
          </cell>
          <cell r="W280" t="str">
            <v/>
          </cell>
          <cell r="X280" t="str">
            <v/>
          </cell>
        </row>
        <row r="281">
          <cell r="B281" t="str">
            <v>New 2014</v>
          </cell>
          <cell r="C281" t="str">
            <v>02:01</v>
          </cell>
          <cell r="D281" t="str">
            <v>03:01</v>
          </cell>
          <cell r="E281" t="str">
            <v>44:02:01G</v>
          </cell>
          <cell r="F281" t="str">
            <v>44:02:01G</v>
          </cell>
          <cell r="G281" t="str">
            <v>03:04</v>
          </cell>
          <cell r="H281" t="str">
            <v>05:01</v>
          </cell>
          <cell r="I281" t="str">
            <v>01:03</v>
          </cell>
          <cell r="J281" t="str">
            <v>01:03</v>
          </cell>
          <cell r="K281" t="str">
            <v>03:01:01G</v>
          </cell>
          <cell r="L281" t="str">
            <v>04:02</v>
          </cell>
          <cell r="M281" t="str">
            <v>01:01:01G</v>
          </cell>
          <cell r="N281" t="str">
            <v>01:03</v>
          </cell>
          <cell r="O281" t="str">
            <v>05:01</v>
          </cell>
          <cell r="P281" t="str">
            <v>06:03</v>
          </cell>
          <cell r="Q281" t="str">
            <v>01:01</v>
          </cell>
          <cell r="R281" t="str">
            <v>13:01</v>
          </cell>
          <cell r="S281" t="str">
            <v>01:01</v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</row>
        <row r="282">
          <cell r="B282" t="str">
            <v>New 2014</v>
          </cell>
          <cell r="C282" t="str">
            <v>01:01</v>
          </cell>
          <cell r="D282" t="str">
            <v>02:01</v>
          </cell>
          <cell r="E282" t="str">
            <v>57:01</v>
          </cell>
          <cell r="F282" t="str">
            <v>58:01</v>
          </cell>
          <cell r="G282" t="str">
            <v>03:02</v>
          </cell>
          <cell r="H282" t="str">
            <v>06:02:01G</v>
          </cell>
          <cell r="I282" t="str">
            <v>01:03</v>
          </cell>
          <cell r="J282" t="str">
            <v>02:01</v>
          </cell>
          <cell r="K282" t="str">
            <v>01:01</v>
          </cell>
          <cell r="L282" t="str">
            <v>04:02</v>
          </cell>
          <cell r="M282" t="str">
            <v>01:02:01G</v>
          </cell>
          <cell r="N282" t="str">
            <v>05:01</v>
          </cell>
          <cell r="O282" t="str">
            <v>02:01</v>
          </cell>
          <cell r="P282" t="str">
            <v>05:02</v>
          </cell>
          <cell r="Q282" t="str">
            <v>03:01</v>
          </cell>
          <cell r="R282" t="str">
            <v>16:02</v>
          </cell>
          <cell r="S282" t="str">
            <v>01:01</v>
          </cell>
          <cell r="T282" t="str">
            <v/>
          </cell>
          <cell r="U282" t="str">
            <v/>
          </cell>
          <cell r="V282" t="str">
            <v/>
          </cell>
          <cell r="W282" t="str">
            <v>02:02:01G</v>
          </cell>
          <cell r="X282" t="str">
            <v/>
          </cell>
        </row>
        <row r="283">
          <cell r="B283" t="str">
            <v>New 2014</v>
          </cell>
          <cell r="C283" t="str">
            <v>26:01</v>
          </cell>
          <cell r="D283" t="str">
            <v>32:01</v>
          </cell>
          <cell r="E283" t="str">
            <v>35:03</v>
          </cell>
          <cell r="F283" t="str">
            <v>40:02</v>
          </cell>
          <cell r="G283" t="str">
            <v>02:02</v>
          </cell>
          <cell r="H283" t="str">
            <v>04:01:01G</v>
          </cell>
          <cell r="I283" t="str">
            <v>01:03</v>
          </cell>
          <cell r="J283" t="str">
            <v>01:03</v>
          </cell>
          <cell r="K283" t="str">
            <v>02:01:02G</v>
          </cell>
          <cell r="L283" t="str">
            <v>04:01</v>
          </cell>
          <cell r="M283" t="str">
            <v>01:02:01G</v>
          </cell>
          <cell r="N283" t="str">
            <v>05:01:01G</v>
          </cell>
          <cell r="O283" t="str">
            <v>03:01</v>
          </cell>
          <cell r="P283" t="str">
            <v>06:04</v>
          </cell>
          <cell r="Q283" t="str">
            <v>11:01</v>
          </cell>
          <cell r="R283" t="str">
            <v>13:02</v>
          </cell>
          <cell r="S283" t="str">
            <v>02:02:01G</v>
          </cell>
          <cell r="T283" t="str">
            <v>03:01</v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</row>
        <row r="284">
          <cell r="B284" t="str">
            <v>New 2014</v>
          </cell>
          <cell r="C284" t="str">
            <v>01:01</v>
          </cell>
          <cell r="D284" t="str">
            <v>24:02</v>
          </cell>
          <cell r="E284" t="str">
            <v>08:01</v>
          </cell>
          <cell r="F284" t="str">
            <v>15:01</v>
          </cell>
          <cell r="G284" t="str">
            <v>03:03:01G</v>
          </cell>
          <cell r="H284" t="str">
            <v>07:01:01G</v>
          </cell>
          <cell r="I284" t="str">
            <v>01:03</v>
          </cell>
          <cell r="J284" t="str">
            <v>02:01</v>
          </cell>
          <cell r="K284" t="str">
            <v>01:01</v>
          </cell>
          <cell r="L284" t="str">
            <v>02:01:02G</v>
          </cell>
          <cell r="M284" t="str">
            <v>03:01</v>
          </cell>
          <cell r="N284" t="str">
            <v>05:01</v>
          </cell>
          <cell r="O284" t="str">
            <v>02:01</v>
          </cell>
          <cell r="P284" t="str">
            <v>03:02</v>
          </cell>
          <cell r="Q284" t="str">
            <v>03:01</v>
          </cell>
          <cell r="R284" t="str">
            <v>04:04</v>
          </cell>
          <cell r="S284" t="str">
            <v>01:01</v>
          </cell>
          <cell r="T284" t="str">
            <v/>
          </cell>
          <cell r="U284" t="str">
            <v>01:01:01G</v>
          </cell>
          <cell r="V284" t="str">
            <v/>
          </cell>
          <cell r="W284" t="str">
            <v>01:02:01G</v>
          </cell>
          <cell r="X284" t="str">
            <v/>
          </cell>
        </row>
        <row r="285">
          <cell r="B285" t="str">
            <v>New 2014</v>
          </cell>
          <cell r="C285" t="str">
            <v>01:01</v>
          </cell>
          <cell r="D285" t="str">
            <v>68:01</v>
          </cell>
          <cell r="E285" t="str">
            <v>40:01</v>
          </cell>
          <cell r="F285" t="str">
            <v>52:01</v>
          </cell>
          <cell r="G285" t="str">
            <v>03:04</v>
          </cell>
          <cell r="H285" t="str">
            <v>12:02</v>
          </cell>
          <cell r="I285" t="str">
            <v>01:03</v>
          </cell>
          <cell r="J285" t="str">
            <v>01:03</v>
          </cell>
          <cell r="K285" t="str">
            <v>04:01:01G</v>
          </cell>
          <cell r="L285" t="str">
            <v>04:02:01G</v>
          </cell>
          <cell r="M285" t="str">
            <v>01:02:01G</v>
          </cell>
          <cell r="N285" t="str">
            <v>01:03</v>
          </cell>
          <cell r="O285" t="str">
            <v>06:01</v>
          </cell>
          <cell r="P285" t="str">
            <v>06:04</v>
          </cell>
          <cell r="Q285" t="str">
            <v>13:02</v>
          </cell>
          <cell r="R285" t="str">
            <v>15:02</v>
          </cell>
          <cell r="S285" t="str">
            <v>03:01</v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</row>
        <row r="286">
          <cell r="B286" t="str">
            <v>New 2014</v>
          </cell>
          <cell r="C286" t="str">
            <v>02:01</v>
          </cell>
          <cell r="D286" t="str">
            <v>03:01</v>
          </cell>
          <cell r="E286" t="str">
            <v>07:02:01G</v>
          </cell>
          <cell r="F286" t="str">
            <v>08:01</v>
          </cell>
          <cell r="G286" t="str">
            <v>07:01:01G</v>
          </cell>
          <cell r="H286" t="str">
            <v>07:02:01G</v>
          </cell>
          <cell r="I286" t="str">
            <v>01:03</v>
          </cell>
          <cell r="J286" t="str">
            <v>02:01</v>
          </cell>
          <cell r="K286" t="str">
            <v>01:01</v>
          </cell>
          <cell r="L286" t="str">
            <v>02:01:02G</v>
          </cell>
          <cell r="M286" t="str">
            <v>01:02:01G</v>
          </cell>
          <cell r="N286" t="str">
            <v>05:01</v>
          </cell>
          <cell r="O286" t="str">
            <v>02:01</v>
          </cell>
          <cell r="P286" t="str">
            <v>06:02</v>
          </cell>
          <cell r="Q286" t="str">
            <v>03:01</v>
          </cell>
          <cell r="R286" t="str">
            <v>15:01</v>
          </cell>
          <cell r="S286" t="str">
            <v>01:01</v>
          </cell>
          <cell r="T286" t="str">
            <v/>
          </cell>
          <cell r="U286" t="str">
            <v/>
          </cell>
          <cell r="V286" t="str">
            <v/>
          </cell>
          <cell r="W286" t="str">
            <v>01:01</v>
          </cell>
          <cell r="X286" t="str">
            <v/>
          </cell>
        </row>
        <row r="287">
          <cell r="B287" t="str">
            <v>New 2014</v>
          </cell>
          <cell r="C287" t="str">
            <v>02:01</v>
          </cell>
          <cell r="D287" t="str">
            <v>24:02</v>
          </cell>
          <cell r="E287" t="str">
            <v>44:03</v>
          </cell>
          <cell r="F287" t="str">
            <v>57:01</v>
          </cell>
          <cell r="G287" t="str">
            <v>04:01:01G</v>
          </cell>
          <cell r="H287" t="str">
            <v>06:02:01G</v>
          </cell>
          <cell r="I287" t="str">
            <v>01:03</v>
          </cell>
          <cell r="J287" t="str">
            <v>02:01</v>
          </cell>
          <cell r="K287" t="str">
            <v>03:01:01G</v>
          </cell>
          <cell r="L287" t="str">
            <v>14:01</v>
          </cell>
          <cell r="M287" t="str">
            <v>02:01</v>
          </cell>
          <cell r="N287" t="str">
            <v>02:01</v>
          </cell>
          <cell r="O287" t="str">
            <v>02:02</v>
          </cell>
          <cell r="P287" t="str">
            <v>03:03</v>
          </cell>
          <cell r="Q287" t="str">
            <v>07:01</v>
          </cell>
          <cell r="R287" t="str">
            <v>07:01</v>
          </cell>
          <cell r="S287" t="str">
            <v/>
          </cell>
          <cell r="T287" t="str">
            <v/>
          </cell>
          <cell r="U287" t="str">
            <v>01:01:01G</v>
          </cell>
          <cell r="V287" t="str">
            <v>01:03N</v>
          </cell>
          <cell r="W287" t="str">
            <v/>
          </cell>
          <cell r="X287" t="str">
            <v/>
          </cell>
        </row>
        <row r="288">
          <cell r="B288" t="str">
            <v>New 2014</v>
          </cell>
          <cell r="C288" t="str">
            <v>02:03</v>
          </cell>
          <cell r="D288" t="str">
            <v>11:01</v>
          </cell>
          <cell r="E288" t="str">
            <v>40:01</v>
          </cell>
          <cell r="F288" t="str">
            <v>40:01</v>
          </cell>
          <cell r="G288" t="str">
            <v>03:04</v>
          </cell>
          <cell r="H288" t="str">
            <v>04:03</v>
          </cell>
          <cell r="I288" t="str">
            <v>02:02</v>
          </cell>
          <cell r="J288" t="str">
            <v>02:02</v>
          </cell>
          <cell r="K288" t="str">
            <v>02:02</v>
          </cell>
          <cell r="L288" t="str">
            <v>05:01:01G</v>
          </cell>
          <cell r="M288" t="str">
            <v>01:02:01G</v>
          </cell>
          <cell r="N288" t="str">
            <v>03:01:01G</v>
          </cell>
          <cell r="O288" t="str">
            <v>03:02</v>
          </cell>
          <cell r="P288" t="str">
            <v>05:02</v>
          </cell>
          <cell r="Q288" t="str">
            <v>04:06</v>
          </cell>
          <cell r="R288" t="str">
            <v>16:02</v>
          </cell>
          <cell r="S288" t="str">
            <v/>
          </cell>
          <cell r="T288" t="str">
            <v/>
          </cell>
          <cell r="U288" t="str">
            <v>01:01:01G</v>
          </cell>
          <cell r="V288" t="str">
            <v/>
          </cell>
          <cell r="W288" t="str">
            <v>01:01</v>
          </cell>
          <cell r="X288" t="str">
            <v/>
          </cell>
        </row>
        <row r="289">
          <cell r="B289" t="str">
            <v>New 2014</v>
          </cell>
          <cell r="C289" t="str">
            <v>32:01</v>
          </cell>
          <cell r="D289" t="str">
            <v>33:03</v>
          </cell>
          <cell r="E289" t="str">
            <v>15:01</v>
          </cell>
          <cell r="F289" t="str">
            <v>51:01</v>
          </cell>
          <cell r="G289" t="str">
            <v>01:02:01G</v>
          </cell>
          <cell r="H289" t="str">
            <v>14:02</v>
          </cell>
          <cell r="I289" t="str">
            <v>01:03</v>
          </cell>
          <cell r="J289" t="str">
            <v>02:01</v>
          </cell>
          <cell r="K289" t="str">
            <v>02:01:02G</v>
          </cell>
          <cell r="L289" t="str">
            <v>10:01</v>
          </cell>
          <cell r="M289" t="str">
            <v>01:01:01G</v>
          </cell>
          <cell r="N289" t="str">
            <v>03:01:01G</v>
          </cell>
          <cell r="O289" t="str">
            <v>03:02</v>
          </cell>
          <cell r="P289" t="str">
            <v>05:03</v>
          </cell>
          <cell r="Q289" t="str">
            <v>04:01</v>
          </cell>
          <cell r="R289" t="str">
            <v>14:54</v>
          </cell>
          <cell r="S289" t="str">
            <v>02:02:01G</v>
          </cell>
          <cell r="T289" t="str">
            <v/>
          </cell>
          <cell r="U289" t="str">
            <v>01:01:01G</v>
          </cell>
          <cell r="V289" t="str">
            <v/>
          </cell>
          <cell r="W289" t="str">
            <v/>
          </cell>
          <cell r="X289" t="str">
            <v/>
          </cell>
        </row>
        <row r="290">
          <cell r="B290" t="str">
            <v>New 2014</v>
          </cell>
          <cell r="C290" t="str">
            <v>02:01</v>
          </cell>
          <cell r="D290" t="str">
            <v>11:01</v>
          </cell>
          <cell r="E290" t="str">
            <v>08:01</v>
          </cell>
          <cell r="F290" t="str">
            <v>40:01</v>
          </cell>
          <cell r="G290" t="str">
            <v>03:04</v>
          </cell>
          <cell r="H290" t="str">
            <v>07:01:01G</v>
          </cell>
          <cell r="I290" t="str">
            <v>01:03</v>
          </cell>
          <cell r="J290" t="str">
            <v>02:01</v>
          </cell>
          <cell r="K290" t="str">
            <v>01:01</v>
          </cell>
          <cell r="L290" t="str">
            <v>04:01</v>
          </cell>
          <cell r="M290" t="str">
            <v>01:02:01G</v>
          </cell>
          <cell r="N290" t="str">
            <v>05:01</v>
          </cell>
          <cell r="O290" t="str">
            <v>02:01</v>
          </cell>
          <cell r="P290" t="str">
            <v>06:02</v>
          </cell>
          <cell r="Q290" t="str">
            <v>03:01</v>
          </cell>
          <cell r="R290" t="str">
            <v>15:01</v>
          </cell>
          <cell r="S290" t="str">
            <v>01:01</v>
          </cell>
          <cell r="T290" t="str">
            <v/>
          </cell>
          <cell r="U290" t="str">
            <v/>
          </cell>
          <cell r="V290" t="str">
            <v/>
          </cell>
          <cell r="W290" t="str">
            <v>01:01</v>
          </cell>
          <cell r="X290" t="str">
            <v/>
          </cell>
        </row>
        <row r="291">
          <cell r="B291" t="str">
            <v>New 2014</v>
          </cell>
          <cell r="C291" t="str">
            <v>02:01</v>
          </cell>
          <cell r="D291" t="str">
            <v>30:02</v>
          </cell>
          <cell r="E291" t="str">
            <v>18:01:01G</v>
          </cell>
          <cell r="F291" t="str">
            <v>44:02:01G</v>
          </cell>
          <cell r="G291" t="str">
            <v>05:01</v>
          </cell>
          <cell r="H291" t="str">
            <v>05:01</v>
          </cell>
          <cell r="I291" t="str">
            <v>01:03</v>
          </cell>
          <cell r="J291" t="str">
            <v>01:03</v>
          </cell>
          <cell r="K291" t="str">
            <v>04:01</v>
          </cell>
          <cell r="L291" t="str">
            <v>06:01</v>
          </cell>
          <cell r="M291" t="str">
            <v>03:01</v>
          </cell>
          <cell r="N291" t="str">
            <v>05:01</v>
          </cell>
          <cell r="O291" t="str">
            <v>02:01</v>
          </cell>
          <cell r="P291" t="str">
            <v>03:02</v>
          </cell>
          <cell r="Q291" t="str">
            <v>03:01</v>
          </cell>
          <cell r="R291" t="str">
            <v>04:04</v>
          </cell>
          <cell r="S291" t="str">
            <v>02:02:01G</v>
          </cell>
          <cell r="T291" t="str">
            <v/>
          </cell>
          <cell r="U291" t="str">
            <v>01:01:01G</v>
          </cell>
          <cell r="V291" t="str">
            <v/>
          </cell>
          <cell r="W291" t="str">
            <v/>
          </cell>
          <cell r="X291" t="str">
            <v/>
          </cell>
        </row>
        <row r="292">
          <cell r="B292" t="str">
            <v>New 2014</v>
          </cell>
          <cell r="C292" t="str">
            <v>02:07</v>
          </cell>
          <cell r="D292" t="str">
            <v>11:01</v>
          </cell>
          <cell r="E292" t="str">
            <v>38:02</v>
          </cell>
          <cell r="F292" t="str">
            <v>46:01</v>
          </cell>
          <cell r="G292" t="str">
            <v>01:02:01G</v>
          </cell>
          <cell r="H292" t="str">
            <v>01:02:01G</v>
          </cell>
          <cell r="I292" t="str">
            <v>02:02</v>
          </cell>
          <cell r="J292" t="str">
            <v>02:02</v>
          </cell>
          <cell r="K292" t="str">
            <v>05:01:01G</v>
          </cell>
          <cell r="L292" t="str">
            <v>13:01:01G</v>
          </cell>
          <cell r="M292" t="str">
            <v>01:03</v>
          </cell>
          <cell r="N292" t="str">
            <v>03:01:01G</v>
          </cell>
          <cell r="O292" t="str">
            <v>03:03</v>
          </cell>
          <cell r="P292" t="str">
            <v>06:01</v>
          </cell>
          <cell r="Q292" t="str">
            <v>08:03</v>
          </cell>
          <cell r="R292" t="str">
            <v>09:01:02G</v>
          </cell>
          <cell r="S292" t="str">
            <v/>
          </cell>
          <cell r="T292" t="str">
            <v/>
          </cell>
          <cell r="U292" t="str">
            <v>01:01:01G</v>
          </cell>
          <cell r="V292" t="str">
            <v/>
          </cell>
          <cell r="W292" t="str">
            <v/>
          </cell>
          <cell r="X292" t="str">
            <v/>
          </cell>
        </row>
        <row r="293">
          <cell r="B293" t="str">
            <v>New 2014</v>
          </cell>
          <cell r="C293" t="str">
            <v>01:01</v>
          </cell>
          <cell r="D293" t="str">
            <v>24:02</v>
          </cell>
          <cell r="E293" t="str">
            <v>07:02:01G</v>
          </cell>
          <cell r="F293" t="str">
            <v>40:01</v>
          </cell>
          <cell r="G293" t="str">
            <v>03:04</v>
          </cell>
          <cell r="H293" t="str">
            <v>07:02:01G</v>
          </cell>
          <cell r="I293" t="str">
            <v>01:03</v>
          </cell>
          <cell r="J293" t="str">
            <v>01:03</v>
          </cell>
          <cell r="K293" t="str">
            <v>04:01:01G</v>
          </cell>
          <cell r="L293" t="str">
            <v>04:02:01G</v>
          </cell>
          <cell r="M293" t="str">
            <v>01:02:01G</v>
          </cell>
          <cell r="N293" t="str">
            <v>03:01:01G</v>
          </cell>
          <cell r="O293" t="str">
            <v>03:02</v>
          </cell>
          <cell r="P293" t="str">
            <v>06:02</v>
          </cell>
          <cell r="Q293" t="str">
            <v>04:04</v>
          </cell>
          <cell r="R293" t="str">
            <v>15:01</v>
          </cell>
          <cell r="S293" t="str">
            <v/>
          </cell>
          <cell r="T293" t="str">
            <v/>
          </cell>
          <cell r="U293" t="str">
            <v>01:01:01G</v>
          </cell>
          <cell r="V293" t="str">
            <v/>
          </cell>
          <cell r="W293" t="str">
            <v>01:01</v>
          </cell>
          <cell r="X293" t="str">
            <v/>
          </cell>
        </row>
        <row r="294">
          <cell r="B294" t="str">
            <v>New 2014</v>
          </cell>
          <cell r="C294" t="str">
            <v>01:01</v>
          </cell>
          <cell r="D294" t="str">
            <v>11:01</v>
          </cell>
          <cell r="E294" t="str">
            <v>08:01</v>
          </cell>
          <cell r="F294" t="str">
            <v>44:02:01G</v>
          </cell>
          <cell r="G294" t="str">
            <v>05:01</v>
          </cell>
          <cell r="H294" t="str">
            <v>07:01:01G</v>
          </cell>
          <cell r="I294" t="str">
            <v>01:03</v>
          </cell>
          <cell r="J294" t="str">
            <v>01:03</v>
          </cell>
          <cell r="K294" t="str">
            <v>02:01:02G</v>
          </cell>
          <cell r="L294" t="str">
            <v>04:01</v>
          </cell>
          <cell r="M294" t="str">
            <v>03:01</v>
          </cell>
          <cell r="N294" t="str">
            <v>05:01</v>
          </cell>
          <cell r="O294" t="str">
            <v>02:01</v>
          </cell>
          <cell r="P294" t="str">
            <v>03:02</v>
          </cell>
          <cell r="Q294" t="str">
            <v>03:01</v>
          </cell>
          <cell r="R294" t="str">
            <v>04:01</v>
          </cell>
          <cell r="S294" t="str">
            <v>01:01</v>
          </cell>
          <cell r="T294" t="str">
            <v/>
          </cell>
          <cell r="U294" t="str">
            <v>01:01:01G</v>
          </cell>
          <cell r="V294" t="str">
            <v/>
          </cell>
          <cell r="W294" t="str">
            <v/>
          </cell>
          <cell r="X294" t="str">
            <v/>
          </cell>
        </row>
        <row r="295">
          <cell r="B295" t="str">
            <v>New 2014</v>
          </cell>
          <cell r="C295" t="str">
            <v>02:01</v>
          </cell>
          <cell r="D295" t="str">
            <v>31:01</v>
          </cell>
          <cell r="E295" t="str">
            <v>27:05:02G</v>
          </cell>
          <cell r="F295" t="str">
            <v>40:01</v>
          </cell>
          <cell r="G295" t="str">
            <v>01:02:01G</v>
          </cell>
          <cell r="H295" t="str">
            <v>03:04</v>
          </cell>
          <cell r="I295" t="str">
            <v>01:03</v>
          </cell>
          <cell r="J295" t="str">
            <v>01:03</v>
          </cell>
          <cell r="K295" t="str">
            <v>03:01:01G</v>
          </cell>
          <cell r="L295" t="str">
            <v>04:01</v>
          </cell>
          <cell r="M295" t="str">
            <v>01:02:01G</v>
          </cell>
          <cell r="N295" t="str">
            <v>01:02:01G</v>
          </cell>
          <cell r="O295" t="str">
            <v>06:02:01G</v>
          </cell>
          <cell r="P295" t="str">
            <v>06:04:01G</v>
          </cell>
          <cell r="Q295" t="str">
            <v>13:02</v>
          </cell>
          <cell r="R295" t="str">
            <v>15:01</v>
          </cell>
          <cell r="S295" t="str">
            <v>03:01</v>
          </cell>
          <cell r="T295" t="str">
            <v/>
          </cell>
          <cell r="U295" t="str">
            <v/>
          </cell>
          <cell r="V295" t="str">
            <v/>
          </cell>
          <cell r="W295" t="str">
            <v>01:01</v>
          </cell>
          <cell r="X295" t="str">
            <v/>
          </cell>
        </row>
        <row r="296">
          <cell r="B296">
            <v>510</v>
          </cell>
          <cell r="C296" t="str">
            <v>02:01</v>
          </cell>
          <cell r="D296" t="str">
            <v>26:01</v>
          </cell>
          <cell r="E296" t="str">
            <v>08:01</v>
          </cell>
          <cell r="F296" t="str">
            <v>27:05</v>
          </cell>
          <cell r="G296" t="str">
            <v>02:02</v>
          </cell>
          <cell r="H296" t="str">
            <v>07:01:01G</v>
          </cell>
          <cell r="I296" t="str">
            <v>01:03</v>
          </cell>
          <cell r="J296" t="str">
            <v>02:02</v>
          </cell>
          <cell r="K296" t="str">
            <v>04:01</v>
          </cell>
          <cell r="L296" t="str">
            <v>05:01:01G</v>
          </cell>
          <cell r="M296" t="str">
            <v>03:01</v>
          </cell>
          <cell r="N296" t="str">
            <v>05:01</v>
          </cell>
          <cell r="O296" t="str">
            <v>02:01</v>
          </cell>
          <cell r="P296" t="str">
            <v>03:02</v>
          </cell>
          <cell r="Q296" t="str">
            <v>03:01</v>
          </cell>
          <cell r="R296" t="str">
            <v>04:04</v>
          </cell>
          <cell r="S296" t="str">
            <v>01:01</v>
          </cell>
          <cell r="T296" t="str">
            <v/>
          </cell>
          <cell r="U296" t="str">
            <v>01:01:01G</v>
          </cell>
          <cell r="V296" t="str">
            <v/>
          </cell>
          <cell r="W296" t="str">
            <v/>
          </cell>
          <cell r="X296" t="str">
            <v/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list for Purified DNA QCs"/>
      <sheetName val="QC DB typing"/>
      <sheetName val="original"/>
      <sheetName val="Gail Math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QC Master Lot #</v>
          </cell>
          <cell r="B1" t="str">
            <v>n=233, 4446</v>
          </cell>
        </row>
        <row r="2">
          <cell r="A2">
            <v>15</v>
          </cell>
          <cell r="B2">
            <v>17</v>
          </cell>
        </row>
        <row r="3">
          <cell r="A3">
            <v>257</v>
          </cell>
          <cell r="B3">
            <v>20</v>
          </cell>
        </row>
        <row r="4">
          <cell r="A4">
            <v>280</v>
          </cell>
          <cell r="B4">
            <v>5</v>
          </cell>
        </row>
        <row r="5">
          <cell r="A5">
            <v>281</v>
          </cell>
          <cell r="B5">
            <v>9</v>
          </cell>
        </row>
        <row r="6">
          <cell r="A6">
            <v>292</v>
          </cell>
          <cell r="B6">
            <v>13</v>
          </cell>
        </row>
        <row r="7">
          <cell r="A7">
            <v>293</v>
          </cell>
          <cell r="B7">
            <v>20</v>
          </cell>
        </row>
        <row r="8">
          <cell r="A8">
            <v>294</v>
          </cell>
          <cell r="B8">
            <v>5</v>
          </cell>
        </row>
        <row r="9">
          <cell r="A9">
            <v>295</v>
          </cell>
          <cell r="B9">
            <v>18</v>
          </cell>
        </row>
        <row r="10">
          <cell r="A10">
            <v>297</v>
          </cell>
          <cell r="B10">
            <v>19</v>
          </cell>
        </row>
        <row r="11">
          <cell r="A11">
            <v>298</v>
          </cell>
          <cell r="B11">
            <v>20</v>
          </cell>
        </row>
        <row r="12">
          <cell r="A12">
            <v>299</v>
          </cell>
          <cell r="B12">
            <v>20</v>
          </cell>
        </row>
        <row r="13">
          <cell r="A13">
            <v>300</v>
          </cell>
          <cell r="B13">
            <v>20</v>
          </cell>
        </row>
        <row r="14">
          <cell r="A14">
            <v>301</v>
          </cell>
          <cell r="B14">
            <v>20</v>
          </cell>
        </row>
        <row r="15">
          <cell r="A15">
            <v>302</v>
          </cell>
          <cell r="B15">
            <v>20</v>
          </cell>
        </row>
        <row r="16">
          <cell r="A16">
            <v>303</v>
          </cell>
          <cell r="B16">
            <v>20</v>
          </cell>
        </row>
        <row r="17">
          <cell r="A17">
            <v>304</v>
          </cell>
          <cell r="B17">
            <v>20</v>
          </cell>
        </row>
        <row r="18">
          <cell r="A18">
            <v>305</v>
          </cell>
          <cell r="B18">
            <v>20</v>
          </cell>
        </row>
        <row r="19">
          <cell r="A19">
            <v>306</v>
          </cell>
          <cell r="B19">
            <v>16</v>
          </cell>
        </row>
        <row r="20">
          <cell r="A20">
            <v>307</v>
          </cell>
          <cell r="B20">
            <v>20</v>
          </cell>
        </row>
        <row r="21">
          <cell r="A21">
            <v>308</v>
          </cell>
          <cell r="B21">
            <v>20</v>
          </cell>
        </row>
        <row r="22">
          <cell r="A22">
            <v>309</v>
          </cell>
          <cell r="B22">
            <v>8</v>
          </cell>
        </row>
        <row r="23">
          <cell r="A23">
            <v>310</v>
          </cell>
          <cell r="B23">
            <v>17</v>
          </cell>
        </row>
        <row r="24">
          <cell r="A24">
            <v>311</v>
          </cell>
          <cell r="B24">
            <v>20</v>
          </cell>
        </row>
        <row r="25">
          <cell r="A25">
            <v>312</v>
          </cell>
          <cell r="B25">
            <v>8</v>
          </cell>
        </row>
        <row r="26">
          <cell r="A26">
            <v>313</v>
          </cell>
          <cell r="B26">
            <v>13</v>
          </cell>
        </row>
        <row r="27">
          <cell r="A27">
            <v>317</v>
          </cell>
          <cell r="B27">
            <v>10</v>
          </cell>
        </row>
        <row r="28">
          <cell r="A28">
            <v>326</v>
          </cell>
          <cell r="B28">
            <v>20</v>
          </cell>
        </row>
        <row r="29">
          <cell r="A29">
            <v>327</v>
          </cell>
          <cell r="B29">
            <v>20</v>
          </cell>
        </row>
        <row r="30">
          <cell r="A30">
            <v>328</v>
          </cell>
          <cell r="B30">
            <v>20</v>
          </cell>
        </row>
        <row r="31">
          <cell r="A31">
            <v>329</v>
          </cell>
          <cell r="B31">
            <v>20</v>
          </cell>
        </row>
        <row r="32">
          <cell r="A32">
            <v>330</v>
          </cell>
          <cell r="B32">
            <v>20</v>
          </cell>
        </row>
        <row r="33">
          <cell r="A33">
            <v>331</v>
          </cell>
          <cell r="B33">
            <v>9</v>
          </cell>
        </row>
        <row r="34">
          <cell r="A34">
            <v>332</v>
          </cell>
          <cell r="B34">
            <v>17</v>
          </cell>
        </row>
        <row r="35">
          <cell r="A35">
            <v>333</v>
          </cell>
          <cell r="B35">
            <v>20</v>
          </cell>
        </row>
        <row r="36">
          <cell r="A36">
            <v>334</v>
          </cell>
          <cell r="B36">
            <v>20</v>
          </cell>
        </row>
        <row r="37">
          <cell r="A37">
            <v>335</v>
          </cell>
          <cell r="B37">
            <v>11</v>
          </cell>
        </row>
        <row r="38">
          <cell r="A38">
            <v>336</v>
          </cell>
          <cell r="B38">
            <v>20</v>
          </cell>
        </row>
        <row r="39">
          <cell r="A39">
            <v>337</v>
          </cell>
          <cell r="B39">
            <v>20</v>
          </cell>
        </row>
        <row r="40">
          <cell r="A40">
            <v>338</v>
          </cell>
          <cell r="B40">
            <v>20</v>
          </cell>
        </row>
        <row r="41">
          <cell r="A41">
            <v>339</v>
          </cell>
          <cell r="B41">
            <v>20</v>
          </cell>
        </row>
        <row r="42">
          <cell r="A42">
            <v>340</v>
          </cell>
          <cell r="B42">
            <v>20</v>
          </cell>
        </row>
        <row r="43">
          <cell r="A43">
            <v>341</v>
          </cell>
          <cell r="B43">
            <v>20</v>
          </cell>
        </row>
        <row r="44">
          <cell r="A44">
            <v>342</v>
          </cell>
          <cell r="B44">
            <v>20</v>
          </cell>
        </row>
        <row r="45">
          <cell r="A45">
            <v>343</v>
          </cell>
          <cell r="B45">
            <v>20</v>
          </cell>
        </row>
        <row r="46">
          <cell r="A46">
            <v>344</v>
          </cell>
          <cell r="B46">
            <v>20</v>
          </cell>
        </row>
        <row r="47">
          <cell r="A47">
            <v>345</v>
          </cell>
          <cell r="B47">
            <v>20</v>
          </cell>
        </row>
        <row r="48">
          <cell r="A48">
            <v>346</v>
          </cell>
          <cell r="B48">
            <v>20</v>
          </cell>
        </row>
        <row r="49">
          <cell r="A49">
            <v>347</v>
          </cell>
          <cell r="B49">
            <v>20</v>
          </cell>
        </row>
        <row r="50">
          <cell r="A50">
            <v>348</v>
          </cell>
          <cell r="B50">
            <v>20</v>
          </cell>
        </row>
        <row r="51">
          <cell r="A51">
            <v>349</v>
          </cell>
          <cell r="B51">
            <v>20</v>
          </cell>
        </row>
        <row r="52">
          <cell r="A52">
            <v>350</v>
          </cell>
          <cell r="B52">
            <v>12</v>
          </cell>
        </row>
        <row r="53">
          <cell r="A53">
            <v>351</v>
          </cell>
          <cell r="B53">
            <v>20</v>
          </cell>
        </row>
        <row r="54">
          <cell r="A54">
            <v>352</v>
          </cell>
          <cell r="B54">
            <v>20</v>
          </cell>
        </row>
        <row r="55">
          <cell r="A55">
            <v>353</v>
          </cell>
          <cell r="B55">
            <v>20</v>
          </cell>
        </row>
        <row r="56">
          <cell r="A56">
            <v>354</v>
          </cell>
          <cell r="B56">
            <v>20</v>
          </cell>
        </row>
        <row r="57">
          <cell r="A57">
            <v>355</v>
          </cell>
          <cell r="B57">
            <v>20</v>
          </cell>
        </row>
        <row r="58">
          <cell r="A58">
            <v>356</v>
          </cell>
          <cell r="B58">
            <v>20</v>
          </cell>
        </row>
        <row r="59">
          <cell r="A59">
            <v>357</v>
          </cell>
          <cell r="B59">
            <v>20</v>
          </cell>
        </row>
        <row r="60">
          <cell r="A60">
            <v>358</v>
          </cell>
          <cell r="B60">
            <v>20</v>
          </cell>
        </row>
        <row r="61">
          <cell r="A61">
            <v>359</v>
          </cell>
          <cell r="B61">
            <v>20</v>
          </cell>
        </row>
        <row r="62">
          <cell r="A62">
            <v>360</v>
          </cell>
          <cell r="B62">
            <v>20</v>
          </cell>
        </row>
        <row r="63">
          <cell r="A63">
            <v>361</v>
          </cell>
          <cell r="B63">
            <v>20</v>
          </cell>
        </row>
        <row r="64">
          <cell r="A64">
            <v>362</v>
          </cell>
          <cell r="B64">
            <v>20</v>
          </cell>
        </row>
        <row r="65">
          <cell r="A65">
            <v>363</v>
          </cell>
          <cell r="B65">
            <v>20</v>
          </cell>
        </row>
        <row r="66">
          <cell r="A66">
            <v>364</v>
          </cell>
          <cell r="B66">
            <v>20</v>
          </cell>
        </row>
        <row r="67">
          <cell r="A67">
            <v>365</v>
          </cell>
          <cell r="B67">
            <v>20</v>
          </cell>
        </row>
        <row r="68">
          <cell r="A68">
            <v>367</v>
          </cell>
          <cell r="B68">
            <v>20</v>
          </cell>
        </row>
        <row r="69">
          <cell r="A69">
            <v>368</v>
          </cell>
          <cell r="B69">
            <v>20</v>
          </cell>
        </row>
        <row r="70">
          <cell r="A70">
            <v>369</v>
          </cell>
          <cell r="B70">
            <v>20</v>
          </cell>
        </row>
        <row r="71">
          <cell r="A71">
            <v>370</v>
          </cell>
          <cell r="B71">
            <v>20</v>
          </cell>
        </row>
        <row r="72">
          <cell r="A72">
            <v>371</v>
          </cell>
          <cell r="B72">
            <v>20</v>
          </cell>
        </row>
        <row r="73">
          <cell r="A73">
            <v>373</v>
          </cell>
          <cell r="B73">
            <v>20</v>
          </cell>
        </row>
        <row r="74">
          <cell r="A74">
            <v>374</v>
          </cell>
          <cell r="B74">
            <v>20</v>
          </cell>
        </row>
        <row r="75">
          <cell r="A75">
            <v>375</v>
          </cell>
          <cell r="B75">
            <v>20</v>
          </cell>
        </row>
        <row r="76">
          <cell r="A76">
            <v>376</v>
          </cell>
          <cell r="B76">
            <v>20</v>
          </cell>
        </row>
        <row r="77">
          <cell r="A77">
            <v>389</v>
          </cell>
          <cell r="B77">
            <v>5</v>
          </cell>
        </row>
        <row r="78">
          <cell r="A78">
            <v>404</v>
          </cell>
          <cell r="B78">
            <v>9</v>
          </cell>
        </row>
        <row r="79">
          <cell r="A79">
            <v>405</v>
          </cell>
          <cell r="B79">
            <v>20</v>
          </cell>
        </row>
        <row r="80">
          <cell r="A80">
            <v>411</v>
          </cell>
          <cell r="B80">
            <v>20</v>
          </cell>
        </row>
        <row r="81">
          <cell r="A81">
            <v>412</v>
          </cell>
          <cell r="B81">
            <v>20</v>
          </cell>
        </row>
        <row r="82">
          <cell r="A82">
            <v>414</v>
          </cell>
          <cell r="B82">
            <v>9</v>
          </cell>
        </row>
        <row r="83">
          <cell r="A83">
            <v>415</v>
          </cell>
          <cell r="B83">
            <v>20</v>
          </cell>
        </row>
        <row r="84">
          <cell r="A84">
            <v>416</v>
          </cell>
          <cell r="B84">
            <v>10</v>
          </cell>
        </row>
        <row r="85">
          <cell r="A85">
            <v>418</v>
          </cell>
          <cell r="B85">
            <v>20</v>
          </cell>
        </row>
        <row r="86">
          <cell r="A86">
            <v>420</v>
          </cell>
          <cell r="B86">
            <v>20</v>
          </cell>
        </row>
        <row r="87">
          <cell r="A87">
            <v>423</v>
          </cell>
          <cell r="B87">
            <v>20</v>
          </cell>
        </row>
        <row r="88">
          <cell r="A88">
            <v>424</v>
          </cell>
          <cell r="B88">
            <v>9</v>
          </cell>
        </row>
        <row r="89">
          <cell r="A89">
            <v>425</v>
          </cell>
          <cell r="B89">
            <v>10</v>
          </cell>
        </row>
        <row r="90">
          <cell r="A90">
            <v>426</v>
          </cell>
          <cell r="B90">
            <v>20</v>
          </cell>
        </row>
        <row r="91">
          <cell r="A91">
            <v>427</v>
          </cell>
          <cell r="B91">
            <v>20</v>
          </cell>
        </row>
        <row r="92">
          <cell r="A92">
            <v>428</v>
          </cell>
          <cell r="B92">
            <v>18</v>
          </cell>
        </row>
        <row r="93">
          <cell r="A93">
            <v>430</v>
          </cell>
          <cell r="B93">
            <v>14</v>
          </cell>
        </row>
        <row r="94">
          <cell r="A94">
            <v>431</v>
          </cell>
          <cell r="B94">
            <v>14</v>
          </cell>
        </row>
        <row r="95">
          <cell r="A95">
            <v>432</v>
          </cell>
          <cell r="B95">
            <v>13</v>
          </cell>
        </row>
        <row r="96">
          <cell r="A96">
            <v>433</v>
          </cell>
          <cell r="B96">
            <v>20</v>
          </cell>
        </row>
        <row r="97">
          <cell r="A97">
            <v>434</v>
          </cell>
          <cell r="B97">
            <v>19</v>
          </cell>
        </row>
        <row r="98">
          <cell r="A98">
            <v>435</v>
          </cell>
          <cell r="B98">
            <v>15</v>
          </cell>
        </row>
        <row r="99">
          <cell r="A99">
            <v>436</v>
          </cell>
          <cell r="B99">
            <v>20</v>
          </cell>
        </row>
        <row r="100">
          <cell r="A100">
            <v>437</v>
          </cell>
          <cell r="B100">
            <v>20</v>
          </cell>
        </row>
        <row r="101">
          <cell r="A101">
            <v>439</v>
          </cell>
          <cell r="B101">
            <v>20</v>
          </cell>
        </row>
        <row r="102">
          <cell r="A102">
            <v>440</v>
          </cell>
          <cell r="B102">
            <v>20</v>
          </cell>
        </row>
        <row r="103">
          <cell r="A103">
            <v>441</v>
          </cell>
          <cell r="B103">
            <v>14</v>
          </cell>
        </row>
        <row r="104">
          <cell r="A104">
            <v>442</v>
          </cell>
          <cell r="B104">
            <v>20</v>
          </cell>
        </row>
        <row r="105">
          <cell r="A105">
            <v>443</v>
          </cell>
          <cell r="B105">
            <v>15</v>
          </cell>
        </row>
        <row r="106">
          <cell r="A106">
            <v>444</v>
          </cell>
          <cell r="B106">
            <v>12</v>
          </cell>
        </row>
        <row r="107">
          <cell r="A107">
            <v>445</v>
          </cell>
          <cell r="B107">
            <v>20</v>
          </cell>
        </row>
        <row r="108">
          <cell r="A108">
            <v>447</v>
          </cell>
          <cell r="B108">
            <v>15</v>
          </cell>
        </row>
        <row r="109">
          <cell r="A109">
            <v>451</v>
          </cell>
          <cell r="B109">
            <v>14</v>
          </cell>
        </row>
        <row r="110">
          <cell r="A110">
            <v>452</v>
          </cell>
          <cell r="B110">
            <v>20</v>
          </cell>
        </row>
        <row r="111">
          <cell r="A111">
            <v>453</v>
          </cell>
          <cell r="B111">
            <v>15</v>
          </cell>
        </row>
        <row r="112">
          <cell r="A112">
            <v>454</v>
          </cell>
          <cell r="B112">
            <v>20</v>
          </cell>
        </row>
        <row r="113">
          <cell r="A113">
            <v>455</v>
          </cell>
          <cell r="B113">
            <v>20</v>
          </cell>
        </row>
        <row r="114">
          <cell r="A114">
            <v>456</v>
          </cell>
          <cell r="B114">
            <v>20</v>
          </cell>
        </row>
        <row r="115">
          <cell r="A115">
            <v>457</v>
          </cell>
          <cell r="B115">
            <v>20</v>
          </cell>
        </row>
        <row r="116">
          <cell r="A116">
            <v>458</v>
          </cell>
          <cell r="B116">
            <v>20</v>
          </cell>
        </row>
        <row r="117">
          <cell r="A117">
            <v>459</v>
          </cell>
          <cell r="B117">
            <v>20</v>
          </cell>
        </row>
        <row r="118">
          <cell r="A118">
            <v>461</v>
          </cell>
          <cell r="B118">
            <v>20</v>
          </cell>
        </row>
        <row r="119">
          <cell r="A119">
            <v>462</v>
          </cell>
          <cell r="B119">
            <v>20</v>
          </cell>
        </row>
        <row r="120">
          <cell r="A120">
            <v>463</v>
          </cell>
          <cell r="B120">
            <v>18</v>
          </cell>
        </row>
        <row r="121">
          <cell r="A121">
            <v>464</v>
          </cell>
          <cell r="B121">
            <v>20</v>
          </cell>
        </row>
        <row r="122">
          <cell r="A122">
            <v>465</v>
          </cell>
          <cell r="B122">
            <v>20</v>
          </cell>
        </row>
        <row r="123">
          <cell r="A123">
            <v>466</v>
          </cell>
          <cell r="B123">
            <v>20</v>
          </cell>
        </row>
        <row r="124">
          <cell r="A124">
            <v>467</v>
          </cell>
          <cell r="B124">
            <v>20</v>
          </cell>
        </row>
        <row r="125">
          <cell r="A125">
            <v>468</v>
          </cell>
          <cell r="B125">
            <v>20</v>
          </cell>
        </row>
        <row r="126">
          <cell r="A126">
            <v>469</v>
          </cell>
          <cell r="B126">
            <v>19</v>
          </cell>
        </row>
        <row r="127">
          <cell r="A127">
            <v>470</v>
          </cell>
          <cell r="B127">
            <v>20</v>
          </cell>
        </row>
        <row r="128">
          <cell r="A128">
            <v>471</v>
          </cell>
          <cell r="B128">
            <v>12</v>
          </cell>
        </row>
        <row r="129">
          <cell r="A129">
            <v>472</v>
          </cell>
          <cell r="B129">
            <v>16</v>
          </cell>
        </row>
        <row r="130">
          <cell r="A130">
            <v>474</v>
          </cell>
          <cell r="B130">
            <v>20</v>
          </cell>
        </row>
        <row r="131">
          <cell r="A131">
            <v>475</v>
          </cell>
          <cell r="B131">
            <v>20</v>
          </cell>
        </row>
        <row r="132">
          <cell r="A132">
            <v>476</v>
          </cell>
          <cell r="B132">
            <v>13</v>
          </cell>
        </row>
        <row r="133">
          <cell r="A133">
            <v>477</v>
          </cell>
          <cell r="B133">
            <v>20</v>
          </cell>
        </row>
        <row r="134">
          <cell r="A134">
            <v>478</v>
          </cell>
          <cell r="B134">
            <v>8</v>
          </cell>
        </row>
        <row r="135">
          <cell r="A135">
            <v>479</v>
          </cell>
          <cell r="B135">
            <v>20</v>
          </cell>
        </row>
        <row r="136">
          <cell r="A136">
            <v>480</v>
          </cell>
          <cell r="B136">
            <v>8</v>
          </cell>
        </row>
        <row r="137">
          <cell r="A137">
            <v>481</v>
          </cell>
          <cell r="B137">
            <v>19</v>
          </cell>
        </row>
        <row r="138">
          <cell r="A138">
            <v>482</v>
          </cell>
          <cell r="B138">
            <v>14</v>
          </cell>
        </row>
        <row r="139">
          <cell r="A139">
            <v>484</v>
          </cell>
          <cell r="B139">
            <v>20</v>
          </cell>
        </row>
        <row r="140">
          <cell r="A140">
            <v>487</v>
          </cell>
          <cell r="B140">
            <v>20</v>
          </cell>
        </row>
        <row r="141">
          <cell r="A141">
            <v>489</v>
          </cell>
          <cell r="B141">
            <v>20</v>
          </cell>
        </row>
        <row r="142">
          <cell r="A142">
            <v>490</v>
          </cell>
          <cell r="B142">
            <v>20</v>
          </cell>
        </row>
        <row r="143">
          <cell r="A143">
            <v>492</v>
          </cell>
          <cell r="B143">
            <v>20</v>
          </cell>
        </row>
        <row r="144">
          <cell r="A144">
            <v>493</v>
          </cell>
          <cell r="B144">
            <v>19</v>
          </cell>
        </row>
        <row r="145">
          <cell r="A145">
            <v>495</v>
          </cell>
          <cell r="B145">
            <v>19</v>
          </cell>
        </row>
        <row r="146">
          <cell r="A146">
            <v>496</v>
          </cell>
          <cell r="B146">
            <v>20</v>
          </cell>
        </row>
        <row r="147">
          <cell r="A147">
            <v>497</v>
          </cell>
          <cell r="B147">
            <v>6</v>
          </cell>
        </row>
        <row r="148">
          <cell r="A148">
            <v>498</v>
          </cell>
          <cell r="B148">
            <v>20</v>
          </cell>
        </row>
        <row r="149">
          <cell r="A149">
            <v>501</v>
          </cell>
          <cell r="B149">
            <v>20</v>
          </cell>
        </row>
        <row r="150">
          <cell r="A150">
            <v>502</v>
          </cell>
          <cell r="B150">
            <v>20</v>
          </cell>
        </row>
        <row r="151">
          <cell r="A151">
            <v>504</v>
          </cell>
          <cell r="B151">
            <v>12</v>
          </cell>
        </row>
        <row r="152">
          <cell r="A152">
            <v>505</v>
          </cell>
          <cell r="B152">
            <v>18</v>
          </cell>
        </row>
        <row r="153">
          <cell r="A153">
            <v>506</v>
          </cell>
          <cell r="B153">
            <v>20</v>
          </cell>
        </row>
        <row r="154">
          <cell r="A154">
            <v>508</v>
          </cell>
          <cell r="B154">
            <v>20</v>
          </cell>
        </row>
        <row r="155">
          <cell r="A155">
            <v>509</v>
          </cell>
          <cell r="B155">
            <v>9</v>
          </cell>
        </row>
        <row r="156">
          <cell r="A156">
            <v>511</v>
          </cell>
          <cell r="B156">
            <v>19</v>
          </cell>
        </row>
        <row r="157">
          <cell r="A157">
            <v>513</v>
          </cell>
          <cell r="B157">
            <v>20</v>
          </cell>
        </row>
        <row r="158">
          <cell r="A158">
            <v>514</v>
          </cell>
          <cell r="B158">
            <v>5</v>
          </cell>
        </row>
        <row r="159">
          <cell r="A159">
            <v>515</v>
          </cell>
          <cell r="B159">
            <v>13</v>
          </cell>
        </row>
        <row r="160">
          <cell r="A160">
            <v>516</v>
          </cell>
          <cell r="B160">
            <v>12</v>
          </cell>
        </row>
        <row r="161">
          <cell r="A161">
            <v>517</v>
          </cell>
          <cell r="B161">
            <v>17</v>
          </cell>
        </row>
        <row r="162">
          <cell r="A162">
            <v>518</v>
          </cell>
          <cell r="B162">
            <v>19</v>
          </cell>
        </row>
        <row r="163">
          <cell r="A163">
            <v>519</v>
          </cell>
          <cell r="B163">
            <v>8</v>
          </cell>
        </row>
        <row r="164">
          <cell r="A164">
            <v>520</v>
          </cell>
          <cell r="B164">
            <v>20</v>
          </cell>
        </row>
        <row r="165">
          <cell r="A165">
            <v>521</v>
          </cell>
          <cell r="B165">
            <v>18</v>
          </cell>
        </row>
        <row r="166">
          <cell r="A166">
            <v>522</v>
          </cell>
          <cell r="B166">
            <v>20</v>
          </cell>
        </row>
        <row r="167">
          <cell r="A167">
            <v>523</v>
          </cell>
          <cell r="B167">
            <v>20</v>
          </cell>
        </row>
        <row r="168">
          <cell r="A168">
            <v>525</v>
          </cell>
          <cell r="B168">
            <v>20</v>
          </cell>
        </row>
        <row r="169">
          <cell r="A169">
            <v>526</v>
          </cell>
          <cell r="B169">
            <v>20</v>
          </cell>
        </row>
        <row r="170">
          <cell r="A170">
            <v>527</v>
          </cell>
          <cell r="B170">
            <v>20</v>
          </cell>
        </row>
        <row r="171">
          <cell r="A171">
            <v>528</v>
          </cell>
          <cell r="B171">
            <v>20</v>
          </cell>
        </row>
        <row r="172">
          <cell r="A172">
            <v>529</v>
          </cell>
          <cell r="B172">
            <v>20</v>
          </cell>
        </row>
        <row r="173">
          <cell r="A173">
            <v>530</v>
          </cell>
          <cell r="B173">
            <v>20</v>
          </cell>
        </row>
        <row r="174">
          <cell r="A174">
            <v>531</v>
          </cell>
          <cell r="B174">
            <v>20</v>
          </cell>
        </row>
        <row r="175">
          <cell r="A175">
            <v>532</v>
          </cell>
          <cell r="B175">
            <v>20</v>
          </cell>
        </row>
        <row r="176">
          <cell r="A176">
            <v>533</v>
          </cell>
          <cell r="B176">
            <v>20</v>
          </cell>
        </row>
        <row r="177">
          <cell r="A177">
            <v>534</v>
          </cell>
          <cell r="B177">
            <v>20</v>
          </cell>
        </row>
        <row r="178">
          <cell r="A178">
            <v>535</v>
          </cell>
          <cell r="B178">
            <v>20</v>
          </cell>
        </row>
        <row r="179">
          <cell r="A179">
            <v>536</v>
          </cell>
          <cell r="B179">
            <v>20</v>
          </cell>
        </row>
        <row r="180">
          <cell r="A180">
            <v>537</v>
          </cell>
          <cell r="B180">
            <v>20</v>
          </cell>
        </row>
        <row r="181">
          <cell r="A181">
            <v>538</v>
          </cell>
          <cell r="B181">
            <v>20</v>
          </cell>
        </row>
        <row r="182">
          <cell r="A182">
            <v>539</v>
          </cell>
          <cell r="B182">
            <v>20</v>
          </cell>
        </row>
        <row r="183">
          <cell r="A183">
            <v>540</v>
          </cell>
          <cell r="B183">
            <v>20</v>
          </cell>
        </row>
        <row r="184">
          <cell r="A184">
            <v>541</v>
          </cell>
          <cell r="B184">
            <v>20</v>
          </cell>
        </row>
        <row r="185">
          <cell r="A185">
            <v>542</v>
          </cell>
          <cell r="B185">
            <v>20</v>
          </cell>
        </row>
        <row r="186">
          <cell r="A186">
            <v>543</v>
          </cell>
          <cell r="B186">
            <v>20</v>
          </cell>
        </row>
        <row r="187">
          <cell r="A187">
            <v>544</v>
          </cell>
          <cell r="B187">
            <v>20</v>
          </cell>
        </row>
        <row r="188">
          <cell r="A188">
            <v>545</v>
          </cell>
          <cell r="B188">
            <v>20</v>
          </cell>
        </row>
        <row r="189">
          <cell r="A189">
            <v>546</v>
          </cell>
          <cell r="B189">
            <v>20</v>
          </cell>
        </row>
        <row r="190">
          <cell r="A190">
            <v>547</v>
          </cell>
          <cell r="B190">
            <v>20</v>
          </cell>
        </row>
        <row r="191">
          <cell r="A191">
            <v>548</v>
          </cell>
          <cell r="B191">
            <v>20</v>
          </cell>
        </row>
        <row r="192">
          <cell r="A192">
            <v>549</v>
          </cell>
          <cell r="B192">
            <v>20</v>
          </cell>
        </row>
        <row r="193">
          <cell r="A193">
            <v>550</v>
          </cell>
          <cell r="B193">
            <v>20</v>
          </cell>
        </row>
        <row r="194">
          <cell r="A194">
            <v>551</v>
          </cell>
          <cell r="B194">
            <v>20</v>
          </cell>
        </row>
        <row r="195">
          <cell r="A195">
            <v>552</v>
          </cell>
          <cell r="B195">
            <v>20</v>
          </cell>
        </row>
        <row r="196">
          <cell r="A196">
            <v>553</v>
          </cell>
          <cell r="B196">
            <v>20</v>
          </cell>
        </row>
        <row r="197">
          <cell r="A197">
            <v>554</v>
          </cell>
          <cell r="B197">
            <v>20</v>
          </cell>
        </row>
        <row r="198">
          <cell r="A198">
            <v>555</v>
          </cell>
          <cell r="B198">
            <v>20</v>
          </cell>
        </row>
        <row r="199">
          <cell r="A199">
            <v>557</v>
          </cell>
          <cell r="B199">
            <v>20</v>
          </cell>
        </row>
        <row r="200">
          <cell r="A200">
            <v>558</v>
          </cell>
          <cell r="B200">
            <v>20</v>
          </cell>
        </row>
        <row r="201">
          <cell r="A201">
            <v>559</v>
          </cell>
          <cell r="B201">
            <v>20</v>
          </cell>
        </row>
        <row r="202">
          <cell r="A202">
            <v>560</v>
          </cell>
          <cell r="B202">
            <v>20</v>
          </cell>
        </row>
        <row r="203">
          <cell r="A203">
            <v>561</v>
          </cell>
          <cell r="B203">
            <v>20</v>
          </cell>
        </row>
        <row r="204">
          <cell r="A204">
            <v>562</v>
          </cell>
          <cell r="B204">
            <v>20</v>
          </cell>
        </row>
        <row r="205">
          <cell r="A205">
            <v>563</v>
          </cell>
          <cell r="B205">
            <v>20</v>
          </cell>
        </row>
        <row r="206">
          <cell r="A206">
            <v>564</v>
          </cell>
          <cell r="B206">
            <v>20</v>
          </cell>
        </row>
        <row r="207">
          <cell r="A207">
            <v>565</v>
          </cell>
          <cell r="B207">
            <v>20</v>
          </cell>
        </row>
        <row r="208">
          <cell r="A208">
            <v>566</v>
          </cell>
          <cell r="B208">
            <v>20</v>
          </cell>
        </row>
        <row r="209">
          <cell r="A209">
            <v>568</v>
          </cell>
          <cell r="B209">
            <v>20</v>
          </cell>
        </row>
        <row r="210">
          <cell r="A210">
            <v>569</v>
          </cell>
          <cell r="B210">
            <v>20</v>
          </cell>
        </row>
        <row r="211">
          <cell r="A211">
            <v>570</v>
          </cell>
          <cell r="B211">
            <v>20</v>
          </cell>
        </row>
        <row r="212">
          <cell r="A212">
            <v>571</v>
          </cell>
          <cell r="B212">
            <v>20</v>
          </cell>
        </row>
        <row r="213">
          <cell r="A213">
            <v>572</v>
          </cell>
          <cell r="B213">
            <v>20</v>
          </cell>
        </row>
        <row r="214">
          <cell r="A214">
            <v>573</v>
          </cell>
          <cell r="B214">
            <v>20</v>
          </cell>
        </row>
        <row r="215">
          <cell r="A215">
            <v>574</v>
          </cell>
          <cell r="B215">
            <v>20</v>
          </cell>
        </row>
        <row r="216">
          <cell r="A216">
            <v>575</v>
          </cell>
          <cell r="B216">
            <v>20</v>
          </cell>
        </row>
        <row r="217">
          <cell r="A217">
            <v>576</v>
          </cell>
          <cell r="B217">
            <v>20</v>
          </cell>
        </row>
        <row r="218">
          <cell r="A218">
            <v>577</v>
          </cell>
          <cell r="B218">
            <v>20</v>
          </cell>
        </row>
        <row r="219">
          <cell r="A219">
            <v>578</v>
          </cell>
          <cell r="B219">
            <v>20</v>
          </cell>
        </row>
        <row r="220">
          <cell r="A220">
            <v>579</v>
          </cell>
          <cell r="B220">
            <v>20</v>
          </cell>
        </row>
        <row r="221">
          <cell r="A221">
            <v>580</v>
          </cell>
          <cell r="B221">
            <v>20</v>
          </cell>
        </row>
        <row r="222">
          <cell r="A222">
            <v>581</v>
          </cell>
          <cell r="B222">
            <v>20</v>
          </cell>
        </row>
        <row r="223">
          <cell r="A223">
            <v>582</v>
          </cell>
          <cell r="B223">
            <v>20</v>
          </cell>
        </row>
        <row r="224">
          <cell r="A224">
            <v>583</v>
          </cell>
          <cell r="B224">
            <v>20</v>
          </cell>
        </row>
        <row r="225">
          <cell r="A225">
            <v>584</v>
          </cell>
          <cell r="B225">
            <v>20</v>
          </cell>
        </row>
        <row r="226">
          <cell r="A226">
            <v>585</v>
          </cell>
          <cell r="B226">
            <v>20</v>
          </cell>
        </row>
        <row r="227">
          <cell r="A227">
            <v>586</v>
          </cell>
          <cell r="B227">
            <v>20</v>
          </cell>
        </row>
        <row r="228">
          <cell r="A228">
            <v>587</v>
          </cell>
          <cell r="B228">
            <v>20</v>
          </cell>
        </row>
        <row r="229">
          <cell r="A229">
            <v>588</v>
          </cell>
          <cell r="B229">
            <v>20</v>
          </cell>
        </row>
        <row r="230">
          <cell r="A230">
            <v>589</v>
          </cell>
          <cell r="B230">
            <v>20</v>
          </cell>
        </row>
        <row r="231">
          <cell r="A231">
            <v>590</v>
          </cell>
          <cell r="B231">
            <v>20</v>
          </cell>
        </row>
        <row r="232">
          <cell r="A232">
            <v>591</v>
          </cell>
          <cell r="B232">
            <v>20</v>
          </cell>
        </row>
        <row r="233">
          <cell r="A233">
            <v>592</v>
          </cell>
          <cell r="B233">
            <v>20</v>
          </cell>
        </row>
        <row r="234">
          <cell r="A234">
            <v>593</v>
          </cell>
          <cell r="B234">
            <v>20</v>
          </cell>
        </row>
        <row r="235">
          <cell r="A235" t="str">
            <v>Average</v>
          </cell>
          <cell r="B235">
            <v>18.274678111587981</v>
          </cell>
        </row>
        <row r="236">
          <cell r="A236" t="str">
            <v>Max</v>
          </cell>
          <cell r="B236">
            <v>20</v>
          </cell>
        </row>
        <row r="237">
          <cell r="A237" t="str">
            <v>Min</v>
          </cell>
          <cell r="B237">
            <v>5</v>
          </cell>
        </row>
        <row r="238">
          <cell r="A238" t="str">
            <v xml:space="preserve">Total # of vials </v>
          </cell>
          <cell r="B238">
            <v>4258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32"/>
  <sheetViews>
    <sheetView workbookViewId="0">
      <pane ySplit="1" topLeftCell="A173" activePane="bottomLeft" state="frozen"/>
      <selection pane="bottomLeft" activeCell="A74" sqref="A74:XFD74"/>
    </sheetView>
  </sheetViews>
  <sheetFormatPr defaultColWidth="9" defaultRowHeight="13.2" x14ac:dyDescent="0.25"/>
  <cols>
    <col min="1" max="1" width="9.59765625" style="1" bestFit="1" customWidth="1"/>
    <col min="2" max="2" width="22.09765625" style="1" customWidth="1"/>
    <col min="3" max="3" width="13" style="1" bestFit="1" customWidth="1"/>
    <col min="4" max="5" width="12.69921875" style="1" bestFit="1" customWidth="1"/>
    <col min="6" max="6" width="13.3984375" style="1" bestFit="1" customWidth="1"/>
    <col min="7" max="8" width="13.5" style="1" bestFit="1" customWidth="1"/>
    <col min="9" max="10" width="12.3984375" style="1" bestFit="1" customWidth="1"/>
    <col min="11" max="12" width="12.19921875" style="1" bestFit="1" customWidth="1"/>
    <col min="13" max="13" width="11.5" style="1" bestFit="1" customWidth="1"/>
    <col min="14" max="14" width="11" style="1" bestFit="1" customWidth="1"/>
    <col min="15" max="15" width="11.5" style="1" bestFit="1" customWidth="1"/>
    <col min="16" max="16" width="10.3984375" style="1" bestFit="1" customWidth="1"/>
    <col min="17" max="18" width="12.59765625" style="1" bestFit="1" customWidth="1"/>
    <col min="19" max="19" width="12.3984375" style="1" bestFit="1" customWidth="1"/>
    <col min="20" max="20" width="12.09765625" style="1" bestFit="1" customWidth="1"/>
    <col min="21" max="22" width="10.3984375" style="1" bestFit="1" customWidth="1"/>
    <col min="23" max="23" width="12" style="1" bestFit="1" customWidth="1"/>
    <col min="24" max="24" width="12.69921875" style="1" bestFit="1" customWidth="1"/>
    <col min="25" max="25" width="17.5" style="1" bestFit="1" customWidth="1"/>
    <col min="26" max="26" width="8.69921875" style="1" bestFit="1" customWidth="1"/>
    <col min="27" max="16384" width="9" style="1"/>
  </cols>
  <sheetData>
    <row r="1" spans="1:2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1" t="s">
        <v>3185</v>
      </c>
      <c r="B2" s="1" t="s">
        <v>610</v>
      </c>
      <c r="Y2" s="1" t="s">
        <v>582</v>
      </c>
      <c r="Z2" s="1" t="s">
        <v>583</v>
      </c>
    </row>
    <row r="3" spans="1:26" x14ac:dyDescent="0.25">
      <c r="A3" s="1" t="s">
        <v>3186</v>
      </c>
      <c r="B3" s="1" t="s">
        <v>610</v>
      </c>
      <c r="Y3" s="1" t="s">
        <v>582</v>
      </c>
      <c r="Z3" s="1" t="s">
        <v>583</v>
      </c>
    </row>
    <row r="4" spans="1:26" x14ac:dyDescent="0.25">
      <c r="A4" s="1" t="s">
        <v>3187</v>
      </c>
      <c r="B4" s="1" t="s">
        <v>610</v>
      </c>
      <c r="Y4" s="1" t="s">
        <v>582</v>
      </c>
      <c r="Z4" s="1" t="s">
        <v>583</v>
      </c>
    </row>
    <row r="5" spans="1:26" x14ac:dyDescent="0.25">
      <c r="A5" s="1" t="s">
        <v>3188</v>
      </c>
      <c r="B5" s="1" t="s">
        <v>610</v>
      </c>
      <c r="Y5" s="1" t="s">
        <v>582</v>
      </c>
      <c r="Z5" s="1" t="s">
        <v>583</v>
      </c>
    </row>
    <row r="6" spans="1:26" x14ac:dyDescent="0.25">
      <c r="A6" s="1" t="s">
        <v>3189</v>
      </c>
      <c r="B6" s="1" t="s">
        <v>610</v>
      </c>
      <c r="Y6" s="1" t="s">
        <v>582</v>
      </c>
      <c r="Z6" s="1" t="s">
        <v>583</v>
      </c>
    </row>
    <row r="7" spans="1:26" x14ac:dyDescent="0.25">
      <c r="A7" s="1" t="s">
        <v>3190</v>
      </c>
      <c r="B7" s="1" t="s">
        <v>610</v>
      </c>
      <c r="Y7" s="1" t="s">
        <v>582</v>
      </c>
      <c r="Z7" s="1" t="s">
        <v>583</v>
      </c>
    </row>
    <row r="8" spans="1:26" x14ac:dyDescent="0.25">
      <c r="A8" s="1" t="s">
        <v>3191</v>
      </c>
      <c r="B8" s="1" t="s">
        <v>610</v>
      </c>
      <c r="Y8" s="1" t="s">
        <v>582</v>
      </c>
      <c r="Z8" s="1" t="s">
        <v>583</v>
      </c>
    </row>
    <row r="9" spans="1:26" x14ac:dyDescent="0.25">
      <c r="A9" s="1" t="s">
        <v>3192</v>
      </c>
      <c r="B9" s="1" t="s">
        <v>610</v>
      </c>
      <c r="Y9" s="1" t="s">
        <v>582</v>
      </c>
      <c r="Z9" s="1" t="s">
        <v>583</v>
      </c>
    </row>
    <row r="10" spans="1:26" x14ac:dyDescent="0.25">
      <c r="A10" s="1" t="s">
        <v>3193</v>
      </c>
      <c r="B10" s="1" t="s">
        <v>610</v>
      </c>
      <c r="Y10" s="1" t="s">
        <v>582</v>
      </c>
      <c r="Z10" s="1" t="s">
        <v>583</v>
      </c>
    </row>
    <row r="11" spans="1:26" x14ac:dyDescent="0.25">
      <c r="A11" s="1" t="s">
        <v>3194</v>
      </c>
      <c r="B11" s="1" t="s">
        <v>610</v>
      </c>
      <c r="Y11" s="1" t="s">
        <v>582</v>
      </c>
      <c r="Z11" s="1" t="s">
        <v>583</v>
      </c>
    </row>
    <row r="12" spans="1:26" x14ac:dyDescent="0.25">
      <c r="A12" s="1" t="s">
        <v>3195</v>
      </c>
      <c r="B12" s="1" t="s">
        <v>610</v>
      </c>
      <c r="Y12" s="1" t="s">
        <v>582</v>
      </c>
      <c r="Z12" s="1" t="s">
        <v>583</v>
      </c>
    </row>
    <row r="13" spans="1:26" x14ac:dyDescent="0.25">
      <c r="A13" s="1" t="s">
        <v>3196</v>
      </c>
      <c r="B13" s="1" t="s">
        <v>610</v>
      </c>
      <c r="Y13" s="1" t="s">
        <v>582</v>
      </c>
      <c r="Z13" s="1" t="s">
        <v>583</v>
      </c>
    </row>
    <row r="14" spans="1:26" x14ac:dyDescent="0.25">
      <c r="A14" s="1" t="s">
        <v>3197</v>
      </c>
      <c r="B14" s="1" t="s">
        <v>610</v>
      </c>
      <c r="Y14" s="1" t="s">
        <v>582</v>
      </c>
      <c r="Z14" s="1" t="s">
        <v>583</v>
      </c>
    </row>
    <row r="15" spans="1:26" x14ac:dyDescent="0.25">
      <c r="A15" s="1" t="s">
        <v>3198</v>
      </c>
      <c r="B15" s="1" t="s">
        <v>610</v>
      </c>
      <c r="Y15" s="1" t="s">
        <v>582</v>
      </c>
      <c r="Z15" s="1" t="s">
        <v>583</v>
      </c>
    </row>
    <row r="16" spans="1:26" x14ac:dyDescent="0.25">
      <c r="A16" s="1" t="s">
        <v>3199</v>
      </c>
      <c r="B16" s="1" t="s">
        <v>610</v>
      </c>
      <c r="Y16" s="1" t="s">
        <v>582</v>
      </c>
      <c r="Z16" s="1" t="s">
        <v>583</v>
      </c>
    </row>
    <row r="17" spans="1:26" x14ac:dyDescent="0.25">
      <c r="A17" s="1" t="s">
        <v>3200</v>
      </c>
      <c r="B17" s="1" t="s">
        <v>610</v>
      </c>
      <c r="Y17" s="1" t="s">
        <v>582</v>
      </c>
      <c r="Z17" s="1" t="s">
        <v>583</v>
      </c>
    </row>
    <row r="18" spans="1:26" x14ac:dyDescent="0.25">
      <c r="A18" s="1" t="s">
        <v>3201</v>
      </c>
      <c r="B18" s="1" t="s">
        <v>610</v>
      </c>
      <c r="Y18" s="1" t="s">
        <v>582</v>
      </c>
      <c r="Z18" s="1" t="s">
        <v>583</v>
      </c>
    </row>
    <row r="19" spans="1:26" x14ac:dyDescent="0.25">
      <c r="A19" s="1" t="s">
        <v>3202</v>
      </c>
      <c r="B19" s="1" t="s">
        <v>610</v>
      </c>
      <c r="Y19" s="1" t="s">
        <v>582</v>
      </c>
      <c r="Z19" s="1" t="s">
        <v>583</v>
      </c>
    </row>
    <row r="20" spans="1:26" x14ac:dyDescent="0.25">
      <c r="A20" s="1" t="s">
        <v>3203</v>
      </c>
      <c r="B20" s="1" t="s">
        <v>610</v>
      </c>
      <c r="Y20" s="1" t="s">
        <v>582</v>
      </c>
      <c r="Z20" s="1" t="s">
        <v>583</v>
      </c>
    </row>
    <row r="21" spans="1:26" x14ac:dyDescent="0.25">
      <c r="A21" s="1" t="s">
        <v>3204</v>
      </c>
      <c r="B21" s="1" t="s">
        <v>610</v>
      </c>
      <c r="Y21" s="1" t="s">
        <v>582</v>
      </c>
      <c r="Z21" s="1" t="s">
        <v>583</v>
      </c>
    </row>
    <row r="22" spans="1:26" x14ac:dyDescent="0.25">
      <c r="A22" s="1" t="s">
        <v>3205</v>
      </c>
      <c r="B22" s="1" t="s">
        <v>610</v>
      </c>
      <c r="Y22" s="1" t="s">
        <v>582</v>
      </c>
      <c r="Z22" s="1" t="s">
        <v>583</v>
      </c>
    </row>
    <row r="23" spans="1:26" x14ac:dyDescent="0.25">
      <c r="A23" s="1" t="s">
        <v>3206</v>
      </c>
      <c r="B23" s="1" t="s">
        <v>610</v>
      </c>
      <c r="Y23" s="1" t="s">
        <v>582</v>
      </c>
      <c r="Z23" s="1" t="s">
        <v>583</v>
      </c>
    </row>
    <row r="24" spans="1:26" x14ac:dyDescent="0.25">
      <c r="A24" s="1" t="s">
        <v>3207</v>
      </c>
      <c r="B24" s="1" t="s">
        <v>610</v>
      </c>
      <c r="Y24" s="1" t="s">
        <v>582</v>
      </c>
      <c r="Z24" s="1" t="s">
        <v>583</v>
      </c>
    </row>
    <row r="25" spans="1:26" x14ac:dyDescent="0.25">
      <c r="A25" s="1" t="s">
        <v>3208</v>
      </c>
      <c r="B25" s="1" t="s">
        <v>610</v>
      </c>
      <c r="Y25" s="1" t="s">
        <v>582</v>
      </c>
      <c r="Z25" s="1" t="s">
        <v>583</v>
      </c>
    </row>
    <row r="26" spans="1:26" x14ac:dyDescent="0.25">
      <c r="A26" s="1" t="s">
        <v>3209</v>
      </c>
      <c r="B26" s="1" t="s">
        <v>610</v>
      </c>
      <c r="Y26" s="1" t="s">
        <v>582</v>
      </c>
      <c r="Z26" s="1" t="s">
        <v>583</v>
      </c>
    </row>
    <row r="27" spans="1:26" x14ac:dyDescent="0.25">
      <c r="A27" s="1" t="s">
        <v>3210</v>
      </c>
      <c r="B27" s="1" t="s">
        <v>610</v>
      </c>
      <c r="Y27" s="1" t="s">
        <v>582</v>
      </c>
      <c r="Z27" s="1" t="s">
        <v>583</v>
      </c>
    </row>
    <row r="28" spans="1:26" x14ac:dyDescent="0.25">
      <c r="A28" s="1" t="s">
        <v>3211</v>
      </c>
      <c r="B28" s="1" t="s">
        <v>610</v>
      </c>
      <c r="Y28" s="1" t="s">
        <v>582</v>
      </c>
      <c r="Z28" s="1" t="s">
        <v>583</v>
      </c>
    </row>
    <row r="29" spans="1:26" x14ac:dyDescent="0.25">
      <c r="A29" s="1" t="s">
        <v>3212</v>
      </c>
      <c r="B29" s="1" t="s">
        <v>610</v>
      </c>
      <c r="Y29" s="1" t="s">
        <v>582</v>
      </c>
      <c r="Z29" s="1" t="s">
        <v>583</v>
      </c>
    </row>
    <row r="30" spans="1:26" x14ac:dyDescent="0.25">
      <c r="A30" s="1" t="s">
        <v>3213</v>
      </c>
      <c r="B30" s="1" t="s">
        <v>610</v>
      </c>
      <c r="Y30" s="1" t="s">
        <v>582</v>
      </c>
      <c r="Z30" s="1" t="s">
        <v>583</v>
      </c>
    </row>
    <row r="31" spans="1:26" x14ac:dyDescent="0.25">
      <c r="A31" s="1" t="s">
        <v>3214</v>
      </c>
      <c r="B31" s="1" t="s">
        <v>610</v>
      </c>
      <c r="Y31" s="1" t="s">
        <v>582</v>
      </c>
      <c r="Z31" s="1" t="s">
        <v>583</v>
      </c>
    </row>
    <row r="32" spans="1:26" x14ac:dyDescent="0.25">
      <c r="A32" s="1" t="s">
        <v>3215</v>
      </c>
      <c r="B32" s="1" t="s">
        <v>610</v>
      </c>
      <c r="Y32" s="1" t="s">
        <v>582</v>
      </c>
      <c r="Z32" s="1" t="s">
        <v>583</v>
      </c>
    </row>
    <row r="33" spans="1:26" x14ac:dyDescent="0.25">
      <c r="A33" s="1" t="s">
        <v>3216</v>
      </c>
      <c r="B33" s="1" t="s">
        <v>610</v>
      </c>
      <c r="Y33" s="1" t="s">
        <v>582</v>
      </c>
      <c r="Z33" s="1" t="s">
        <v>583</v>
      </c>
    </row>
    <row r="34" spans="1:26" x14ac:dyDescent="0.25">
      <c r="A34" s="1" t="s">
        <v>3217</v>
      </c>
      <c r="B34" s="1" t="s">
        <v>610</v>
      </c>
      <c r="Y34" s="1" t="s">
        <v>582</v>
      </c>
      <c r="Z34" s="1" t="s">
        <v>583</v>
      </c>
    </row>
    <row r="35" spans="1:26" x14ac:dyDescent="0.25">
      <c r="A35" s="1" t="s">
        <v>3218</v>
      </c>
      <c r="B35" s="1" t="s">
        <v>610</v>
      </c>
      <c r="Y35" s="1" t="s">
        <v>582</v>
      </c>
      <c r="Z35" s="1" t="s">
        <v>583</v>
      </c>
    </row>
    <row r="36" spans="1:26" x14ac:dyDescent="0.25">
      <c r="A36" s="1" t="s">
        <v>3219</v>
      </c>
      <c r="B36" s="1" t="s">
        <v>610</v>
      </c>
      <c r="Y36" s="1" t="s">
        <v>582</v>
      </c>
      <c r="Z36" s="1" t="s">
        <v>583</v>
      </c>
    </row>
    <row r="37" spans="1:26" x14ac:dyDescent="0.25">
      <c r="A37" s="1" t="s">
        <v>3220</v>
      </c>
      <c r="B37" s="1" t="s">
        <v>610</v>
      </c>
      <c r="Y37" s="1" t="s">
        <v>582</v>
      </c>
      <c r="Z37" s="1" t="s">
        <v>583</v>
      </c>
    </row>
    <row r="38" spans="1:26" x14ac:dyDescent="0.25">
      <c r="A38" s="1" t="s">
        <v>3221</v>
      </c>
      <c r="B38" s="1" t="s">
        <v>610</v>
      </c>
      <c r="Y38" s="1" t="s">
        <v>582</v>
      </c>
      <c r="Z38" s="1" t="s">
        <v>583</v>
      </c>
    </row>
    <row r="39" spans="1:26" x14ac:dyDescent="0.25">
      <c r="A39" s="1" t="s">
        <v>3222</v>
      </c>
      <c r="B39" s="1" t="s">
        <v>610</v>
      </c>
      <c r="Y39" s="1" t="s">
        <v>582</v>
      </c>
      <c r="Z39" s="1" t="s">
        <v>583</v>
      </c>
    </row>
    <row r="40" spans="1:26" x14ac:dyDescent="0.25">
      <c r="A40" s="1" t="s">
        <v>3223</v>
      </c>
      <c r="B40" s="1" t="s">
        <v>610</v>
      </c>
      <c r="Y40" s="1" t="s">
        <v>582</v>
      </c>
      <c r="Z40" s="1" t="s">
        <v>583</v>
      </c>
    </row>
    <row r="41" spans="1:26" x14ac:dyDescent="0.25">
      <c r="A41" s="1" t="s">
        <v>3224</v>
      </c>
      <c r="B41" s="1" t="s">
        <v>610</v>
      </c>
      <c r="Y41" s="1" t="s">
        <v>582</v>
      </c>
      <c r="Z41" s="1" t="s">
        <v>583</v>
      </c>
    </row>
    <row r="42" spans="1:26" x14ac:dyDescent="0.25">
      <c r="A42" s="1" t="s">
        <v>3225</v>
      </c>
      <c r="B42" s="1" t="s">
        <v>610</v>
      </c>
      <c r="Y42" s="1" t="s">
        <v>582</v>
      </c>
      <c r="Z42" s="1" t="s">
        <v>583</v>
      </c>
    </row>
    <row r="43" spans="1:26" x14ac:dyDescent="0.25">
      <c r="A43" s="1" t="s">
        <v>3226</v>
      </c>
      <c r="B43" s="1" t="s">
        <v>610</v>
      </c>
      <c r="Y43" s="1" t="s">
        <v>582</v>
      </c>
      <c r="Z43" s="1" t="s">
        <v>583</v>
      </c>
    </row>
    <row r="44" spans="1:26" x14ac:dyDescent="0.25">
      <c r="A44" s="1" t="s">
        <v>3227</v>
      </c>
      <c r="B44" s="1" t="s">
        <v>610</v>
      </c>
      <c r="Y44" s="1" t="s">
        <v>582</v>
      </c>
      <c r="Z44" s="1" t="s">
        <v>583</v>
      </c>
    </row>
    <row r="45" spans="1:26" x14ac:dyDescent="0.25">
      <c r="A45" s="1" t="s">
        <v>3228</v>
      </c>
      <c r="B45" s="1" t="s">
        <v>610</v>
      </c>
      <c r="Y45" s="1" t="s">
        <v>582</v>
      </c>
      <c r="Z45" s="1" t="s">
        <v>583</v>
      </c>
    </row>
    <row r="46" spans="1:26" x14ac:dyDescent="0.25">
      <c r="A46" s="1" t="s">
        <v>3229</v>
      </c>
      <c r="B46" s="1" t="s">
        <v>610</v>
      </c>
      <c r="Y46" s="1" t="s">
        <v>582</v>
      </c>
      <c r="Z46" s="1" t="s">
        <v>583</v>
      </c>
    </row>
    <row r="47" spans="1:26" x14ac:dyDescent="0.25">
      <c r="A47" s="1" t="s">
        <v>3230</v>
      </c>
      <c r="B47" s="1" t="s">
        <v>610</v>
      </c>
      <c r="Y47" s="1" t="s">
        <v>582</v>
      </c>
      <c r="Z47" s="1" t="s">
        <v>583</v>
      </c>
    </row>
    <row r="48" spans="1:26" x14ac:dyDescent="0.25">
      <c r="A48" s="1" t="s">
        <v>3231</v>
      </c>
      <c r="B48" s="1" t="s">
        <v>610</v>
      </c>
      <c r="Y48" s="1" t="s">
        <v>582</v>
      </c>
      <c r="Z48" s="1" t="s">
        <v>583</v>
      </c>
    </row>
    <row r="49" spans="1:26" x14ac:dyDescent="0.25">
      <c r="A49" s="1" t="s">
        <v>3232</v>
      </c>
      <c r="B49" s="1" t="s">
        <v>610</v>
      </c>
      <c r="Y49" s="1" t="s">
        <v>582</v>
      </c>
      <c r="Z49" s="1" t="s">
        <v>583</v>
      </c>
    </row>
    <row r="50" spans="1:26" x14ac:dyDescent="0.25">
      <c r="A50" s="1" t="s">
        <v>3233</v>
      </c>
      <c r="B50" s="1" t="s">
        <v>610</v>
      </c>
      <c r="Y50" s="1" t="s">
        <v>582</v>
      </c>
      <c r="Z50" s="1" t="s">
        <v>583</v>
      </c>
    </row>
    <row r="51" spans="1:26" x14ac:dyDescent="0.25">
      <c r="A51" s="1" t="s">
        <v>3234</v>
      </c>
      <c r="B51" s="1" t="s">
        <v>610</v>
      </c>
      <c r="Y51" s="1" t="s">
        <v>582</v>
      </c>
      <c r="Z51" s="1" t="s">
        <v>583</v>
      </c>
    </row>
    <row r="52" spans="1:26" x14ac:dyDescent="0.25">
      <c r="A52" s="1" t="s">
        <v>3235</v>
      </c>
      <c r="B52" s="1" t="s">
        <v>610</v>
      </c>
      <c r="Y52" s="1" t="s">
        <v>582</v>
      </c>
      <c r="Z52" s="1" t="s">
        <v>583</v>
      </c>
    </row>
    <row r="53" spans="1:26" x14ac:dyDescent="0.25">
      <c r="A53" s="1" t="s">
        <v>3236</v>
      </c>
      <c r="B53" s="1" t="s">
        <v>610</v>
      </c>
      <c r="Y53" s="1" t="s">
        <v>582</v>
      </c>
      <c r="Z53" s="1" t="s">
        <v>583</v>
      </c>
    </row>
    <row r="54" spans="1:26" x14ac:dyDescent="0.25">
      <c r="A54" s="1" t="s">
        <v>3237</v>
      </c>
      <c r="B54" s="1" t="s">
        <v>610</v>
      </c>
      <c r="Y54" s="1" t="s">
        <v>582</v>
      </c>
      <c r="Z54" s="1" t="s">
        <v>583</v>
      </c>
    </row>
    <row r="55" spans="1:26" x14ac:dyDescent="0.25">
      <c r="A55" s="1" t="s">
        <v>3238</v>
      </c>
      <c r="B55" s="1" t="s">
        <v>610</v>
      </c>
      <c r="Y55" s="1" t="s">
        <v>582</v>
      </c>
      <c r="Z55" s="1" t="s">
        <v>583</v>
      </c>
    </row>
    <row r="56" spans="1:26" x14ac:dyDescent="0.25">
      <c r="A56" s="1" t="s">
        <v>3239</v>
      </c>
      <c r="B56" s="1" t="s">
        <v>610</v>
      </c>
      <c r="Y56" s="1" t="s">
        <v>582</v>
      </c>
      <c r="Z56" s="1" t="s">
        <v>583</v>
      </c>
    </row>
    <row r="57" spans="1:26" x14ac:dyDescent="0.25">
      <c r="A57" s="1" t="s">
        <v>3240</v>
      </c>
      <c r="B57" s="1" t="s">
        <v>610</v>
      </c>
      <c r="Y57" s="1" t="s">
        <v>582</v>
      </c>
      <c r="Z57" s="1" t="s">
        <v>583</v>
      </c>
    </row>
    <row r="58" spans="1:26" x14ac:dyDescent="0.25">
      <c r="A58" s="1" t="s">
        <v>3241</v>
      </c>
      <c r="B58" s="1" t="s">
        <v>610</v>
      </c>
      <c r="Y58" s="1" t="s">
        <v>582</v>
      </c>
      <c r="Z58" s="1" t="s">
        <v>583</v>
      </c>
    </row>
    <row r="59" spans="1:26" x14ac:dyDescent="0.25">
      <c r="A59" s="1" t="s">
        <v>3242</v>
      </c>
      <c r="B59" s="1" t="s">
        <v>610</v>
      </c>
      <c r="Y59" s="1" t="s">
        <v>582</v>
      </c>
      <c r="Z59" s="1" t="s">
        <v>583</v>
      </c>
    </row>
    <row r="60" spans="1:26" x14ac:dyDescent="0.25">
      <c r="A60" s="1" t="s">
        <v>3243</v>
      </c>
      <c r="B60" s="1" t="s">
        <v>610</v>
      </c>
      <c r="Y60" s="1" t="s">
        <v>582</v>
      </c>
      <c r="Z60" s="1" t="s">
        <v>583</v>
      </c>
    </row>
    <row r="61" spans="1:26" x14ac:dyDescent="0.25">
      <c r="A61" s="1" t="s">
        <v>3244</v>
      </c>
      <c r="B61" s="1" t="s">
        <v>610</v>
      </c>
      <c r="Y61" s="1" t="s">
        <v>582</v>
      </c>
      <c r="Z61" s="1" t="s">
        <v>583</v>
      </c>
    </row>
    <row r="62" spans="1:26" x14ac:dyDescent="0.25">
      <c r="A62" s="1" t="s">
        <v>3245</v>
      </c>
      <c r="B62" s="1" t="s">
        <v>610</v>
      </c>
      <c r="Y62" s="1" t="s">
        <v>582</v>
      </c>
      <c r="Z62" s="1" t="s">
        <v>583</v>
      </c>
    </row>
    <row r="63" spans="1:26" x14ac:dyDescent="0.25">
      <c r="A63" s="1" t="s">
        <v>3246</v>
      </c>
      <c r="B63" s="1" t="s">
        <v>610</v>
      </c>
      <c r="Y63" s="1" t="s">
        <v>582</v>
      </c>
      <c r="Z63" s="1" t="s">
        <v>583</v>
      </c>
    </row>
    <row r="64" spans="1:26" x14ac:dyDescent="0.25">
      <c r="A64" s="1" t="s">
        <v>3247</v>
      </c>
      <c r="B64" s="1" t="s">
        <v>610</v>
      </c>
      <c r="Y64" s="1" t="s">
        <v>582</v>
      </c>
      <c r="Z64" s="1" t="s">
        <v>583</v>
      </c>
    </row>
    <row r="65" spans="1:26" x14ac:dyDescent="0.25">
      <c r="A65" s="1" t="s">
        <v>3248</v>
      </c>
      <c r="B65" s="1" t="s">
        <v>610</v>
      </c>
      <c r="Y65" s="1" t="s">
        <v>582</v>
      </c>
      <c r="Z65" s="1" t="s">
        <v>583</v>
      </c>
    </row>
    <row r="66" spans="1:26" x14ac:dyDescent="0.25">
      <c r="A66" s="1" t="s">
        <v>3249</v>
      </c>
      <c r="B66" s="1" t="s">
        <v>610</v>
      </c>
      <c r="Y66" s="1" t="s">
        <v>582</v>
      </c>
      <c r="Z66" s="1" t="s">
        <v>583</v>
      </c>
    </row>
    <row r="67" spans="1:26" x14ac:dyDescent="0.25">
      <c r="A67" s="1" t="s">
        <v>3250</v>
      </c>
      <c r="B67" s="1" t="s">
        <v>610</v>
      </c>
      <c r="Y67" s="1" t="s">
        <v>582</v>
      </c>
      <c r="Z67" s="1" t="s">
        <v>583</v>
      </c>
    </row>
    <row r="68" spans="1:26" x14ac:dyDescent="0.25">
      <c r="A68" s="1" t="s">
        <v>3251</v>
      </c>
      <c r="B68" s="1" t="s">
        <v>610</v>
      </c>
      <c r="Y68" s="1" t="s">
        <v>582</v>
      </c>
      <c r="Z68" s="1" t="s">
        <v>583</v>
      </c>
    </row>
    <row r="69" spans="1:26" x14ac:dyDescent="0.25">
      <c r="A69" s="1" t="s">
        <v>3252</v>
      </c>
      <c r="B69" s="1" t="s">
        <v>610</v>
      </c>
      <c r="Y69" s="1" t="s">
        <v>582</v>
      </c>
      <c r="Z69" s="1" t="s">
        <v>583</v>
      </c>
    </row>
    <row r="70" spans="1:26" x14ac:dyDescent="0.25">
      <c r="A70" s="1" t="s">
        <v>3253</v>
      </c>
      <c r="B70" s="1" t="s">
        <v>610</v>
      </c>
      <c r="Y70" s="1" t="s">
        <v>582</v>
      </c>
      <c r="Z70" s="1" t="s">
        <v>583</v>
      </c>
    </row>
    <row r="71" spans="1:26" x14ac:dyDescent="0.25">
      <c r="A71" s="1" t="s">
        <v>3254</v>
      </c>
      <c r="B71" s="1" t="s">
        <v>610</v>
      </c>
      <c r="Y71" s="1" t="s">
        <v>582</v>
      </c>
      <c r="Z71" s="1" t="s">
        <v>583</v>
      </c>
    </row>
    <row r="72" spans="1:26" x14ac:dyDescent="0.25">
      <c r="A72" s="1" t="s">
        <v>3255</v>
      </c>
      <c r="B72" s="1" t="s">
        <v>610</v>
      </c>
      <c r="Y72" s="1" t="s">
        <v>582</v>
      </c>
      <c r="Z72" s="1" t="s">
        <v>583</v>
      </c>
    </row>
    <row r="73" spans="1:26" x14ac:dyDescent="0.25">
      <c r="A73" s="1" t="s">
        <v>3256</v>
      </c>
      <c r="B73" s="1" t="s">
        <v>610</v>
      </c>
      <c r="Y73" s="1" t="s">
        <v>582</v>
      </c>
      <c r="Z73" s="1" t="s">
        <v>583</v>
      </c>
    </row>
    <row r="74" spans="1:26" s="286" customFormat="1" x14ac:dyDescent="0.25">
      <c r="A74" s="286" t="s">
        <v>3257</v>
      </c>
      <c r="B74" s="286" t="s">
        <v>610</v>
      </c>
      <c r="Y74" s="286" t="s">
        <v>582</v>
      </c>
      <c r="Z74" s="286" t="s">
        <v>583</v>
      </c>
    </row>
    <row r="75" spans="1:26" x14ac:dyDescent="0.25">
      <c r="A75" s="1" t="s">
        <v>3174</v>
      </c>
      <c r="B75" s="1" t="s">
        <v>610</v>
      </c>
      <c r="C75" s="1" t="s">
        <v>320</v>
      </c>
      <c r="D75" s="1" t="s">
        <v>365</v>
      </c>
      <c r="E75" s="1" t="s">
        <v>421</v>
      </c>
      <c r="F75" s="1" t="s">
        <v>412</v>
      </c>
      <c r="G75" s="1" t="s">
        <v>27</v>
      </c>
      <c r="H75" s="1" t="s">
        <v>27</v>
      </c>
      <c r="I75" s="1" t="s">
        <v>616</v>
      </c>
      <c r="J75" s="1" t="s">
        <v>27</v>
      </c>
      <c r="Y75" s="1" t="s">
        <v>564</v>
      </c>
      <c r="Z75" s="1" t="s">
        <v>559</v>
      </c>
    </row>
    <row r="76" spans="1:26" x14ac:dyDescent="0.25">
      <c r="A76" s="1" t="s">
        <v>3167</v>
      </c>
      <c r="B76" s="1" t="s">
        <v>610</v>
      </c>
      <c r="C76" s="1" t="s">
        <v>320</v>
      </c>
      <c r="D76" s="1" t="s">
        <v>730</v>
      </c>
      <c r="E76" s="1" t="s">
        <v>677</v>
      </c>
      <c r="F76" s="1" t="s">
        <v>381</v>
      </c>
      <c r="Y76" s="1" t="s">
        <v>558</v>
      </c>
      <c r="Z76" s="1" t="s">
        <v>559</v>
      </c>
    </row>
    <row r="77" spans="1:26" x14ac:dyDescent="0.25">
      <c r="A77" s="1" t="s">
        <v>3258</v>
      </c>
      <c r="B77" s="1" t="s">
        <v>610</v>
      </c>
      <c r="Y77" s="1" t="s">
        <v>582</v>
      </c>
      <c r="Z77" s="1" t="s">
        <v>583</v>
      </c>
    </row>
    <row r="78" spans="1:26" x14ac:dyDescent="0.25">
      <c r="A78" s="1" t="s">
        <v>3259</v>
      </c>
      <c r="B78" s="1" t="s">
        <v>610</v>
      </c>
      <c r="Y78" s="1" t="s">
        <v>582</v>
      </c>
      <c r="Z78" s="1" t="s">
        <v>583</v>
      </c>
    </row>
    <row r="79" spans="1:26" x14ac:dyDescent="0.25">
      <c r="A79" s="1" t="s">
        <v>3260</v>
      </c>
      <c r="B79" s="1" t="s">
        <v>610</v>
      </c>
      <c r="Y79" s="1" t="s">
        <v>582</v>
      </c>
      <c r="Z79" s="1" t="s">
        <v>583</v>
      </c>
    </row>
    <row r="80" spans="1:26" x14ac:dyDescent="0.25">
      <c r="A80" s="1" t="s">
        <v>3315</v>
      </c>
      <c r="B80" s="1" t="s">
        <v>610</v>
      </c>
      <c r="C80" s="1" t="s">
        <v>483</v>
      </c>
      <c r="D80" s="1" t="s">
        <v>320</v>
      </c>
      <c r="E80" s="1" t="s">
        <v>613</v>
      </c>
      <c r="F80" s="1" t="s">
        <v>626</v>
      </c>
      <c r="Y80" s="1" t="s">
        <v>582</v>
      </c>
      <c r="Z80" s="1" t="s">
        <v>583</v>
      </c>
    </row>
    <row r="81" spans="1:26" x14ac:dyDescent="0.25">
      <c r="A81" s="1" t="s">
        <v>3261</v>
      </c>
      <c r="B81" s="1" t="s">
        <v>610</v>
      </c>
      <c r="Y81" s="1" t="s">
        <v>582</v>
      </c>
      <c r="Z81" s="1" t="s">
        <v>583</v>
      </c>
    </row>
    <row r="82" spans="1:26" x14ac:dyDescent="0.25">
      <c r="A82" s="1" t="s">
        <v>3262</v>
      </c>
      <c r="B82" s="1" t="s">
        <v>610</v>
      </c>
      <c r="Y82" s="1" t="s">
        <v>582</v>
      </c>
      <c r="Z82" s="1" t="s">
        <v>583</v>
      </c>
    </row>
    <row r="83" spans="1:26" x14ac:dyDescent="0.25">
      <c r="A83" s="1" t="s">
        <v>3316</v>
      </c>
      <c r="B83" s="1" t="s">
        <v>610</v>
      </c>
      <c r="C83" s="1" t="s">
        <v>483</v>
      </c>
      <c r="D83" s="1" t="s">
        <v>617</v>
      </c>
      <c r="E83" s="1" t="s">
        <v>613</v>
      </c>
      <c r="F83" s="1" t="s">
        <v>626</v>
      </c>
      <c r="Y83" s="1" t="s">
        <v>582</v>
      </c>
      <c r="Z83" s="1" t="s">
        <v>583</v>
      </c>
    </row>
    <row r="84" spans="1:26" x14ac:dyDescent="0.25">
      <c r="A84" s="1" t="s">
        <v>3263</v>
      </c>
      <c r="B84" s="1" t="s">
        <v>610</v>
      </c>
      <c r="Y84" s="1" t="s">
        <v>582</v>
      </c>
      <c r="Z84" s="1" t="s">
        <v>583</v>
      </c>
    </row>
    <row r="85" spans="1:26" x14ac:dyDescent="0.25">
      <c r="A85" s="1" t="s">
        <v>3264</v>
      </c>
      <c r="B85" s="1" t="s">
        <v>610</v>
      </c>
      <c r="Y85" s="1" t="s">
        <v>582</v>
      </c>
      <c r="Z85" s="1" t="s">
        <v>583</v>
      </c>
    </row>
    <row r="86" spans="1:26" x14ac:dyDescent="0.25">
      <c r="A86" s="1" t="s">
        <v>3265</v>
      </c>
      <c r="B86" s="1" t="s">
        <v>610</v>
      </c>
      <c r="Y86" s="1" t="s">
        <v>582</v>
      </c>
      <c r="Z86" s="1" t="s">
        <v>583</v>
      </c>
    </row>
    <row r="87" spans="1:26" x14ac:dyDescent="0.25">
      <c r="A87" s="1" t="s">
        <v>3266</v>
      </c>
      <c r="B87" s="1" t="s">
        <v>610</v>
      </c>
      <c r="Y87" s="1" t="s">
        <v>582</v>
      </c>
      <c r="Z87" s="1" t="s">
        <v>583</v>
      </c>
    </row>
    <row r="88" spans="1:26" x14ac:dyDescent="0.25">
      <c r="A88" s="1" t="s">
        <v>3110</v>
      </c>
      <c r="B88" s="1" t="s">
        <v>610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637</v>
      </c>
      <c r="J88" s="1" t="s">
        <v>729</v>
      </c>
      <c r="K88" s="1" t="s">
        <v>617</v>
      </c>
      <c r="L88" s="1" t="s">
        <v>618</v>
      </c>
      <c r="Y88" s="1" t="s">
        <v>545</v>
      </c>
      <c r="Z88" s="1" t="s">
        <v>542</v>
      </c>
    </row>
    <row r="89" spans="1:26" x14ac:dyDescent="0.25">
      <c r="A89" s="1" t="s">
        <v>2879</v>
      </c>
      <c r="B89" s="1" t="s">
        <v>610</v>
      </c>
      <c r="C89" s="1" t="s">
        <v>483</v>
      </c>
      <c r="D89" s="1" t="s">
        <v>27</v>
      </c>
      <c r="E89" s="1" t="s">
        <v>613</v>
      </c>
      <c r="F89" s="1" t="s">
        <v>648</v>
      </c>
      <c r="G89" s="1" t="s">
        <v>641</v>
      </c>
      <c r="H89" s="1" t="s">
        <v>38</v>
      </c>
      <c r="I89" s="1" t="s">
        <v>617</v>
      </c>
      <c r="J89" s="1" t="s">
        <v>613</v>
      </c>
      <c r="K89" s="1" t="s">
        <v>619</v>
      </c>
      <c r="L89" s="1" t="s">
        <v>27</v>
      </c>
      <c r="Y89" s="1" t="s">
        <v>428</v>
      </c>
      <c r="Z89" s="1" t="s">
        <v>425</v>
      </c>
    </row>
    <row r="90" spans="1:26" x14ac:dyDescent="0.25">
      <c r="A90" s="1" t="s">
        <v>3267</v>
      </c>
      <c r="B90" s="1" t="s">
        <v>610</v>
      </c>
      <c r="Y90" s="1" t="s">
        <v>582</v>
      </c>
      <c r="Z90" s="1" t="s">
        <v>583</v>
      </c>
    </row>
    <row r="91" spans="1:26" x14ac:dyDescent="0.25">
      <c r="A91" s="1" t="s">
        <v>3170</v>
      </c>
      <c r="B91" s="1" t="s">
        <v>610</v>
      </c>
      <c r="C91" s="1" t="s">
        <v>320</v>
      </c>
      <c r="D91" s="1" t="s">
        <v>27</v>
      </c>
      <c r="E91" s="1" t="s">
        <v>412</v>
      </c>
      <c r="F91" s="1" t="s">
        <v>385</v>
      </c>
      <c r="Y91" s="1" t="s">
        <v>564</v>
      </c>
      <c r="Z91" s="1" t="s">
        <v>559</v>
      </c>
    </row>
    <row r="92" spans="1:26" x14ac:dyDescent="0.25">
      <c r="A92" s="1" t="s">
        <v>3268</v>
      </c>
      <c r="B92" s="1" t="s">
        <v>610</v>
      </c>
      <c r="Y92" s="1" t="s">
        <v>582</v>
      </c>
      <c r="Z92" s="1" t="s">
        <v>583</v>
      </c>
    </row>
    <row r="93" spans="1:26" x14ac:dyDescent="0.25">
      <c r="A93" s="1" t="s">
        <v>3269</v>
      </c>
      <c r="B93" s="1" t="s">
        <v>610</v>
      </c>
      <c r="Y93" s="1" t="s">
        <v>582</v>
      </c>
      <c r="Z93" s="1" t="s">
        <v>583</v>
      </c>
    </row>
    <row r="94" spans="1:26" x14ac:dyDescent="0.25">
      <c r="A94" s="1" t="s">
        <v>3270</v>
      </c>
      <c r="B94" s="1" t="s">
        <v>610</v>
      </c>
      <c r="Y94" s="1" t="s">
        <v>582</v>
      </c>
      <c r="Z94" s="1" t="s">
        <v>583</v>
      </c>
    </row>
    <row r="95" spans="1:26" x14ac:dyDescent="0.25">
      <c r="A95" s="1" t="s">
        <v>3271</v>
      </c>
      <c r="B95" s="1" t="s">
        <v>610</v>
      </c>
      <c r="Y95" s="1" t="s">
        <v>582</v>
      </c>
      <c r="Z95" s="1" t="s">
        <v>583</v>
      </c>
    </row>
    <row r="96" spans="1:26" x14ac:dyDescent="0.25">
      <c r="A96" s="1" t="s">
        <v>3272</v>
      </c>
      <c r="B96" s="1" t="s">
        <v>610</v>
      </c>
      <c r="Y96" s="1" t="s">
        <v>582</v>
      </c>
      <c r="Z96" s="1" t="s">
        <v>583</v>
      </c>
    </row>
    <row r="97" spans="1:26" x14ac:dyDescent="0.25">
      <c r="A97" s="1" t="s">
        <v>3273</v>
      </c>
      <c r="B97" s="1" t="s">
        <v>610</v>
      </c>
      <c r="Y97" s="1" t="s">
        <v>582</v>
      </c>
      <c r="Z97" s="1" t="s">
        <v>583</v>
      </c>
    </row>
    <row r="98" spans="1:26" x14ac:dyDescent="0.25">
      <c r="A98" s="1" t="s">
        <v>2684</v>
      </c>
      <c r="B98" s="1" t="s">
        <v>610</v>
      </c>
      <c r="C98" s="1" t="s">
        <v>320</v>
      </c>
      <c r="D98" s="1" t="s">
        <v>427</v>
      </c>
      <c r="E98" s="1" t="s">
        <v>385</v>
      </c>
      <c r="F98" s="1" t="s">
        <v>626</v>
      </c>
      <c r="G98" s="1" t="s">
        <v>646</v>
      </c>
      <c r="I98" s="1" t="s">
        <v>619</v>
      </c>
      <c r="J98" s="1" t="s">
        <v>800</v>
      </c>
      <c r="Y98" s="1" t="s">
        <v>428</v>
      </c>
      <c r="Z98" s="1" t="s">
        <v>425</v>
      </c>
    </row>
    <row r="99" spans="1:26" x14ac:dyDescent="0.25">
      <c r="A99" s="1" t="s">
        <v>3274</v>
      </c>
      <c r="B99" s="1" t="s">
        <v>610</v>
      </c>
      <c r="Y99" s="1" t="s">
        <v>582</v>
      </c>
      <c r="Z99" s="1" t="s">
        <v>583</v>
      </c>
    </row>
    <row r="100" spans="1:26" x14ac:dyDescent="0.25">
      <c r="A100" s="1" t="s">
        <v>3147</v>
      </c>
      <c r="B100" s="1" t="s">
        <v>610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628</v>
      </c>
      <c r="J100" s="1" t="s">
        <v>783</v>
      </c>
      <c r="K100" s="1" t="s">
        <v>618</v>
      </c>
      <c r="L100" s="1" t="s">
        <v>27</v>
      </c>
      <c r="M100" s="1" t="s">
        <v>619</v>
      </c>
      <c r="N100" s="1" t="s">
        <v>27</v>
      </c>
      <c r="Y100" s="1" t="s">
        <v>545</v>
      </c>
      <c r="Z100" s="1" t="s">
        <v>542</v>
      </c>
    </row>
    <row r="101" spans="1:26" x14ac:dyDescent="0.25">
      <c r="A101" s="1" t="s">
        <v>3148</v>
      </c>
      <c r="B101" s="1" t="s">
        <v>610</v>
      </c>
      <c r="C101" s="1" t="s">
        <v>27</v>
      </c>
      <c r="D101" s="1" t="s">
        <v>27</v>
      </c>
      <c r="E101" s="1" t="s">
        <v>27</v>
      </c>
      <c r="F101" s="1" t="s">
        <v>27</v>
      </c>
      <c r="G101" s="1" t="s">
        <v>27</v>
      </c>
      <c r="H101" s="1" t="s">
        <v>27</v>
      </c>
      <c r="I101" s="1" t="s">
        <v>617</v>
      </c>
      <c r="J101" s="1" t="s">
        <v>628</v>
      </c>
      <c r="K101" s="1" t="s">
        <v>618</v>
      </c>
      <c r="L101" s="1" t="s">
        <v>27</v>
      </c>
      <c r="M101" s="1" t="s">
        <v>619</v>
      </c>
      <c r="N101" s="1" t="s">
        <v>27</v>
      </c>
      <c r="Y101" s="1" t="s">
        <v>545</v>
      </c>
      <c r="Z101" s="1" t="s">
        <v>542</v>
      </c>
    </row>
    <row r="102" spans="1:26" x14ac:dyDescent="0.25">
      <c r="A102" s="1" t="s">
        <v>3111</v>
      </c>
      <c r="B102" s="1" t="s">
        <v>610</v>
      </c>
      <c r="C102" s="1" t="s">
        <v>27</v>
      </c>
      <c r="D102" s="1" t="s">
        <v>27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729</v>
      </c>
      <c r="J102" s="1" t="s">
        <v>713</v>
      </c>
      <c r="K102" s="1" t="s">
        <v>617</v>
      </c>
      <c r="L102" s="1" t="s">
        <v>27</v>
      </c>
      <c r="Y102" s="1" t="s">
        <v>545</v>
      </c>
      <c r="Z102" s="1" t="s">
        <v>542</v>
      </c>
    </row>
    <row r="103" spans="1:26" x14ac:dyDescent="0.25">
      <c r="A103" s="1" t="s">
        <v>3433</v>
      </c>
      <c r="B103" s="1" t="s">
        <v>610</v>
      </c>
      <c r="Y103" s="1" t="s">
        <v>604</v>
      </c>
      <c r="Z103" s="1" t="s">
        <v>603</v>
      </c>
    </row>
    <row r="104" spans="1:26" x14ac:dyDescent="0.25">
      <c r="A104" s="1" t="s">
        <v>3434</v>
      </c>
      <c r="B104" s="1" t="s">
        <v>610</v>
      </c>
      <c r="Y104" s="1" t="s">
        <v>605</v>
      </c>
      <c r="Z104" s="1" t="s">
        <v>603</v>
      </c>
    </row>
    <row r="105" spans="1:26" x14ac:dyDescent="0.25">
      <c r="A105" s="1" t="s">
        <v>3149</v>
      </c>
      <c r="B105" s="1" t="s">
        <v>610</v>
      </c>
      <c r="C105" s="1" t="s">
        <v>27</v>
      </c>
      <c r="D105" s="1" t="s">
        <v>27</v>
      </c>
      <c r="E105" s="1" t="s">
        <v>27</v>
      </c>
      <c r="F105" s="1" t="s">
        <v>27</v>
      </c>
      <c r="G105" s="1" t="s">
        <v>27</v>
      </c>
      <c r="H105" s="1" t="s">
        <v>27</v>
      </c>
      <c r="I105" s="1" t="s">
        <v>725</v>
      </c>
      <c r="J105" s="1" t="s">
        <v>682</v>
      </c>
      <c r="K105" s="1" t="s">
        <v>619</v>
      </c>
      <c r="L105" s="1" t="s">
        <v>27</v>
      </c>
      <c r="M105" s="1" t="s">
        <v>619</v>
      </c>
      <c r="N105" s="1" t="s">
        <v>27</v>
      </c>
      <c r="Y105" s="1" t="s">
        <v>545</v>
      </c>
      <c r="Z105" s="1" t="s">
        <v>542</v>
      </c>
    </row>
    <row r="106" spans="1:26" x14ac:dyDescent="0.25">
      <c r="A106" s="1" t="s">
        <v>3275</v>
      </c>
      <c r="B106" s="1" t="s">
        <v>610</v>
      </c>
      <c r="Y106" s="1" t="s">
        <v>582</v>
      </c>
      <c r="Z106" s="1" t="s">
        <v>583</v>
      </c>
    </row>
    <row r="107" spans="1:26" x14ac:dyDescent="0.25">
      <c r="A107" s="1" t="s">
        <v>3276</v>
      </c>
      <c r="B107" s="1" t="s">
        <v>610</v>
      </c>
      <c r="Y107" s="1" t="s">
        <v>582</v>
      </c>
      <c r="Z107" s="1" t="s">
        <v>583</v>
      </c>
    </row>
    <row r="108" spans="1:26" x14ac:dyDescent="0.25">
      <c r="A108" s="1" t="s">
        <v>3432</v>
      </c>
      <c r="B108" s="1" t="s">
        <v>610</v>
      </c>
      <c r="Y108" s="1" t="s">
        <v>602</v>
      </c>
      <c r="Z108" s="1" t="s">
        <v>603</v>
      </c>
    </row>
    <row r="109" spans="1:26" x14ac:dyDescent="0.25">
      <c r="A109" s="1" t="s">
        <v>3277</v>
      </c>
      <c r="B109" s="1" t="s">
        <v>610</v>
      </c>
      <c r="Y109" s="1" t="s">
        <v>582</v>
      </c>
      <c r="Z109" s="1" t="s">
        <v>583</v>
      </c>
    </row>
    <row r="110" spans="1:26" x14ac:dyDescent="0.25">
      <c r="A110" s="1" t="s">
        <v>3112</v>
      </c>
      <c r="B110" s="1" t="s">
        <v>610</v>
      </c>
      <c r="C110" s="1" t="s">
        <v>27</v>
      </c>
      <c r="D110" s="1" t="s">
        <v>27</v>
      </c>
      <c r="E110" s="1" t="s">
        <v>27</v>
      </c>
      <c r="F110" s="1" t="s">
        <v>27</v>
      </c>
      <c r="G110" s="1" t="s">
        <v>27</v>
      </c>
      <c r="H110" s="1" t="s">
        <v>27</v>
      </c>
      <c r="I110" s="1" t="s">
        <v>625</v>
      </c>
      <c r="J110" s="1" t="s">
        <v>617</v>
      </c>
      <c r="K110" s="1" t="s">
        <v>618</v>
      </c>
      <c r="L110" s="1" t="s">
        <v>27</v>
      </c>
      <c r="Y110" s="1" t="s">
        <v>545</v>
      </c>
      <c r="Z110" s="1" t="s">
        <v>542</v>
      </c>
    </row>
    <row r="111" spans="1:26" x14ac:dyDescent="0.25">
      <c r="A111" s="1" t="s">
        <v>3278</v>
      </c>
      <c r="B111" s="1" t="s">
        <v>610</v>
      </c>
      <c r="Y111" s="1" t="s">
        <v>582</v>
      </c>
      <c r="Z111" s="1" t="s">
        <v>583</v>
      </c>
    </row>
    <row r="112" spans="1:26" x14ac:dyDescent="0.25">
      <c r="A112" s="1" t="s">
        <v>3279</v>
      </c>
      <c r="B112" s="1" t="s">
        <v>610</v>
      </c>
      <c r="Y112" s="1" t="s">
        <v>582</v>
      </c>
      <c r="Z112" s="1" t="s">
        <v>583</v>
      </c>
    </row>
    <row r="113" spans="1:26" x14ac:dyDescent="0.25">
      <c r="A113" s="1" t="s">
        <v>3280</v>
      </c>
      <c r="B113" s="1" t="s">
        <v>610</v>
      </c>
      <c r="Y113" s="1" t="s">
        <v>582</v>
      </c>
      <c r="Z113" s="1" t="s">
        <v>583</v>
      </c>
    </row>
    <row r="114" spans="1:26" x14ac:dyDescent="0.25">
      <c r="A114" s="1" t="s">
        <v>3281</v>
      </c>
      <c r="B114" s="1" t="s">
        <v>610</v>
      </c>
      <c r="Y114" s="1" t="s">
        <v>582</v>
      </c>
      <c r="Z114" s="1" t="s">
        <v>583</v>
      </c>
    </row>
    <row r="115" spans="1:26" x14ac:dyDescent="0.25">
      <c r="A115" s="1" t="s">
        <v>3282</v>
      </c>
      <c r="B115" s="1" t="s">
        <v>610</v>
      </c>
      <c r="Y115" s="1" t="s">
        <v>582</v>
      </c>
      <c r="Z115" s="1" t="s">
        <v>583</v>
      </c>
    </row>
    <row r="116" spans="1:26" x14ac:dyDescent="0.25">
      <c r="A116" s="1" t="s">
        <v>3283</v>
      </c>
      <c r="B116" s="1" t="s">
        <v>610</v>
      </c>
      <c r="Y116" s="1" t="s">
        <v>582</v>
      </c>
      <c r="Z116" s="1" t="s">
        <v>583</v>
      </c>
    </row>
    <row r="117" spans="1:26" x14ac:dyDescent="0.25">
      <c r="A117" s="1" t="s">
        <v>3150</v>
      </c>
      <c r="B117" s="1" t="s">
        <v>610</v>
      </c>
      <c r="C117" s="1" t="s">
        <v>27</v>
      </c>
      <c r="D117" s="1" t="s">
        <v>27</v>
      </c>
      <c r="E117" s="1" t="s">
        <v>27</v>
      </c>
      <c r="F117" s="1" t="s">
        <v>27</v>
      </c>
      <c r="G117" s="1" t="s">
        <v>27</v>
      </c>
      <c r="H117" s="1" t="s">
        <v>27</v>
      </c>
      <c r="I117" s="1" t="s">
        <v>617</v>
      </c>
      <c r="J117" s="1" t="s">
        <v>628</v>
      </c>
      <c r="K117" s="1" t="s">
        <v>618</v>
      </c>
      <c r="L117" s="1" t="s">
        <v>27</v>
      </c>
      <c r="M117" s="1" t="s">
        <v>619</v>
      </c>
      <c r="N117" s="1" t="s">
        <v>27</v>
      </c>
      <c r="Y117" s="1" t="s">
        <v>545</v>
      </c>
      <c r="Z117" s="1" t="s">
        <v>542</v>
      </c>
    </row>
    <row r="118" spans="1:26" x14ac:dyDescent="0.25">
      <c r="A118" s="1" t="s">
        <v>3284</v>
      </c>
      <c r="B118" s="1" t="s">
        <v>610</v>
      </c>
      <c r="Y118" s="1" t="s">
        <v>582</v>
      </c>
      <c r="Z118" s="1" t="s">
        <v>583</v>
      </c>
    </row>
    <row r="119" spans="1:26" x14ac:dyDescent="0.25">
      <c r="A119" s="1" t="s">
        <v>3151</v>
      </c>
      <c r="B119" s="1" t="s">
        <v>610</v>
      </c>
      <c r="C119" s="1" t="s">
        <v>27</v>
      </c>
      <c r="D119" s="1" t="s">
        <v>27</v>
      </c>
      <c r="E119" s="1" t="s">
        <v>27</v>
      </c>
      <c r="F119" s="1" t="s">
        <v>27</v>
      </c>
      <c r="G119" s="1" t="s">
        <v>27</v>
      </c>
      <c r="H119" s="1" t="s">
        <v>27</v>
      </c>
      <c r="I119" s="1" t="s">
        <v>816</v>
      </c>
      <c r="J119" s="1" t="s">
        <v>646</v>
      </c>
      <c r="K119" s="1" t="s">
        <v>619</v>
      </c>
      <c r="L119" s="1" t="s">
        <v>27</v>
      </c>
      <c r="M119" s="1" t="s">
        <v>619</v>
      </c>
      <c r="N119" s="1" t="s">
        <v>27</v>
      </c>
      <c r="Y119" s="1" t="s">
        <v>545</v>
      </c>
      <c r="Z119" s="1" t="s">
        <v>542</v>
      </c>
    </row>
    <row r="120" spans="1:26" x14ac:dyDescent="0.25">
      <c r="A120" s="1" t="s">
        <v>3285</v>
      </c>
      <c r="B120" s="1" t="s">
        <v>610</v>
      </c>
      <c r="Y120" s="1" t="s">
        <v>582</v>
      </c>
      <c r="Z120" s="1" t="s">
        <v>583</v>
      </c>
    </row>
    <row r="121" spans="1:26" x14ac:dyDescent="0.25">
      <c r="A121" s="1" t="s">
        <v>3286</v>
      </c>
      <c r="B121" s="1" t="s">
        <v>610</v>
      </c>
      <c r="Y121" s="1" t="s">
        <v>582</v>
      </c>
      <c r="Z121" s="1" t="s">
        <v>583</v>
      </c>
    </row>
    <row r="122" spans="1:26" x14ac:dyDescent="0.25">
      <c r="A122" s="1" t="s">
        <v>3113</v>
      </c>
      <c r="B122" s="1" t="s">
        <v>610</v>
      </c>
      <c r="C122" s="1" t="s">
        <v>27</v>
      </c>
      <c r="D122" s="1" t="s">
        <v>27</v>
      </c>
      <c r="E122" s="1" t="s">
        <v>27</v>
      </c>
      <c r="F122" s="1" t="s">
        <v>27</v>
      </c>
      <c r="G122" s="1" t="s">
        <v>27</v>
      </c>
      <c r="H122" s="1" t="s">
        <v>27</v>
      </c>
      <c r="I122" s="1" t="s">
        <v>679</v>
      </c>
      <c r="J122" s="1" t="s">
        <v>617</v>
      </c>
      <c r="K122" s="1" t="s">
        <v>618</v>
      </c>
      <c r="L122" s="1" t="s">
        <v>27</v>
      </c>
      <c r="Y122" s="1" t="s">
        <v>545</v>
      </c>
      <c r="Z122" s="1" t="s">
        <v>542</v>
      </c>
    </row>
    <row r="123" spans="1:26" x14ac:dyDescent="0.25">
      <c r="A123" s="1" t="s">
        <v>3114</v>
      </c>
      <c r="B123" s="1" t="s">
        <v>610</v>
      </c>
      <c r="C123" s="1" t="s">
        <v>27</v>
      </c>
      <c r="D123" s="1" t="s">
        <v>27</v>
      </c>
      <c r="E123" s="1" t="s">
        <v>27</v>
      </c>
      <c r="F123" s="1" t="s">
        <v>27</v>
      </c>
      <c r="G123" s="1" t="s">
        <v>27</v>
      </c>
      <c r="H123" s="1" t="s">
        <v>27</v>
      </c>
      <c r="I123" s="1" t="s">
        <v>679</v>
      </c>
      <c r="J123" s="1" t="s">
        <v>617</v>
      </c>
      <c r="K123" s="1" t="s">
        <v>618</v>
      </c>
      <c r="L123" s="1" t="s">
        <v>27</v>
      </c>
      <c r="Y123" s="1" t="s">
        <v>545</v>
      </c>
      <c r="Z123" s="1" t="s">
        <v>542</v>
      </c>
    </row>
    <row r="124" spans="1:26" x14ac:dyDescent="0.25">
      <c r="A124" s="1" t="s">
        <v>3287</v>
      </c>
      <c r="B124" s="1" t="s">
        <v>610</v>
      </c>
      <c r="Y124" s="1" t="s">
        <v>582</v>
      </c>
      <c r="Z124" s="1" t="s">
        <v>583</v>
      </c>
    </row>
    <row r="125" spans="1:26" x14ac:dyDescent="0.25">
      <c r="A125" s="1" t="s">
        <v>3115</v>
      </c>
      <c r="B125" s="1" t="s">
        <v>610</v>
      </c>
      <c r="C125" s="1" t="s">
        <v>27</v>
      </c>
      <c r="D125" s="1" t="s">
        <v>27</v>
      </c>
      <c r="E125" s="1" t="s">
        <v>27</v>
      </c>
      <c r="F125" s="1" t="s">
        <v>27</v>
      </c>
      <c r="G125" s="1" t="s">
        <v>27</v>
      </c>
      <c r="H125" s="1" t="s">
        <v>27</v>
      </c>
      <c r="I125" s="1" t="s">
        <v>617</v>
      </c>
      <c r="J125" s="1" t="s">
        <v>725</v>
      </c>
      <c r="K125" s="1" t="s">
        <v>619</v>
      </c>
      <c r="L125" s="1" t="s">
        <v>618</v>
      </c>
      <c r="Y125" s="1" t="s">
        <v>545</v>
      </c>
      <c r="Z125" s="1" t="s">
        <v>542</v>
      </c>
    </row>
    <row r="126" spans="1:26" x14ac:dyDescent="0.25">
      <c r="A126" s="1" t="s">
        <v>3152</v>
      </c>
      <c r="B126" s="1" t="s">
        <v>610</v>
      </c>
      <c r="C126" s="1" t="s">
        <v>27</v>
      </c>
      <c r="D126" s="1" t="s">
        <v>27</v>
      </c>
      <c r="E126" s="1" t="s">
        <v>27</v>
      </c>
      <c r="F126" s="1" t="s">
        <v>27</v>
      </c>
      <c r="G126" s="1" t="s">
        <v>27</v>
      </c>
      <c r="H126" s="1" t="s">
        <v>27</v>
      </c>
      <c r="I126" s="1" t="s">
        <v>617</v>
      </c>
      <c r="J126" s="1" t="s">
        <v>646</v>
      </c>
      <c r="K126" s="1" t="s">
        <v>618</v>
      </c>
      <c r="L126" s="1" t="s">
        <v>27</v>
      </c>
      <c r="M126" s="1" t="s">
        <v>619</v>
      </c>
      <c r="N126" s="1" t="s">
        <v>27</v>
      </c>
      <c r="Y126" s="1" t="s">
        <v>545</v>
      </c>
      <c r="Z126" s="1" t="s">
        <v>542</v>
      </c>
    </row>
    <row r="127" spans="1:26" x14ac:dyDescent="0.25">
      <c r="A127" s="1" t="s">
        <v>3116</v>
      </c>
      <c r="B127" s="1" t="s">
        <v>610</v>
      </c>
      <c r="C127" s="1" t="s">
        <v>27</v>
      </c>
      <c r="D127" s="1" t="s">
        <v>27</v>
      </c>
      <c r="E127" s="1" t="s">
        <v>27</v>
      </c>
      <c r="F127" s="1" t="s">
        <v>27</v>
      </c>
      <c r="G127" s="1" t="s">
        <v>27</v>
      </c>
      <c r="H127" s="1" t="s">
        <v>27</v>
      </c>
      <c r="I127" s="1" t="s">
        <v>783</v>
      </c>
      <c r="J127" s="1" t="s">
        <v>729</v>
      </c>
      <c r="K127" s="1" t="s">
        <v>619</v>
      </c>
      <c r="L127" s="1" t="s">
        <v>617</v>
      </c>
      <c r="Y127" s="1" t="s">
        <v>545</v>
      </c>
      <c r="Z127" s="1" t="s">
        <v>542</v>
      </c>
    </row>
    <row r="128" spans="1:26" x14ac:dyDescent="0.25">
      <c r="A128" s="1" t="s">
        <v>3153</v>
      </c>
      <c r="B128" s="1" t="s">
        <v>610</v>
      </c>
      <c r="C128" s="1" t="s">
        <v>27</v>
      </c>
      <c r="D128" s="1" t="s">
        <v>27</v>
      </c>
      <c r="E128" s="1" t="s">
        <v>27</v>
      </c>
      <c r="F128" s="1" t="s">
        <v>27</v>
      </c>
      <c r="G128" s="1" t="s">
        <v>27</v>
      </c>
      <c r="H128" s="1" t="s">
        <v>27</v>
      </c>
      <c r="I128" s="1" t="s">
        <v>646</v>
      </c>
      <c r="J128" s="1" t="s">
        <v>625</v>
      </c>
      <c r="K128" s="1" t="s">
        <v>618</v>
      </c>
      <c r="L128" s="1" t="s">
        <v>27</v>
      </c>
      <c r="M128" s="1" t="s">
        <v>619</v>
      </c>
      <c r="N128" s="1" t="s">
        <v>27</v>
      </c>
      <c r="Y128" s="1" t="s">
        <v>545</v>
      </c>
      <c r="Z128" s="1" t="s">
        <v>542</v>
      </c>
    </row>
    <row r="129" spans="1:26" x14ac:dyDescent="0.25">
      <c r="A129" s="1" t="s">
        <v>3117</v>
      </c>
      <c r="B129" s="1" t="s">
        <v>610</v>
      </c>
      <c r="C129" s="1" t="s">
        <v>27</v>
      </c>
      <c r="D129" s="1" t="s">
        <v>27</v>
      </c>
      <c r="E129" s="1" t="s">
        <v>27</v>
      </c>
      <c r="F129" s="1" t="s">
        <v>27</v>
      </c>
      <c r="G129" s="1" t="s">
        <v>27</v>
      </c>
      <c r="H129" s="1" t="s">
        <v>27</v>
      </c>
      <c r="I129" s="1" t="s">
        <v>617</v>
      </c>
      <c r="J129" s="1" t="s">
        <v>616</v>
      </c>
      <c r="K129" s="1" t="s">
        <v>619</v>
      </c>
      <c r="L129" s="1" t="s">
        <v>27</v>
      </c>
      <c r="Y129" s="1" t="s">
        <v>545</v>
      </c>
      <c r="Z129" s="1" t="s">
        <v>542</v>
      </c>
    </row>
    <row r="130" spans="1:26" x14ac:dyDescent="0.25">
      <c r="A130" s="1" t="s">
        <v>3091</v>
      </c>
      <c r="B130" s="1" t="s">
        <v>610</v>
      </c>
      <c r="C130" s="1" t="s">
        <v>27</v>
      </c>
      <c r="D130" s="1" t="s">
        <v>27</v>
      </c>
      <c r="E130" s="1" t="s">
        <v>27</v>
      </c>
      <c r="F130" s="1" t="s">
        <v>27</v>
      </c>
      <c r="G130" s="1" t="s">
        <v>27</v>
      </c>
      <c r="H130" s="1" t="s">
        <v>27</v>
      </c>
      <c r="I130" s="1" t="s">
        <v>628</v>
      </c>
      <c r="J130" s="1" t="s">
        <v>682</v>
      </c>
      <c r="Y130" s="1" t="s">
        <v>545</v>
      </c>
      <c r="Z130" s="1" t="s">
        <v>542</v>
      </c>
    </row>
    <row r="131" spans="1:26" x14ac:dyDescent="0.25">
      <c r="A131" s="1" t="s">
        <v>3317</v>
      </c>
      <c r="B131" s="1" t="s">
        <v>610</v>
      </c>
      <c r="C131" s="1" t="s">
        <v>320</v>
      </c>
      <c r="D131" s="1" t="s">
        <v>584</v>
      </c>
      <c r="E131" s="1" t="s">
        <v>662</v>
      </c>
      <c r="F131" s="1" t="s">
        <v>735</v>
      </c>
      <c r="Y131" s="1" t="s">
        <v>582</v>
      </c>
      <c r="Z131" s="1" t="s">
        <v>583</v>
      </c>
    </row>
    <row r="132" spans="1:26" x14ac:dyDescent="0.25">
      <c r="A132" s="1" t="s">
        <v>3288</v>
      </c>
      <c r="B132" s="1" t="s">
        <v>610</v>
      </c>
      <c r="Y132" s="1" t="s">
        <v>582</v>
      </c>
      <c r="Z132" s="1" t="s">
        <v>583</v>
      </c>
    </row>
    <row r="133" spans="1:26" x14ac:dyDescent="0.25">
      <c r="A133" s="1" t="s">
        <v>3118</v>
      </c>
      <c r="B133" s="1" t="s">
        <v>610</v>
      </c>
      <c r="C133" s="1" t="s">
        <v>27</v>
      </c>
      <c r="D133" s="1" t="s">
        <v>27</v>
      </c>
      <c r="E133" s="1" t="s">
        <v>27</v>
      </c>
      <c r="F133" s="1" t="s">
        <v>27</v>
      </c>
      <c r="G133" s="1" t="s">
        <v>27</v>
      </c>
      <c r="H133" s="1" t="s">
        <v>27</v>
      </c>
      <c r="I133" s="1" t="s">
        <v>616</v>
      </c>
      <c r="J133" s="1" t="s">
        <v>637</v>
      </c>
      <c r="K133" s="1" t="s">
        <v>618</v>
      </c>
      <c r="L133" s="1" t="s">
        <v>27</v>
      </c>
      <c r="Y133" s="1" t="s">
        <v>545</v>
      </c>
      <c r="Z133" s="1" t="s">
        <v>542</v>
      </c>
    </row>
    <row r="134" spans="1:26" x14ac:dyDescent="0.25">
      <c r="A134" s="1" t="s">
        <v>3289</v>
      </c>
      <c r="B134" s="1" t="s">
        <v>610</v>
      </c>
      <c r="Y134" s="1" t="s">
        <v>582</v>
      </c>
      <c r="Z134" s="1" t="s">
        <v>583</v>
      </c>
    </row>
    <row r="135" spans="1:26" x14ac:dyDescent="0.25">
      <c r="A135" s="1" t="s">
        <v>3119</v>
      </c>
      <c r="B135" s="1" t="s">
        <v>610</v>
      </c>
      <c r="C135" s="1" t="s">
        <v>27</v>
      </c>
      <c r="D135" s="1" t="s">
        <v>27</v>
      </c>
      <c r="E135" s="1" t="s">
        <v>27</v>
      </c>
      <c r="F135" s="1" t="s">
        <v>27</v>
      </c>
      <c r="G135" s="1" t="s">
        <v>27</v>
      </c>
      <c r="H135" s="1" t="s">
        <v>27</v>
      </c>
      <c r="I135" s="1" t="s">
        <v>617</v>
      </c>
      <c r="J135" s="1" t="s">
        <v>729</v>
      </c>
      <c r="K135" s="1" t="s">
        <v>618</v>
      </c>
      <c r="L135" s="1" t="s">
        <v>617</v>
      </c>
      <c r="Y135" s="1" t="s">
        <v>545</v>
      </c>
      <c r="Z135" s="1" t="s">
        <v>542</v>
      </c>
    </row>
    <row r="136" spans="1:26" x14ac:dyDescent="0.25">
      <c r="A136" s="1" t="s">
        <v>3120</v>
      </c>
      <c r="B136" s="1" t="s">
        <v>610</v>
      </c>
      <c r="C136" s="1" t="s">
        <v>27</v>
      </c>
      <c r="D136" s="1" t="s">
        <v>27</v>
      </c>
      <c r="E136" s="1" t="s">
        <v>27</v>
      </c>
      <c r="F136" s="1" t="s">
        <v>27</v>
      </c>
      <c r="G136" s="1" t="s">
        <v>27</v>
      </c>
      <c r="H136" s="1" t="s">
        <v>27</v>
      </c>
      <c r="I136" s="1" t="s">
        <v>617</v>
      </c>
      <c r="J136" s="1" t="s">
        <v>783</v>
      </c>
      <c r="K136" s="1" t="s">
        <v>618</v>
      </c>
      <c r="L136" s="1" t="s">
        <v>27</v>
      </c>
      <c r="Y136" s="1" t="s">
        <v>545</v>
      </c>
      <c r="Z136" s="1" t="s">
        <v>542</v>
      </c>
    </row>
    <row r="137" spans="1:26" x14ac:dyDescent="0.25">
      <c r="A137" s="1" t="s">
        <v>3145</v>
      </c>
      <c r="B137" s="1" t="s">
        <v>610</v>
      </c>
      <c r="C137" s="1" t="s">
        <v>676</v>
      </c>
      <c r="D137" s="1" t="s">
        <v>659</v>
      </c>
      <c r="E137" s="1" t="s">
        <v>780</v>
      </c>
      <c r="F137" s="1" t="s">
        <v>622</v>
      </c>
      <c r="G137" s="1" t="s">
        <v>27</v>
      </c>
      <c r="H137" s="1" t="s">
        <v>27</v>
      </c>
      <c r="I137" s="1" t="s">
        <v>783</v>
      </c>
      <c r="J137" s="1" t="s">
        <v>637</v>
      </c>
      <c r="K137" s="1" t="s">
        <v>630</v>
      </c>
      <c r="L137" s="1" t="s">
        <v>617</v>
      </c>
      <c r="Y137" s="1" t="s">
        <v>549</v>
      </c>
      <c r="Z137" s="1" t="s">
        <v>542</v>
      </c>
    </row>
    <row r="138" spans="1:26" x14ac:dyDescent="0.25">
      <c r="A138" s="1" t="s">
        <v>3290</v>
      </c>
      <c r="B138" s="1" t="s">
        <v>610</v>
      </c>
      <c r="Y138" s="1" t="s">
        <v>582</v>
      </c>
      <c r="Z138" s="1" t="s">
        <v>583</v>
      </c>
    </row>
    <row r="139" spans="1:26" x14ac:dyDescent="0.25">
      <c r="A139" s="1" t="s">
        <v>3291</v>
      </c>
      <c r="B139" s="1" t="s">
        <v>610</v>
      </c>
      <c r="Y139" s="1" t="s">
        <v>582</v>
      </c>
      <c r="Z139" s="1" t="s">
        <v>583</v>
      </c>
    </row>
    <row r="140" spans="1:26" x14ac:dyDescent="0.25">
      <c r="A140" s="1" t="s">
        <v>3121</v>
      </c>
      <c r="B140" s="1" t="s">
        <v>610</v>
      </c>
      <c r="C140" s="1" t="s">
        <v>27</v>
      </c>
      <c r="D140" s="1" t="s">
        <v>27</v>
      </c>
      <c r="E140" s="1" t="s">
        <v>27</v>
      </c>
      <c r="F140" s="1" t="s">
        <v>27</v>
      </c>
      <c r="G140" s="1" t="s">
        <v>27</v>
      </c>
      <c r="H140" s="1" t="s">
        <v>27</v>
      </c>
      <c r="I140" s="1" t="s">
        <v>783</v>
      </c>
      <c r="J140" s="1" t="s">
        <v>547</v>
      </c>
      <c r="K140" s="1" t="s">
        <v>233</v>
      </c>
      <c r="L140" s="1" t="s">
        <v>27</v>
      </c>
      <c r="Y140" s="1" t="s">
        <v>545</v>
      </c>
      <c r="Z140" s="1" t="s">
        <v>542</v>
      </c>
    </row>
    <row r="141" spans="1:26" x14ac:dyDescent="0.25">
      <c r="A141" s="1" t="s">
        <v>3122</v>
      </c>
      <c r="B141" s="1" t="s">
        <v>610</v>
      </c>
      <c r="C141" s="1" t="s">
        <v>27</v>
      </c>
      <c r="D141" s="1" t="s">
        <v>27</v>
      </c>
      <c r="E141" s="1" t="s">
        <v>27</v>
      </c>
      <c r="F141" s="1" t="s">
        <v>27</v>
      </c>
      <c r="G141" s="1" t="s">
        <v>27</v>
      </c>
      <c r="H141" s="1" t="s">
        <v>27</v>
      </c>
      <c r="I141" s="1" t="s">
        <v>613</v>
      </c>
      <c r="J141" s="1" t="s">
        <v>816</v>
      </c>
      <c r="K141" s="1" t="s">
        <v>618</v>
      </c>
      <c r="L141" s="1" t="s">
        <v>27</v>
      </c>
      <c r="Y141" s="1" t="s">
        <v>545</v>
      </c>
      <c r="Z141" s="1" t="s">
        <v>542</v>
      </c>
    </row>
    <row r="142" spans="1:26" x14ac:dyDescent="0.25">
      <c r="A142" s="1" t="s">
        <v>3154</v>
      </c>
      <c r="B142" s="1" t="s">
        <v>610</v>
      </c>
      <c r="C142" s="1" t="s">
        <v>27</v>
      </c>
      <c r="D142" s="1" t="s">
        <v>27</v>
      </c>
      <c r="E142" s="1" t="s">
        <v>27</v>
      </c>
      <c r="F142" s="1" t="s">
        <v>27</v>
      </c>
      <c r="G142" s="1" t="s">
        <v>27</v>
      </c>
      <c r="H142" s="1" t="s">
        <v>27</v>
      </c>
      <c r="I142" s="1" t="s">
        <v>628</v>
      </c>
      <c r="J142" s="1" t="s">
        <v>810</v>
      </c>
      <c r="K142" s="1" t="s">
        <v>233</v>
      </c>
      <c r="L142" s="1" t="s">
        <v>27</v>
      </c>
      <c r="M142" s="1" t="s">
        <v>619</v>
      </c>
      <c r="N142" s="1" t="s">
        <v>27</v>
      </c>
      <c r="Y142" s="1" t="s">
        <v>545</v>
      </c>
      <c r="Z142" s="1" t="s">
        <v>542</v>
      </c>
    </row>
    <row r="143" spans="1:26" x14ac:dyDescent="0.25">
      <c r="A143" s="1" t="s">
        <v>3123</v>
      </c>
      <c r="B143" s="1" t="s">
        <v>610</v>
      </c>
      <c r="C143" s="1" t="s">
        <v>320</v>
      </c>
      <c r="D143" s="1" t="s">
        <v>511</v>
      </c>
      <c r="E143" s="1" t="s">
        <v>612</v>
      </c>
      <c r="F143" s="1" t="s">
        <v>381</v>
      </c>
      <c r="G143" s="1" t="s">
        <v>27</v>
      </c>
      <c r="H143" s="1" t="s">
        <v>27</v>
      </c>
      <c r="I143" s="1" t="s">
        <v>633</v>
      </c>
      <c r="J143" s="1" t="s">
        <v>616</v>
      </c>
      <c r="K143" s="1" t="s">
        <v>618</v>
      </c>
      <c r="L143" s="1" t="s">
        <v>27</v>
      </c>
      <c r="Y143" s="1" t="s">
        <v>545</v>
      </c>
      <c r="Z143" s="1" t="s">
        <v>542</v>
      </c>
    </row>
    <row r="144" spans="1:26" x14ac:dyDescent="0.25">
      <c r="A144" s="1" t="s">
        <v>3124</v>
      </c>
      <c r="B144" s="1" t="s">
        <v>610</v>
      </c>
      <c r="C144" s="1" t="s">
        <v>27</v>
      </c>
      <c r="D144" s="1" t="s">
        <v>27</v>
      </c>
      <c r="E144" s="1" t="s">
        <v>27</v>
      </c>
      <c r="F144" s="1" t="s">
        <v>27</v>
      </c>
      <c r="G144" s="1" t="s">
        <v>27</v>
      </c>
      <c r="H144" s="1" t="s">
        <v>27</v>
      </c>
      <c r="I144" s="1" t="s">
        <v>619</v>
      </c>
      <c r="J144" s="1" t="s">
        <v>810</v>
      </c>
      <c r="K144" s="1" t="s">
        <v>233</v>
      </c>
      <c r="L144" s="1" t="s">
        <v>27</v>
      </c>
      <c r="Y144" s="1" t="s">
        <v>545</v>
      </c>
      <c r="Z144" s="1" t="s">
        <v>542</v>
      </c>
    </row>
    <row r="145" spans="1:26" x14ac:dyDescent="0.25">
      <c r="A145" s="1" t="s">
        <v>3092</v>
      </c>
      <c r="B145" s="1" t="s">
        <v>610</v>
      </c>
      <c r="C145" s="1" t="s">
        <v>27</v>
      </c>
      <c r="D145" s="1" t="s">
        <v>27</v>
      </c>
      <c r="E145" s="1" t="s">
        <v>27</v>
      </c>
      <c r="F145" s="1" t="s">
        <v>27</v>
      </c>
      <c r="G145" s="1" t="s">
        <v>27</v>
      </c>
      <c r="H145" s="1" t="s">
        <v>27</v>
      </c>
      <c r="I145" s="1" t="s">
        <v>628</v>
      </c>
      <c r="J145" s="1" t="s">
        <v>616</v>
      </c>
      <c r="Y145" s="1" t="s">
        <v>545</v>
      </c>
      <c r="Z145" s="1" t="s">
        <v>542</v>
      </c>
    </row>
    <row r="146" spans="1:26" x14ac:dyDescent="0.25">
      <c r="A146" s="1" t="s">
        <v>3437</v>
      </c>
      <c r="B146" s="1" t="s">
        <v>610</v>
      </c>
      <c r="C146" s="1" t="s">
        <v>27</v>
      </c>
      <c r="D146" s="1" t="s">
        <v>27</v>
      </c>
      <c r="E146" s="1" t="s">
        <v>27</v>
      </c>
      <c r="F146" s="1" t="s">
        <v>27</v>
      </c>
      <c r="G146" s="1" t="s">
        <v>27</v>
      </c>
      <c r="H146" s="1" t="s">
        <v>27</v>
      </c>
      <c r="I146" s="1" t="s">
        <v>680</v>
      </c>
      <c r="J146" s="1" t="s">
        <v>835</v>
      </c>
      <c r="K146" s="1" t="s">
        <v>233</v>
      </c>
      <c r="L146" s="1" t="s">
        <v>27</v>
      </c>
      <c r="Y146" s="1" t="s">
        <v>608</v>
      </c>
      <c r="Z146" s="1" t="s">
        <v>603</v>
      </c>
    </row>
    <row r="147" spans="1:26" x14ac:dyDescent="0.25">
      <c r="A147" s="1" t="s">
        <v>3125</v>
      </c>
      <c r="B147" s="1" t="s">
        <v>610</v>
      </c>
      <c r="C147" s="1" t="s">
        <v>27</v>
      </c>
      <c r="D147" s="1" t="s">
        <v>27</v>
      </c>
      <c r="E147" s="1" t="s">
        <v>27</v>
      </c>
      <c r="F147" s="1" t="s">
        <v>27</v>
      </c>
      <c r="G147" s="1" t="s">
        <v>27</v>
      </c>
      <c r="H147" s="1" t="s">
        <v>27</v>
      </c>
      <c r="I147" s="1" t="s">
        <v>679</v>
      </c>
      <c r="J147" s="1" t="s">
        <v>625</v>
      </c>
      <c r="K147" s="1" t="s">
        <v>233</v>
      </c>
      <c r="L147" s="1" t="s">
        <v>27</v>
      </c>
      <c r="Y147" s="1" t="s">
        <v>545</v>
      </c>
      <c r="Z147" s="1" t="s">
        <v>542</v>
      </c>
    </row>
    <row r="148" spans="1:26" x14ac:dyDescent="0.25">
      <c r="A148" s="1" t="s">
        <v>3126</v>
      </c>
      <c r="B148" s="1" t="s">
        <v>610</v>
      </c>
      <c r="C148" s="1" t="s">
        <v>27</v>
      </c>
      <c r="D148" s="1" t="s">
        <v>27</v>
      </c>
      <c r="E148" s="1" t="s">
        <v>27</v>
      </c>
      <c r="F148" s="1" t="s">
        <v>27</v>
      </c>
      <c r="G148" s="1" t="s">
        <v>27</v>
      </c>
      <c r="H148" s="1" t="s">
        <v>27</v>
      </c>
      <c r="I148" s="1" t="s">
        <v>617</v>
      </c>
      <c r="J148" s="1" t="s">
        <v>27</v>
      </c>
      <c r="K148" s="1" t="s">
        <v>619</v>
      </c>
      <c r="L148" s="1" t="s">
        <v>27</v>
      </c>
      <c r="Y148" s="1" t="s">
        <v>545</v>
      </c>
      <c r="Z148" s="1" t="s">
        <v>542</v>
      </c>
    </row>
    <row r="149" spans="1:26" x14ac:dyDescent="0.25">
      <c r="A149" s="1" t="s">
        <v>3292</v>
      </c>
      <c r="B149" s="1" t="s">
        <v>610</v>
      </c>
      <c r="Y149" s="1" t="s">
        <v>582</v>
      </c>
      <c r="Z149" s="1" t="s">
        <v>583</v>
      </c>
    </row>
    <row r="150" spans="1:26" x14ac:dyDescent="0.25">
      <c r="A150" s="1" t="s">
        <v>3155</v>
      </c>
      <c r="B150" s="1" t="s">
        <v>610</v>
      </c>
      <c r="C150" s="1" t="s">
        <v>27</v>
      </c>
      <c r="D150" s="1" t="s">
        <v>27</v>
      </c>
      <c r="E150" s="1" t="s">
        <v>27</v>
      </c>
      <c r="F150" s="1" t="s">
        <v>27</v>
      </c>
      <c r="G150" s="1" t="s">
        <v>27</v>
      </c>
      <c r="H150" s="1" t="s">
        <v>27</v>
      </c>
      <c r="I150" s="1" t="s">
        <v>617</v>
      </c>
      <c r="J150" s="1" t="s">
        <v>628</v>
      </c>
      <c r="K150" s="1" t="s">
        <v>619</v>
      </c>
      <c r="L150" s="1" t="s">
        <v>27</v>
      </c>
      <c r="M150" s="1" t="s">
        <v>619</v>
      </c>
      <c r="N150" s="1" t="s">
        <v>27</v>
      </c>
      <c r="Y150" s="1" t="s">
        <v>545</v>
      </c>
      <c r="Z150" s="1" t="s">
        <v>542</v>
      </c>
    </row>
    <row r="151" spans="1:26" x14ac:dyDescent="0.25">
      <c r="A151" s="1" t="s">
        <v>3318</v>
      </c>
      <c r="B151" s="1" t="s">
        <v>610</v>
      </c>
      <c r="C151" s="1" t="s">
        <v>617</v>
      </c>
      <c r="D151" s="1" t="s">
        <v>730</v>
      </c>
      <c r="E151" s="1" t="s">
        <v>412</v>
      </c>
      <c r="F151" s="1" t="s">
        <v>891</v>
      </c>
      <c r="Y151" s="1" t="s">
        <v>582</v>
      </c>
      <c r="Z151" s="1" t="s">
        <v>583</v>
      </c>
    </row>
    <row r="152" spans="1:26" x14ac:dyDescent="0.25">
      <c r="A152" s="1" t="s">
        <v>3127</v>
      </c>
      <c r="B152" s="1" t="s">
        <v>610</v>
      </c>
      <c r="C152" s="1" t="s">
        <v>27</v>
      </c>
      <c r="D152" s="1" t="s">
        <v>27</v>
      </c>
      <c r="E152" s="1" t="s">
        <v>27</v>
      </c>
      <c r="F152" s="1" t="s">
        <v>27</v>
      </c>
      <c r="G152" s="1" t="s">
        <v>27</v>
      </c>
      <c r="H152" s="1" t="s">
        <v>27</v>
      </c>
      <c r="I152" s="1" t="s">
        <v>644</v>
      </c>
      <c r="J152" s="1" t="s">
        <v>783</v>
      </c>
      <c r="K152" s="1" t="s">
        <v>619</v>
      </c>
      <c r="L152" s="1" t="s">
        <v>27</v>
      </c>
      <c r="Y152" s="1" t="s">
        <v>545</v>
      </c>
      <c r="Z152" s="1" t="s">
        <v>542</v>
      </c>
    </row>
    <row r="153" spans="1:26" x14ac:dyDescent="0.25">
      <c r="A153" s="1" t="s">
        <v>3093</v>
      </c>
      <c r="B153" s="1" t="s">
        <v>610</v>
      </c>
      <c r="C153" s="1" t="s">
        <v>27</v>
      </c>
      <c r="D153" s="1" t="s">
        <v>27</v>
      </c>
      <c r="E153" s="1" t="s">
        <v>27</v>
      </c>
      <c r="F153" s="1" t="s">
        <v>27</v>
      </c>
      <c r="G153" s="1" t="s">
        <v>27</v>
      </c>
      <c r="H153" s="1" t="s">
        <v>27</v>
      </c>
      <c r="I153" s="1" t="s">
        <v>682</v>
      </c>
      <c r="J153" s="1" t="s">
        <v>27</v>
      </c>
      <c r="Y153" s="1" t="s">
        <v>545</v>
      </c>
      <c r="Z153" s="1" t="s">
        <v>542</v>
      </c>
    </row>
    <row r="154" spans="1:26" x14ac:dyDescent="0.25">
      <c r="A154" s="1" t="s">
        <v>3128</v>
      </c>
      <c r="B154" s="1" t="s">
        <v>610</v>
      </c>
      <c r="C154" s="1" t="s">
        <v>27</v>
      </c>
      <c r="D154" s="1" t="s">
        <v>27</v>
      </c>
      <c r="E154" s="1" t="s">
        <v>27</v>
      </c>
      <c r="F154" s="1" t="s">
        <v>27</v>
      </c>
      <c r="G154" s="1" t="s">
        <v>27</v>
      </c>
      <c r="H154" s="1" t="s">
        <v>27</v>
      </c>
      <c r="I154" s="1" t="s">
        <v>616</v>
      </c>
      <c r="J154" s="1" t="s">
        <v>783</v>
      </c>
      <c r="K154" s="1" t="s">
        <v>618</v>
      </c>
      <c r="L154" s="1" t="s">
        <v>27</v>
      </c>
      <c r="Y154" s="1" t="s">
        <v>545</v>
      </c>
      <c r="Z154" s="1" t="s">
        <v>542</v>
      </c>
    </row>
    <row r="155" spans="1:26" x14ac:dyDescent="0.25">
      <c r="A155" s="1" t="s">
        <v>3319</v>
      </c>
      <c r="B155" s="1" t="s">
        <v>610</v>
      </c>
      <c r="C155" s="1" t="s">
        <v>483</v>
      </c>
      <c r="D155" s="1" t="s">
        <v>617</v>
      </c>
      <c r="E155" s="1" t="s">
        <v>613</v>
      </c>
      <c r="F155" s="1" t="s">
        <v>385</v>
      </c>
      <c r="Y155" s="1" t="s">
        <v>582</v>
      </c>
      <c r="Z155" s="1" t="s">
        <v>583</v>
      </c>
    </row>
    <row r="156" spans="1:26" x14ac:dyDescent="0.25">
      <c r="A156" s="1" t="s">
        <v>2669</v>
      </c>
      <c r="B156" s="1" t="s">
        <v>610</v>
      </c>
      <c r="C156" s="1" t="s">
        <v>617</v>
      </c>
      <c r="D156" s="1" t="s">
        <v>917</v>
      </c>
      <c r="E156" s="1" t="s">
        <v>679</v>
      </c>
      <c r="F156" s="1" t="s">
        <v>764</v>
      </c>
      <c r="G156" s="1" t="s">
        <v>55</v>
      </c>
      <c r="H156" s="1" t="s">
        <v>56</v>
      </c>
      <c r="I156" s="1" t="s">
        <v>679</v>
      </c>
      <c r="J156" s="1" t="s">
        <v>729</v>
      </c>
      <c r="K156" s="1" t="s">
        <v>617</v>
      </c>
      <c r="L156" s="1" t="s">
        <v>27</v>
      </c>
      <c r="Y156" s="1" t="s">
        <v>372</v>
      </c>
      <c r="Z156" s="1" t="s">
        <v>371</v>
      </c>
    </row>
    <row r="157" spans="1:26" x14ac:dyDescent="0.25">
      <c r="A157" s="1" t="s">
        <v>3094</v>
      </c>
      <c r="B157" s="1" t="s">
        <v>610</v>
      </c>
      <c r="C157" s="1" t="s">
        <v>27</v>
      </c>
      <c r="D157" s="1" t="s">
        <v>27</v>
      </c>
      <c r="E157" s="1" t="s">
        <v>27</v>
      </c>
      <c r="F157" s="1" t="s">
        <v>27</v>
      </c>
      <c r="G157" s="1" t="s">
        <v>27</v>
      </c>
      <c r="H157" s="1" t="s">
        <v>27</v>
      </c>
      <c r="I157" s="1" t="s">
        <v>646</v>
      </c>
      <c r="J157" s="1" t="s">
        <v>27</v>
      </c>
      <c r="Y157" s="1" t="s">
        <v>545</v>
      </c>
      <c r="Z157" s="1" t="s">
        <v>542</v>
      </c>
    </row>
    <row r="158" spans="1:26" x14ac:dyDescent="0.25">
      <c r="A158" s="1" t="s">
        <v>3436</v>
      </c>
      <c r="B158" s="1" t="s">
        <v>610</v>
      </c>
      <c r="C158" s="1" t="s">
        <v>27</v>
      </c>
      <c r="D158" s="1" t="s">
        <v>27</v>
      </c>
      <c r="E158" s="1" t="s">
        <v>27</v>
      </c>
      <c r="F158" s="1" t="s">
        <v>27</v>
      </c>
      <c r="G158" s="1" t="s">
        <v>27</v>
      </c>
      <c r="H158" s="1" t="s">
        <v>27</v>
      </c>
      <c r="I158" s="1" t="s">
        <v>628</v>
      </c>
      <c r="J158" s="1" t="s">
        <v>682</v>
      </c>
      <c r="Y158" s="1" t="s">
        <v>607</v>
      </c>
      <c r="Z158" s="1" t="s">
        <v>603</v>
      </c>
    </row>
    <row r="159" spans="1:26" x14ac:dyDescent="0.25">
      <c r="A159" s="1" t="s">
        <v>3156</v>
      </c>
      <c r="B159" s="1" t="s">
        <v>610</v>
      </c>
      <c r="C159" s="1" t="s">
        <v>27</v>
      </c>
      <c r="D159" s="1" t="s">
        <v>27</v>
      </c>
      <c r="E159" s="1" t="s">
        <v>27</v>
      </c>
      <c r="F159" s="1" t="s">
        <v>27</v>
      </c>
      <c r="G159" s="1" t="s">
        <v>27</v>
      </c>
      <c r="H159" s="1" t="s">
        <v>27</v>
      </c>
      <c r="I159" s="1" t="s">
        <v>617</v>
      </c>
      <c r="J159" s="1" t="s">
        <v>628</v>
      </c>
      <c r="K159" s="1" t="s">
        <v>619</v>
      </c>
      <c r="L159" s="1" t="s">
        <v>27</v>
      </c>
      <c r="M159" s="1" t="s">
        <v>619</v>
      </c>
      <c r="N159" s="1" t="s">
        <v>27</v>
      </c>
      <c r="Y159" s="1" t="s">
        <v>545</v>
      </c>
      <c r="Z159" s="1" t="s">
        <v>542</v>
      </c>
    </row>
    <row r="160" spans="1:26" x14ac:dyDescent="0.25">
      <c r="A160" s="1" t="s">
        <v>2677</v>
      </c>
      <c r="B160" s="1" t="s">
        <v>610</v>
      </c>
      <c r="C160" s="1" t="s">
        <v>617</v>
      </c>
      <c r="D160" s="1" t="s">
        <v>638</v>
      </c>
      <c r="E160" s="1" t="s">
        <v>412</v>
      </c>
      <c r="F160" s="1" t="s">
        <v>613</v>
      </c>
      <c r="Y160" s="1" t="s">
        <v>419</v>
      </c>
      <c r="Z160" s="1" t="s">
        <v>415</v>
      </c>
    </row>
    <row r="161" spans="1:26" x14ac:dyDescent="0.25">
      <c r="A161" s="1" t="s">
        <v>3129</v>
      </c>
      <c r="B161" s="1" t="s">
        <v>610</v>
      </c>
      <c r="C161" s="1" t="s">
        <v>27</v>
      </c>
      <c r="D161" s="1" t="s">
        <v>27</v>
      </c>
      <c r="E161" s="1" t="s">
        <v>27</v>
      </c>
      <c r="F161" s="1" t="s">
        <v>27</v>
      </c>
      <c r="G161" s="1" t="s">
        <v>27</v>
      </c>
      <c r="H161" s="1" t="s">
        <v>27</v>
      </c>
      <c r="I161" s="1" t="s">
        <v>656</v>
      </c>
      <c r="J161" s="1" t="s">
        <v>617</v>
      </c>
      <c r="K161" s="1" t="s">
        <v>619</v>
      </c>
      <c r="L161" s="1" t="s">
        <v>27</v>
      </c>
      <c r="Y161" s="1" t="s">
        <v>545</v>
      </c>
      <c r="Z161" s="1" t="s">
        <v>542</v>
      </c>
    </row>
    <row r="162" spans="1:26" x14ac:dyDescent="0.25">
      <c r="A162" s="1" t="s">
        <v>3095</v>
      </c>
      <c r="B162" s="1" t="s">
        <v>610</v>
      </c>
      <c r="C162" s="1" t="s">
        <v>27</v>
      </c>
      <c r="D162" s="1" t="s">
        <v>27</v>
      </c>
      <c r="E162" s="1" t="s">
        <v>27</v>
      </c>
      <c r="F162" s="1" t="s">
        <v>27</v>
      </c>
      <c r="G162" s="1" t="s">
        <v>27</v>
      </c>
      <c r="H162" s="1" t="s">
        <v>27</v>
      </c>
      <c r="I162" s="1" t="s">
        <v>616</v>
      </c>
      <c r="J162" s="1" t="s">
        <v>642</v>
      </c>
      <c r="Y162" s="1" t="s">
        <v>545</v>
      </c>
      <c r="Z162" s="1" t="s">
        <v>542</v>
      </c>
    </row>
    <row r="163" spans="1:26" x14ac:dyDescent="0.25">
      <c r="A163" s="1" t="s">
        <v>3320</v>
      </c>
      <c r="B163" s="1" t="s">
        <v>610</v>
      </c>
      <c r="C163" s="1" t="s">
        <v>514</v>
      </c>
      <c r="D163" s="1" t="s">
        <v>585</v>
      </c>
      <c r="E163" s="1" t="s">
        <v>612</v>
      </c>
      <c r="F163" s="1" t="s">
        <v>621</v>
      </c>
      <c r="Y163" s="1" t="s">
        <v>582</v>
      </c>
      <c r="Z163" s="1" t="s">
        <v>583</v>
      </c>
    </row>
    <row r="164" spans="1:26" x14ac:dyDescent="0.25">
      <c r="A164" s="1" t="s">
        <v>3130</v>
      </c>
      <c r="B164" s="1" t="s">
        <v>610</v>
      </c>
      <c r="C164" s="1" t="s">
        <v>27</v>
      </c>
      <c r="D164" s="1" t="s">
        <v>27</v>
      </c>
      <c r="E164" s="1" t="s">
        <v>27</v>
      </c>
      <c r="F164" s="1" t="s">
        <v>27</v>
      </c>
      <c r="G164" s="1" t="s">
        <v>27</v>
      </c>
      <c r="H164" s="1" t="s">
        <v>27</v>
      </c>
      <c r="I164" s="1" t="s">
        <v>827</v>
      </c>
      <c r="J164" s="1" t="s">
        <v>783</v>
      </c>
      <c r="K164" s="1" t="s">
        <v>619</v>
      </c>
      <c r="L164" s="1" t="s">
        <v>233</v>
      </c>
      <c r="Y164" s="1" t="s">
        <v>545</v>
      </c>
      <c r="Z164" s="1" t="s">
        <v>542</v>
      </c>
    </row>
    <row r="165" spans="1:26" x14ac:dyDescent="0.25">
      <c r="A165" s="1" t="s">
        <v>3096</v>
      </c>
      <c r="B165" s="1" t="s">
        <v>610</v>
      </c>
      <c r="C165" s="1" t="s">
        <v>27</v>
      </c>
      <c r="D165" s="1" t="s">
        <v>27</v>
      </c>
      <c r="E165" s="1" t="s">
        <v>27</v>
      </c>
      <c r="F165" s="1" t="s">
        <v>27</v>
      </c>
      <c r="G165" s="1" t="s">
        <v>27</v>
      </c>
      <c r="H165" s="1" t="s">
        <v>27</v>
      </c>
      <c r="I165" s="1" t="s">
        <v>656</v>
      </c>
      <c r="J165" s="1" t="s">
        <v>649</v>
      </c>
      <c r="Y165" s="1" t="s">
        <v>545</v>
      </c>
      <c r="Z165" s="1" t="s">
        <v>542</v>
      </c>
    </row>
    <row r="166" spans="1:26" x14ac:dyDescent="0.25">
      <c r="A166" s="1" t="s">
        <v>3131</v>
      </c>
      <c r="B166" s="1" t="s">
        <v>610</v>
      </c>
      <c r="C166" s="1" t="s">
        <v>27</v>
      </c>
      <c r="D166" s="1" t="s">
        <v>27</v>
      </c>
      <c r="E166" s="1" t="s">
        <v>27</v>
      </c>
      <c r="F166" s="1" t="s">
        <v>27</v>
      </c>
      <c r="G166" s="1" t="s">
        <v>27</v>
      </c>
      <c r="H166" s="1" t="s">
        <v>27</v>
      </c>
      <c r="I166" s="1" t="s">
        <v>637</v>
      </c>
      <c r="J166" s="1" t="s">
        <v>729</v>
      </c>
      <c r="K166" s="1" t="s">
        <v>320</v>
      </c>
      <c r="L166" s="1" t="s">
        <v>617</v>
      </c>
      <c r="Y166" s="1" t="s">
        <v>545</v>
      </c>
      <c r="Z166" s="1" t="s">
        <v>542</v>
      </c>
    </row>
    <row r="167" spans="1:26" x14ac:dyDescent="0.25">
      <c r="A167" s="1" t="s">
        <v>3132</v>
      </c>
      <c r="B167" s="1" t="s">
        <v>610</v>
      </c>
      <c r="C167" s="1" t="s">
        <v>27</v>
      </c>
      <c r="D167" s="1" t="s">
        <v>27</v>
      </c>
      <c r="E167" s="1" t="s">
        <v>27</v>
      </c>
      <c r="F167" s="1" t="s">
        <v>27</v>
      </c>
      <c r="G167" s="1" t="s">
        <v>27</v>
      </c>
      <c r="H167" s="1" t="s">
        <v>27</v>
      </c>
      <c r="I167" s="1" t="s">
        <v>616</v>
      </c>
      <c r="J167" s="1" t="s">
        <v>617</v>
      </c>
      <c r="K167" s="1" t="s">
        <v>619</v>
      </c>
      <c r="L167" s="1" t="s">
        <v>27</v>
      </c>
      <c r="Y167" s="1" t="s">
        <v>545</v>
      </c>
      <c r="Z167" s="1" t="s">
        <v>542</v>
      </c>
    </row>
    <row r="168" spans="1:26" x14ac:dyDescent="0.25">
      <c r="A168" s="1" t="s">
        <v>3133</v>
      </c>
      <c r="B168" s="1" t="s">
        <v>610</v>
      </c>
      <c r="C168" s="1" t="s">
        <v>27</v>
      </c>
      <c r="D168" s="1" t="s">
        <v>27</v>
      </c>
      <c r="E168" s="1" t="s">
        <v>27</v>
      </c>
      <c r="F168" s="1" t="s">
        <v>27</v>
      </c>
      <c r="G168" s="1" t="s">
        <v>27</v>
      </c>
      <c r="H168" s="1" t="s">
        <v>27</v>
      </c>
      <c r="I168" s="1" t="s">
        <v>656</v>
      </c>
      <c r="J168" s="1" t="s">
        <v>637</v>
      </c>
      <c r="K168" s="1" t="s">
        <v>618</v>
      </c>
      <c r="L168" s="1" t="s">
        <v>27</v>
      </c>
      <c r="Y168" s="1" t="s">
        <v>545</v>
      </c>
      <c r="Z168" s="1" t="s">
        <v>542</v>
      </c>
    </row>
    <row r="169" spans="1:26" x14ac:dyDescent="0.25">
      <c r="A169" s="1" t="s">
        <v>3293</v>
      </c>
      <c r="B169" s="1" t="s">
        <v>610</v>
      </c>
      <c r="Y169" s="1" t="s">
        <v>582</v>
      </c>
      <c r="Z169" s="1" t="s">
        <v>583</v>
      </c>
    </row>
    <row r="170" spans="1:26" x14ac:dyDescent="0.25">
      <c r="A170" s="1" t="s">
        <v>3321</v>
      </c>
      <c r="B170" s="1" t="s">
        <v>610</v>
      </c>
      <c r="C170" s="1" t="s">
        <v>320</v>
      </c>
      <c r="D170" s="1" t="s">
        <v>584</v>
      </c>
      <c r="E170" s="1" t="s">
        <v>612</v>
      </c>
      <c r="F170" s="1" t="s">
        <v>579</v>
      </c>
      <c r="Y170" s="1" t="s">
        <v>582</v>
      </c>
      <c r="Z170" s="1" t="s">
        <v>583</v>
      </c>
    </row>
    <row r="171" spans="1:26" x14ac:dyDescent="0.25">
      <c r="A171" s="1" t="s">
        <v>3175</v>
      </c>
      <c r="B171" s="1" t="s">
        <v>610</v>
      </c>
      <c r="C171" s="1" t="s">
        <v>511</v>
      </c>
      <c r="D171" s="1" t="s">
        <v>27</v>
      </c>
      <c r="E171" s="1" t="s">
        <v>688</v>
      </c>
      <c r="F171" s="1" t="s">
        <v>27</v>
      </c>
      <c r="G171" s="1" t="s">
        <v>27</v>
      </c>
      <c r="H171" s="1" t="s">
        <v>27</v>
      </c>
      <c r="I171" s="1" t="s">
        <v>628</v>
      </c>
      <c r="J171" s="1" t="s">
        <v>651</v>
      </c>
      <c r="Y171" s="1" t="s">
        <v>569</v>
      </c>
      <c r="Z171" s="1" t="s">
        <v>559</v>
      </c>
    </row>
    <row r="172" spans="1:26" x14ac:dyDescent="0.25">
      <c r="A172" s="1" t="s">
        <v>3134</v>
      </c>
      <c r="B172" s="1" t="s">
        <v>610</v>
      </c>
      <c r="C172" s="1" t="s">
        <v>320</v>
      </c>
      <c r="D172" s="1" t="s">
        <v>365</v>
      </c>
      <c r="E172" s="1" t="s">
        <v>455</v>
      </c>
      <c r="F172" s="1" t="s">
        <v>385</v>
      </c>
      <c r="G172" s="1" t="s">
        <v>27</v>
      </c>
      <c r="H172" s="1" t="s">
        <v>27</v>
      </c>
      <c r="I172" s="1" t="s">
        <v>637</v>
      </c>
      <c r="J172" s="1" t="s">
        <v>633</v>
      </c>
      <c r="K172" s="1" t="s">
        <v>618</v>
      </c>
      <c r="L172" s="1" t="s">
        <v>27</v>
      </c>
      <c r="Y172" s="1" t="s">
        <v>545</v>
      </c>
      <c r="Z172" s="1" t="s">
        <v>542</v>
      </c>
    </row>
    <row r="173" spans="1:26" x14ac:dyDescent="0.25">
      <c r="A173" s="1" t="s">
        <v>3135</v>
      </c>
      <c r="B173" s="1" t="s">
        <v>610</v>
      </c>
      <c r="C173" s="1" t="s">
        <v>27</v>
      </c>
      <c r="D173" s="1" t="s">
        <v>27</v>
      </c>
      <c r="E173" s="1" t="s">
        <v>27</v>
      </c>
      <c r="F173" s="1" t="s">
        <v>27</v>
      </c>
      <c r="G173" s="1" t="s">
        <v>27</v>
      </c>
      <c r="H173" s="1" t="s">
        <v>27</v>
      </c>
      <c r="I173" s="1" t="s">
        <v>617</v>
      </c>
      <c r="J173" s="1" t="s">
        <v>810</v>
      </c>
      <c r="K173" s="1" t="s">
        <v>619</v>
      </c>
      <c r="L173" s="1" t="s">
        <v>233</v>
      </c>
      <c r="Y173" s="1" t="s">
        <v>545</v>
      </c>
      <c r="Z173" s="1" t="s">
        <v>542</v>
      </c>
    </row>
    <row r="174" spans="1:26" x14ac:dyDescent="0.25">
      <c r="A174" s="1" t="s">
        <v>3136</v>
      </c>
      <c r="B174" s="1" t="s">
        <v>610</v>
      </c>
      <c r="C174" s="1" t="s">
        <v>27</v>
      </c>
      <c r="D174" s="1" t="s">
        <v>27</v>
      </c>
      <c r="E174" s="1" t="s">
        <v>27</v>
      </c>
      <c r="F174" s="1" t="s">
        <v>27</v>
      </c>
      <c r="G174" s="1" t="s">
        <v>27</v>
      </c>
      <c r="H174" s="1" t="s">
        <v>27</v>
      </c>
      <c r="I174" s="1" t="s">
        <v>617</v>
      </c>
      <c r="J174" s="1" t="s">
        <v>680</v>
      </c>
      <c r="K174" s="1" t="s">
        <v>619</v>
      </c>
      <c r="L174" s="1" t="s">
        <v>27</v>
      </c>
      <c r="Y174" s="1" t="s">
        <v>545</v>
      </c>
      <c r="Z174" s="1" t="s">
        <v>542</v>
      </c>
    </row>
    <row r="175" spans="1:26" x14ac:dyDescent="0.25">
      <c r="A175" s="1" t="s">
        <v>3057</v>
      </c>
      <c r="B175" s="1" t="s">
        <v>610</v>
      </c>
      <c r="C175" s="1" t="s">
        <v>619</v>
      </c>
      <c r="D175" s="1" t="s">
        <v>26</v>
      </c>
      <c r="E175" s="1" t="s">
        <v>613</v>
      </c>
      <c r="F175" s="1" t="s">
        <v>626</v>
      </c>
      <c r="G175" s="1" t="s">
        <v>646</v>
      </c>
      <c r="H175" s="1" t="s">
        <v>38</v>
      </c>
      <c r="I175" s="1" t="s">
        <v>617</v>
      </c>
      <c r="J175" s="1" t="s">
        <v>628</v>
      </c>
      <c r="K175" s="1" t="s">
        <v>619</v>
      </c>
      <c r="L175" s="1" t="s">
        <v>27</v>
      </c>
      <c r="M175" s="1" t="s">
        <v>264</v>
      </c>
      <c r="N175" s="1" t="s">
        <v>27</v>
      </c>
      <c r="Y175" s="1" t="s">
        <v>471</v>
      </c>
      <c r="Z175" s="1" t="s">
        <v>425</v>
      </c>
    </row>
    <row r="176" spans="1:26" x14ac:dyDescent="0.25">
      <c r="A176" s="1" t="s">
        <v>2972</v>
      </c>
      <c r="B176" s="1" t="s">
        <v>610</v>
      </c>
      <c r="C176" s="1" t="s">
        <v>619</v>
      </c>
      <c r="D176" s="1" t="s">
        <v>26</v>
      </c>
      <c r="E176" s="1" t="s">
        <v>613</v>
      </c>
      <c r="F176" s="1" t="s">
        <v>648</v>
      </c>
      <c r="G176" s="1" t="s">
        <v>641</v>
      </c>
      <c r="H176" s="1" t="s">
        <v>628</v>
      </c>
      <c r="I176" s="1" t="s">
        <v>617</v>
      </c>
      <c r="J176" s="1" t="s">
        <v>729</v>
      </c>
      <c r="K176" s="1" t="s">
        <v>619</v>
      </c>
      <c r="L176" s="1" t="s">
        <v>617</v>
      </c>
      <c r="Y176" s="1" t="s">
        <v>471</v>
      </c>
      <c r="Z176" s="1" t="s">
        <v>425</v>
      </c>
    </row>
    <row r="177" spans="1:26" x14ac:dyDescent="0.25">
      <c r="A177" s="1" t="s">
        <v>2973</v>
      </c>
      <c r="B177" s="1" t="s">
        <v>610</v>
      </c>
      <c r="C177" s="1" t="s">
        <v>619</v>
      </c>
      <c r="D177" s="1" t="s">
        <v>619</v>
      </c>
      <c r="E177" s="1" t="s">
        <v>613</v>
      </c>
      <c r="F177" s="1" t="s">
        <v>613</v>
      </c>
      <c r="G177" s="1" t="s">
        <v>38</v>
      </c>
      <c r="H177" s="1" t="s">
        <v>38</v>
      </c>
      <c r="I177" s="1" t="s">
        <v>617</v>
      </c>
      <c r="J177" s="1" t="s">
        <v>617</v>
      </c>
      <c r="K177" s="1" t="s">
        <v>619</v>
      </c>
      <c r="L177" s="1" t="s">
        <v>619</v>
      </c>
      <c r="Y177" s="1" t="s">
        <v>471</v>
      </c>
      <c r="Z177" s="1" t="s">
        <v>425</v>
      </c>
    </row>
    <row r="178" spans="1:26" x14ac:dyDescent="0.25">
      <c r="A178" s="1" t="s">
        <v>2974</v>
      </c>
      <c r="B178" s="1" t="s">
        <v>610</v>
      </c>
      <c r="C178" s="1" t="s">
        <v>619</v>
      </c>
      <c r="D178" s="1" t="s">
        <v>652</v>
      </c>
      <c r="E178" s="1" t="s">
        <v>613</v>
      </c>
      <c r="F178" s="1" t="s">
        <v>616</v>
      </c>
      <c r="G178" s="1" t="s">
        <v>655</v>
      </c>
      <c r="H178" s="1" t="s">
        <v>38</v>
      </c>
      <c r="I178" s="1" t="s">
        <v>637</v>
      </c>
      <c r="J178" s="1" t="s">
        <v>617</v>
      </c>
      <c r="K178" s="1" t="s">
        <v>619</v>
      </c>
      <c r="L178" s="1" t="s">
        <v>618</v>
      </c>
      <c r="Y178" s="1" t="s">
        <v>471</v>
      </c>
      <c r="Z178" s="1" t="s">
        <v>425</v>
      </c>
    </row>
    <row r="179" spans="1:26" x14ac:dyDescent="0.25">
      <c r="A179" s="1" t="s">
        <v>2839</v>
      </c>
      <c r="B179" s="1" t="s">
        <v>610</v>
      </c>
      <c r="C179" s="1" t="s">
        <v>26</v>
      </c>
      <c r="D179" s="1" t="s">
        <v>26</v>
      </c>
      <c r="E179" s="1" t="s">
        <v>612</v>
      </c>
      <c r="F179" s="1" t="s">
        <v>650</v>
      </c>
      <c r="G179" s="1" t="s">
        <v>612</v>
      </c>
      <c r="H179" s="1" t="s">
        <v>651</v>
      </c>
      <c r="I179" s="1" t="s">
        <v>649</v>
      </c>
      <c r="J179" s="1" t="s">
        <v>616</v>
      </c>
      <c r="Y179" s="1" t="s">
        <v>471</v>
      </c>
      <c r="Z179" s="1" t="s">
        <v>425</v>
      </c>
    </row>
    <row r="180" spans="1:26" x14ac:dyDescent="0.25">
      <c r="A180" s="1" t="s">
        <v>2840</v>
      </c>
      <c r="B180" s="1" t="s">
        <v>610</v>
      </c>
      <c r="C180" s="1" t="s">
        <v>637</v>
      </c>
      <c r="D180" s="1" t="s">
        <v>611</v>
      </c>
      <c r="E180" s="1" t="s">
        <v>626</v>
      </c>
      <c r="F180" s="1" t="s">
        <v>781</v>
      </c>
      <c r="G180" s="1" t="s">
        <v>646</v>
      </c>
      <c r="H180" s="1" t="s">
        <v>615</v>
      </c>
      <c r="I180" s="1" t="s">
        <v>665</v>
      </c>
      <c r="J180" s="1" t="s">
        <v>628</v>
      </c>
      <c r="Y180" s="1" t="s">
        <v>471</v>
      </c>
      <c r="Z180" s="1" t="s">
        <v>425</v>
      </c>
    </row>
    <row r="181" spans="1:26" x14ac:dyDescent="0.25">
      <c r="A181" s="1" t="s">
        <v>1907</v>
      </c>
      <c r="B181" s="1" t="s">
        <v>610</v>
      </c>
      <c r="C181" s="1" t="s">
        <v>26</v>
      </c>
      <c r="D181" s="1" t="s">
        <v>26</v>
      </c>
      <c r="E181" s="1" t="s">
        <v>650</v>
      </c>
      <c r="F181" s="1" t="s">
        <v>616</v>
      </c>
      <c r="G181" s="1" t="s">
        <v>641</v>
      </c>
      <c r="H181" s="1" t="s">
        <v>632</v>
      </c>
      <c r="I181" s="1" t="s">
        <v>646</v>
      </c>
      <c r="J181" s="1" t="s">
        <v>649</v>
      </c>
      <c r="Y181" s="1" t="s">
        <v>471</v>
      </c>
      <c r="Z181" s="1" t="s">
        <v>425</v>
      </c>
    </row>
    <row r="182" spans="1:26" x14ac:dyDescent="0.25">
      <c r="A182" s="1" t="s">
        <v>2841</v>
      </c>
      <c r="B182" s="1" t="s">
        <v>610</v>
      </c>
      <c r="C182" s="1" t="s">
        <v>670</v>
      </c>
      <c r="D182" s="1" t="s">
        <v>611</v>
      </c>
      <c r="E182" s="1" t="s">
        <v>781</v>
      </c>
      <c r="F182" s="1" t="s">
        <v>781</v>
      </c>
      <c r="G182" s="1" t="s">
        <v>615</v>
      </c>
      <c r="H182" s="1" t="s">
        <v>615</v>
      </c>
      <c r="I182" s="1" t="s">
        <v>665</v>
      </c>
      <c r="J182" s="1" t="s">
        <v>665</v>
      </c>
      <c r="Y182" s="1" t="s">
        <v>471</v>
      </c>
      <c r="Z182" s="1" t="s">
        <v>425</v>
      </c>
    </row>
    <row r="183" spans="1:26" x14ac:dyDescent="0.25">
      <c r="A183" s="1" t="s">
        <v>1908</v>
      </c>
      <c r="B183" s="1" t="s">
        <v>610</v>
      </c>
      <c r="C183" s="1" t="s">
        <v>26</v>
      </c>
      <c r="D183" s="1" t="s">
        <v>659</v>
      </c>
      <c r="E183" s="1" t="s">
        <v>613</v>
      </c>
      <c r="F183" s="1" t="s">
        <v>631</v>
      </c>
      <c r="G183" s="1" t="s">
        <v>632</v>
      </c>
      <c r="H183" s="1" t="s">
        <v>628</v>
      </c>
      <c r="I183" s="1" t="s">
        <v>617</v>
      </c>
      <c r="J183" s="1" t="s">
        <v>613</v>
      </c>
      <c r="K183" s="1" t="s">
        <v>27</v>
      </c>
      <c r="L183" s="1" t="s">
        <v>619</v>
      </c>
      <c r="Y183" s="1" t="s">
        <v>471</v>
      </c>
      <c r="Z183" s="1" t="s">
        <v>425</v>
      </c>
    </row>
    <row r="184" spans="1:26" x14ac:dyDescent="0.25">
      <c r="A184" s="1" t="s">
        <v>2975</v>
      </c>
      <c r="B184" s="1" t="s">
        <v>610</v>
      </c>
      <c r="C184" s="1" t="s">
        <v>617</v>
      </c>
      <c r="D184" s="1" t="s">
        <v>26</v>
      </c>
      <c r="E184" s="1" t="s">
        <v>612</v>
      </c>
      <c r="F184" s="1" t="s">
        <v>612</v>
      </c>
      <c r="G184" s="1" t="s">
        <v>612</v>
      </c>
      <c r="H184" s="1" t="s">
        <v>612</v>
      </c>
      <c r="I184" s="1" t="s">
        <v>616</v>
      </c>
      <c r="J184" s="1" t="s">
        <v>637</v>
      </c>
      <c r="K184" s="1" t="s">
        <v>27</v>
      </c>
      <c r="L184" s="1" t="s">
        <v>618</v>
      </c>
      <c r="Y184" s="1" t="s">
        <v>471</v>
      </c>
      <c r="Z184" s="1" t="s">
        <v>425</v>
      </c>
    </row>
    <row r="185" spans="1:26" x14ac:dyDescent="0.25">
      <c r="A185" s="1" t="s">
        <v>3137</v>
      </c>
      <c r="B185" s="1" t="s">
        <v>610</v>
      </c>
      <c r="C185" s="1" t="s">
        <v>320</v>
      </c>
      <c r="D185" s="1" t="s">
        <v>670</v>
      </c>
      <c r="E185" s="1" t="s">
        <v>613</v>
      </c>
      <c r="F185" s="1" t="s">
        <v>631</v>
      </c>
      <c r="G185" s="1" t="s">
        <v>27</v>
      </c>
      <c r="H185" s="1" t="s">
        <v>27</v>
      </c>
      <c r="I185" s="1" t="s">
        <v>619</v>
      </c>
      <c r="J185" s="1" t="s">
        <v>617</v>
      </c>
      <c r="K185" s="1" t="s">
        <v>619</v>
      </c>
      <c r="L185" s="1" t="s">
        <v>27</v>
      </c>
      <c r="Y185" s="1" t="s">
        <v>545</v>
      </c>
      <c r="Z185" s="1" t="s">
        <v>542</v>
      </c>
    </row>
    <row r="186" spans="1:26" x14ac:dyDescent="0.25">
      <c r="A186" s="1" t="s">
        <v>2842</v>
      </c>
      <c r="B186" s="1" t="s">
        <v>610</v>
      </c>
      <c r="C186" s="1" t="s">
        <v>26</v>
      </c>
      <c r="D186" s="1" t="s">
        <v>26</v>
      </c>
      <c r="E186" s="1" t="s">
        <v>645</v>
      </c>
      <c r="F186" s="1" t="s">
        <v>631</v>
      </c>
      <c r="G186" s="1" t="s">
        <v>646</v>
      </c>
      <c r="H186" s="1" t="s">
        <v>632</v>
      </c>
      <c r="I186" s="1" t="s">
        <v>646</v>
      </c>
      <c r="J186" s="1" t="s">
        <v>628</v>
      </c>
      <c r="Y186" s="1" t="s">
        <v>471</v>
      </c>
      <c r="Z186" s="1" t="s">
        <v>425</v>
      </c>
    </row>
    <row r="187" spans="1:26" x14ac:dyDescent="0.25">
      <c r="A187" s="1" t="s">
        <v>2843</v>
      </c>
      <c r="B187" s="1" t="s">
        <v>610</v>
      </c>
      <c r="C187" s="1" t="s">
        <v>652</v>
      </c>
      <c r="D187" s="1" t="s">
        <v>26</v>
      </c>
      <c r="E187" s="1" t="s">
        <v>631</v>
      </c>
      <c r="F187" s="1" t="s">
        <v>627</v>
      </c>
      <c r="G187" s="1" t="s">
        <v>632</v>
      </c>
      <c r="H187" s="1" t="s">
        <v>623</v>
      </c>
      <c r="I187" s="1" t="s">
        <v>646</v>
      </c>
      <c r="J187" s="1" t="s">
        <v>628</v>
      </c>
      <c r="Y187" s="1" t="s">
        <v>471</v>
      </c>
      <c r="Z187" s="1" t="s">
        <v>425</v>
      </c>
    </row>
    <row r="188" spans="1:26" x14ac:dyDescent="0.25">
      <c r="A188" s="1" t="s">
        <v>2976</v>
      </c>
      <c r="B188" s="1" t="s">
        <v>610</v>
      </c>
      <c r="C188" s="1" t="s">
        <v>26</v>
      </c>
      <c r="D188" s="1" t="s">
        <v>619</v>
      </c>
      <c r="E188" s="1" t="s">
        <v>613</v>
      </c>
      <c r="F188" s="1" t="s">
        <v>706</v>
      </c>
      <c r="G188" s="1" t="s">
        <v>644</v>
      </c>
      <c r="H188" s="1" t="s">
        <v>38</v>
      </c>
      <c r="I188" s="1" t="s">
        <v>656</v>
      </c>
      <c r="J188" s="1" t="s">
        <v>617</v>
      </c>
      <c r="K188" s="1" t="s">
        <v>619</v>
      </c>
      <c r="L188" s="1" t="s">
        <v>27</v>
      </c>
      <c r="Y188" s="1" t="s">
        <v>471</v>
      </c>
      <c r="Z188" s="1" t="s">
        <v>425</v>
      </c>
    </row>
    <row r="189" spans="1:26" x14ac:dyDescent="0.25">
      <c r="A189" s="1" t="s">
        <v>2977</v>
      </c>
      <c r="B189" s="1" t="s">
        <v>610</v>
      </c>
      <c r="C189" s="1" t="s">
        <v>639</v>
      </c>
      <c r="D189" s="1" t="s">
        <v>26</v>
      </c>
      <c r="E189" s="1" t="s">
        <v>636</v>
      </c>
      <c r="F189" s="1" t="s">
        <v>648</v>
      </c>
      <c r="G189" s="1" t="s">
        <v>641</v>
      </c>
      <c r="H189" s="1" t="s">
        <v>632</v>
      </c>
      <c r="I189" s="1" t="s">
        <v>617</v>
      </c>
      <c r="J189" s="1" t="s">
        <v>729</v>
      </c>
      <c r="K189" s="1" t="s">
        <v>618</v>
      </c>
      <c r="L189" s="1" t="s">
        <v>617</v>
      </c>
      <c r="Y189" s="1" t="s">
        <v>471</v>
      </c>
      <c r="Z189" s="1" t="s">
        <v>425</v>
      </c>
    </row>
    <row r="190" spans="1:26" x14ac:dyDescent="0.25">
      <c r="A190" s="1" t="s">
        <v>3058</v>
      </c>
      <c r="B190" s="1" t="s">
        <v>610</v>
      </c>
      <c r="C190" s="1" t="s">
        <v>725</v>
      </c>
      <c r="D190" s="1" t="s">
        <v>676</v>
      </c>
      <c r="E190" s="1" t="s">
        <v>613</v>
      </c>
      <c r="F190" s="1" t="s">
        <v>729</v>
      </c>
      <c r="G190" s="1" t="s">
        <v>623</v>
      </c>
      <c r="H190" s="1" t="s">
        <v>47</v>
      </c>
      <c r="I190" s="1" t="s">
        <v>617</v>
      </c>
      <c r="J190" s="1" t="s">
        <v>628</v>
      </c>
      <c r="K190" s="1" t="s">
        <v>27</v>
      </c>
      <c r="L190" s="1" t="s">
        <v>619</v>
      </c>
      <c r="M190" s="1" t="s">
        <v>27</v>
      </c>
      <c r="N190" s="1" t="s">
        <v>264</v>
      </c>
      <c r="Y190" s="1" t="s">
        <v>471</v>
      </c>
      <c r="Z190" s="1" t="s">
        <v>425</v>
      </c>
    </row>
    <row r="191" spans="1:26" x14ac:dyDescent="0.25">
      <c r="A191" s="1" t="s">
        <v>2978</v>
      </c>
      <c r="B191" s="1" t="s">
        <v>610</v>
      </c>
      <c r="C191" s="1" t="s">
        <v>619</v>
      </c>
      <c r="D191" s="1" t="s">
        <v>26</v>
      </c>
      <c r="E191" s="1" t="s">
        <v>660</v>
      </c>
      <c r="F191" s="1" t="s">
        <v>627</v>
      </c>
      <c r="G191" s="1" t="s">
        <v>646</v>
      </c>
      <c r="H191" s="1" t="s">
        <v>623</v>
      </c>
      <c r="I191" s="1" t="s">
        <v>816</v>
      </c>
      <c r="J191" s="1" t="s">
        <v>808</v>
      </c>
      <c r="K191" s="1" t="s">
        <v>618</v>
      </c>
      <c r="L191" s="1" t="s">
        <v>618</v>
      </c>
      <c r="Y191" s="1" t="s">
        <v>471</v>
      </c>
      <c r="Z191" s="1" t="s">
        <v>425</v>
      </c>
    </row>
    <row r="192" spans="1:26" x14ac:dyDescent="0.25">
      <c r="A192" s="1" t="s">
        <v>1909</v>
      </c>
      <c r="B192" s="1" t="s">
        <v>610</v>
      </c>
      <c r="C192" s="1" t="s">
        <v>26</v>
      </c>
      <c r="D192" s="1" t="s">
        <v>815</v>
      </c>
      <c r="E192" s="1" t="s">
        <v>612</v>
      </c>
      <c r="F192" s="1" t="s">
        <v>729</v>
      </c>
      <c r="G192" s="1" t="s">
        <v>623</v>
      </c>
      <c r="H192" s="1" t="s">
        <v>612</v>
      </c>
      <c r="I192" s="1" t="s">
        <v>616</v>
      </c>
      <c r="J192" s="1" t="s">
        <v>637</v>
      </c>
      <c r="K192" s="1" t="s">
        <v>618</v>
      </c>
      <c r="L192" s="1" t="s">
        <v>27</v>
      </c>
      <c r="Y192" s="1" t="s">
        <v>471</v>
      </c>
      <c r="Z192" s="1" t="s">
        <v>425</v>
      </c>
    </row>
    <row r="193" spans="1:26" x14ac:dyDescent="0.25">
      <c r="A193" s="1" t="s">
        <v>2844</v>
      </c>
      <c r="B193" s="1" t="s">
        <v>610</v>
      </c>
      <c r="C193" s="1" t="s">
        <v>26</v>
      </c>
      <c r="D193" s="1" t="s">
        <v>620</v>
      </c>
      <c r="E193" s="1" t="s">
        <v>631</v>
      </c>
      <c r="F193" s="1" t="s">
        <v>626</v>
      </c>
      <c r="G193" s="1" t="s">
        <v>632</v>
      </c>
      <c r="H193" s="1" t="s">
        <v>642</v>
      </c>
      <c r="I193" s="1" t="s">
        <v>619</v>
      </c>
      <c r="J193" s="1" t="s">
        <v>616</v>
      </c>
      <c r="Y193" s="1" t="s">
        <v>471</v>
      </c>
      <c r="Z193" s="1" t="s">
        <v>425</v>
      </c>
    </row>
    <row r="194" spans="1:26" x14ac:dyDescent="0.25">
      <c r="A194" s="1" t="s">
        <v>1910</v>
      </c>
      <c r="B194" s="1" t="s">
        <v>610</v>
      </c>
      <c r="C194" s="1" t="s">
        <v>652</v>
      </c>
      <c r="D194" s="1" t="s">
        <v>26</v>
      </c>
      <c r="E194" s="1" t="s">
        <v>612</v>
      </c>
      <c r="F194" s="1" t="s">
        <v>648</v>
      </c>
      <c r="G194" s="1" t="s">
        <v>641</v>
      </c>
      <c r="H194" s="1" t="s">
        <v>612</v>
      </c>
      <c r="I194" s="1" t="s">
        <v>783</v>
      </c>
      <c r="J194" s="1" t="s">
        <v>616</v>
      </c>
      <c r="K194" s="1" t="s">
        <v>618</v>
      </c>
      <c r="L194" s="1" t="s">
        <v>27</v>
      </c>
      <c r="Y194" s="1" t="s">
        <v>471</v>
      </c>
      <c r="Z194" s="1" t="s">
        <v>425</v>
      </c>
    </row>
    <row r="195" spans="1:26" x14ac:dyDescent="0.25">
      <c r="A195" s="1" t="s">
        <v>2845</v>
      </c>
      <c r="B195" s="1" t="s">
        <v>610</v>
      </c>
      <c r="C195" s="1" t="s">
        <v>26</v>
      </c>
      <c r="D195" s="1" t="s">
        <v>647</v>
      </c>
      <c r="E195" s="1" t="s">
        <v>648</v>
      </c>
      <c r="F195" s="1" t="s">
        <v>805</v>
      </c>
      <c r="G195" s="1" t="s">
        <v>644</v>
      </c>
      <c r="H195" s="1" t="s">
        <v>641</v>
      </c>
      <c r="I195" s="1" t="s">
        <v>613</v>
      </c>
      <c r="J195" s="1" t="s">
        <v>649</v>
      </c>
      <c r="Y195" s="1" t="s">
        <v>471</v>
      </c>
      <c r="Z195" s="1" t="s">
        <v>425</v>
      </c>
    </row>
    <row r="196" spans="1:26" x14ac:dyDescent="0.25">
      <c r="A196" s="1" t="s">
        <v>2672</v>
      </c>
      <c r="B196" s="1" t="s">
        <v>610</v>
      </c>
      <c r="C196" s="1" t="s">
        <v>365</v>
      </c>
      <c r="D196" s="1" t="s">
        <v>384</v>
      </c>
      <c r="E196" s="1" t="s">
        <v>385</v>
      </c>
      <c r="F196" s="1" t="s">
        <v>386</v>
      </c>
      <c r="G196" s="1" t="s">
        <v>27</v>
      </c>
      <c r="H196" s="1" t="s">
        <v>27</v>
      </c>
      <c r="I196" s="1" t="s">
        <v>616</v>
      </c>
      <c r="J196" s="1" t="s">
        <v>27</v>
      </c>
      <c r="Y196" s="1" t="s">
        <v>387</v>
      </c>
      <c r="Z196" s="1" t="s">
        <v>383</v>
      </c>
    </row>
    <row r="197" spans="1:26" x14ac:dyDescent="0.25">
      <c r="A197" s="1" t="s">
        <v>3059</v>
      </c>
      <c r="B197" s="1" t="s">
        <v>610</v>
      </c>
      <c r="C197" s="1" t="s">
        <v>619</v>
      </c>
      <c r="D197" s="1" t="s">
        <v>619</v>
      </c>
      <c r="E197" s="1" t="s">
        <v>613</v>
      </c>
      <c r="F197" s="1" t="s">
        <v>729</v>
      </c>
      <c r="G197" s="1" t="s">
        <v>623</v>
      </c>
      <c r="H197" s="1" t="s">
        <v>38</v>
      </c>
      <c r="I197" s="1" t="s">
        <v>617</v>
      </c>
      <c r="J197" s="1" t="s">
        <v>628</v>
      </c>
      <c r="K197" s="1" t="s">
        <v>619</v>
      </c>
      <c r="L197" s="1" t="s">
        <v>27</v>
      </c>
      <c r="M197" s="1" t="s">
        <v>656</v>
      </c>
      <c r="N197" s="1" t="s">
        <v>27</v>
      </c>
      <c r="Y197" s="1" t="s">
        <v>471</v>
      </c>
      <c r="Z197" s="1" t="s">
        <v>425</v>
      </c>
    </row>
    <row r="198" spans="1:26" x14ac:dyDescent="0.25">
      <c r="A198" s="1" t="s">
        <v>1911</v>
      </c>
      <c r="B198" s="1" t="s">
        <v>610</v>
      </c>
      <c r="C198" s="1" t="s">
        <v>617</v>
      </c>
      <c r="D198" s="1" t="s">
        <v>638</v>
      </c>
      <c r="E198" s="1" t="s">
        <v>612</v>
      </c>
      <c r="F198" s="1" t="s">
        <v>612</v>
      </c>
      <c r="G198" s="1" t="s">
        <v>612</v>
      </c>
      <c r="H198" s="1" t="s">
        <v>612</v>
      </c>
      <c r="I198" s="1" t="s">
        <v>619</v>
      </c>
      <c r="J198" s="1" t="s">
        <v>616</v>
      </c>
      <c r="Y198" s="1" t="s">
        <v>471</v>
      </c>
      <c r="Z198" s="1" t="s">
        <v>425</v>
      </c>
    </row>
    <row r="199" spans="1:26" x14ac:dyDescent="0.25">
      <c r="A199" s="1" t="s">
        <v>2979</v>
      </c>
      <c r="B199" s="1" t="s">
        <v>610</v>
      </c>
      <c r="C199" s="1" t="s">
        <v>652</v>
      </c>
      <c r="D199" s="1" t="s">
        <v>26</v>
      </c>
      <c r="E199" s="1" t="s">
        <v>612</v>
      </c>
      <c r="F199" s="1" t="s">
        <v>616</v>
      </c>
      <c r="G199" s="1" t="s">
        <v>655</v>
      </c>
      <c r="H199" s="1" t="s">
        <v>612</v>
      </c>
      <c r="I199" s="1" t="s">
        <v>827</v>
      </c>
      <c r="J199" s="1" t="s">
        <v>783</v>
      </c>
      <c r="K199" s="1" t="s">
        <v>619</v>
      </c>
      <c r="L199" s="1" t="s">
        <v>618</v>
      </c>
      <c r="Y199" s="1" t="s">
        <v>471</v>
      </c>
      <c r="Z199" s="1" t="s">
        <v>425</v>
      </c>
    </row>
    <row r="200" spans="1:26" x14ac:dyDescent="0.25">
      <c r="A200" s="1" t="s">
        <v>2846</v>
      </c>
      <c r="B200" s="1" t="s">
        <v>610</v>
      </c>
      <c r="C200" s="1" t="s">
        <v>619</v>
      </c>
      <c r="D200" s="1" t="s">
        <v>676</v>
      </c>
      <c r="E200" s="1" t="s">
        <v>613</v>
      </c>
      <c r="F200" s="1" t="s">
        <v>729</v>
      </c>
      <c r="G200" s="1" t="s">
        <v>623</v>
      </c>
      <c r="H200" s="1" t="s">
        <v>38</v>
      </c>
      <c r="I200" s="1" t="s">
        <v>619</v>
      </c>
      <c r="J200" s="1" t="s">
        <v>628</v>
      </c>
      <c r="Y200" s="1" t="s">
        <v>471</v>
      </c>
      <c r="Z200" s="1" t="s">
        <v>425</v>
      </c>
    </row>
    <row r="201" spans="1:26" x14ac:dyDescent="0.25">
      <c r="A201" s="1" t="s">
        <v>2980</v>
      </c>
      <c r="B201" s="1" t="s">
        <v>610</v>
      </c>
      <c r="C201" s="1" t="s">
        <v>26</v>
      </c>
      <c r="D201" s="1" t="s">
        <v>26</v>
      </c>
      <c r="E201" s="1" t="s">
        <v>616</v>
      </c>
      <c r="F201" s="1" t="s">
        <v>891</v>
      </c>
      <c r="G201" s="1" t="s">
        <v>618</v>
      </c>
      <c r="H201" s="1" t="s">
        <v>655</v>
      </c>
      <c r="I201" s="1" t="s">
        <v>642</v>
      </c>
      <c r="J201" s="1" t="s">
        <v>783</v>
      </c>
      <c r="K201" s="1" t="s">
        <v>619</v>
      </c>
      <c r="L201" s="1" t="s">
        <v>27</v>
      </c>
      <c r="Y201" s="1" t="s">
        <v>471</v>
      </c>
      <c r="Z201" s="1" t="s">
        <v>425</v>
      </c>
    </row>
    <row r="202" spans="1:26" x14ac:dyDescent="0.25">
      <c r="A202" s="1" t="s">
        <v>2981</v>
      </c>
      <c r="B202" s="1" t="s">
        <v>610</v>
      </c>
      <c r="C202" s="1" t="s">
        <v>639</v>
      </c>
      <c r="D202" s="1" t="s">
        <v>617</v>
      </c>
      <c r="E202" s="1" t="s">
        <v>855</v>
      </c>
      <c r="F202" s="1" t="s">
        <v>636</v>
      </c>
      <c r="G202" s="1" t="s">
        <v>632</v>
      </c>
      <c r="H202" s="1" t="s">
        <v>38</v>
      </c>
      <c r="I202" s="1" t="s">
        <v>729</v>
      </c>
      <c r="J202" s="1" t="s">
        <v>617</v>
      </c>
      <c r="K202" s="1" t="s">
        <v>617</v>
      </c>
      <c r="L202" s="1" t="s">
        <v>618</v>
      </c>
      <c r="Y202" s="1" t="s">
        <v>471</v>
      </c>
      <c r="Z202" s="1" t="s">
        <v>425</v>
      </c>
    </row>
    <row r="203" spans="1:26" x14ac:dyDescent="0.25">
      <c r="A203" s="1" t="s">
        <v>2847</v>
      </c>
      <c r="B203" s="1" t="s">
        <v>610</v>
      </c>
      <c r="C203" s="1" t="s">
        <v>26</v>
      </c>
      <c r="D203" s="1" t="s">
        <v>637</v>
      </c>
      <c r="E203" s="1" t="s">
        <v>645</v>
      </c>
      <c r="F203" s="1" t="s">
        <v>631</v>
      </c>
      <c r="G203" s="1" t="s">
        <v>646</v>
      </c>
      <c r="H203" s="1" t="s">
        <v>632</v>
      </c>
      <c r="I203" s="1" t="s">
        <v>619</v>
      </c>
      <c r="J203" s="1" t="s">
        <v>628</v>
      </c>
      <c r="Y203" s="1" t="s">
        <v>471</v>
      </c>
      <c r="Z203" s="1" t="s">
        <v>425</v>
      </c>
    </row>
    <row r="204" spans="1:26" x14ac:dyDescent="0.25">
      <c r="A204" s="1" t="s">
        <v>2982</v>
      </c>
      <c r="B204" s="1" t="s">
        <v>610</v>
      </c>
      <c r="C204" s="1" t="s">
        <v>659</v>
      </c>
      <c r="D204" s="1" t="s">
        <v>26</v>
      </c>
      <c r="E204" s="1" t="s">
        <v>613</v>
      </c>
      <c r="F204" s="1" t="s">
        <v>636</v>
      </c>
      <c r="G204" s="1" t="s">
        <v>38</v>
      </c>
      <c r="H204" s="1" t="s">
        <v>38</v>
      </c>
      <c r="I204" s="1" t="s">
        <v>810</v>
      </c>
      <c r="J204" s="1" t="s">
        <v>617</v>
      </c>
      <c r="K204" s="1" t="s">
        <v>619</v>
      </c>
      <c r="L204" s="1" t="s">
        <v>618</v>
      </c>
      <c r="Y204" s="1" t="s">
        <v>471</v>
      </c>
      <c r="Z204" s="1" t="s">
        <v>425</v>
      </c>
    </row>
    <row r="205" spans="1:26" x14ac:dyDescent="0.25">
      <c r="A205" s="1" t="s">
        <v>2983</v>
      </c>
      <c r="B205" s="1" t="s">
        <v>610</v>
      </c>
      <c r="C205" s="1" t="s">
        <v>619</v>
      </c>
      <c r="D205" s="1" t="s">
        <v>617</v>
      </c>
      <c r="E205" s="1" t="s">
        <v>612</v>
      </c>
      <c r="F205" s="1" t="s">
        <v>613</v>
      </c>
      <c r="G205" s="1" t="s">
        <v>38</v>
      </c>
      <c r="H205" s="1" t="s">
        <v>612</v>
      </c>
      <c r="I205" s="1" t="s">
        <v>617</v>
      </c>
      <c r="J205" s="1" t="s">
        <v>616</v>
      </c>
      <c r="K205" s="1" t="s">
        <v>619</v>
      </c>
      <c r="L205" s="1" t="s">
        <v>27</v>
      </c>
      <c r="Y205" s="1" t="s">
        <v>471</v>
      </c>
      <c r="Z205" s="1" t="s">
        <v>425</v>
      </c>
    </row>
    <row r="206" spans="1:26" x14ac:dyDescent="0.25">
      <c r="A206" s="1" t="s">
        <v>2848</v>
      </c>
      <c r="B206" s="1" t="s">
        <v>610</v>
      </c>
      <c r="C206" s="1" t="s">
        <v>617</v>
      </c>
      <c r="D206" s="1" t="s">
        <v>647</v>
      </c>
      <c r="E206" s="1" t="s">
        <v>612</v>
      </c>
      <c r="F206" s="1" t="s">
        <v>645</v>
      </c>
      <c r="G206" s="1" t="s">
        <v>646</v>
      </c>
      <c r="H206" s="1" t="s">
        <v>612</v>
      </c>
      <c r="I206" s="1" t="s">
        <v>616</v>
      </c>
      <c r="J206" s="1" t="s">
        <v>649</v>
      </c>
      <c r="Y206" s="1" t="s">
        <v>471</v>
      </c>
      <c r="Z206" s="1" t="s">
        <v>425</v>
      </c>
    </row>
    <row r="207" spans="1:26" x14ac:dyDescent="0.25">
      <c r="A207" s="1" t="s">
        <v>3424</v>
      </c>
      <c r="B207" s="1" t="s">
        <v>610</v>
      </c>
      <c r="C207" s="1" t="s">
        <v>365</v>
      </c>
      <c r="D207" s="1" t="s">
        <v>420</v>
      </c>
      <c r="E207" s="1" t="s">
        <v>422</v>
      </c>
      <c r="F207" s="1" t="s">
        <v>27</v>
      </c>
      <c r="G207" s="1" t="s">
        <v>27</v>
      </c>
      <c r="H207" s="1" t="s">
        <v>27</v>
      </c>
      <c r="I207" s="1" t="s">
        <v>810</v>
      </c>
      <c r="J207" s="1" t="s">
        <v>628</v>
      </c>
      <c r="K207" s="1" t="s">
        <v>233</v>
      </c>
      <c r="L207" s="1" t="s">
        <v>27</v>
      </c>
      <c r="M207" s="1" t="s">
        <v>619</v>
      </c>
      <c r="N207" s="1" t="s">
        <v>27</v>
      </c>
      <c r="Y207" s="1" t="s">
        <v>582</v>
      </c>
      <c r="Z207" s="1" t="s">
        <v>583</v>
      </c>
    </row>
    <row r="208" spans="1:26" x14ac:dyDescent="0.25">
      <c r="A208" s="1" t="s">
        <v>2984</v>
      </c>
      <c r="B208" s="1" t="s">
        <v>610</v>
      </c>
      <c r="C208" s="1" t="s">
        <v>26</v>
      </c>
      <c r="D208" s="1" t="s">
        <v>670</v>
      </c>
      <c r="E208" s="1" t="s">
        <v>636</v>
      </c>
      <c r="F208" s="1" t="s">
        <v>631</v>
      </c>
      <c r="G208" s="1" t="s">
        <v>632</v>
      </c>
      <c r="H208" s="1" t="s">
        <v>615</v>
      </c>
      <c r="I208" s="1" t="s">
        <v>783</v>
      </c>
      <c r="J208" s="1" t="s">
        <v>616</v>
      </c>
      <c r="K208" s="1" t="s">
        <v>619</v>
      </c>
      <c r="L208" s="1" t="s">
        <v>27</v>
      </c>
      <c r="Y208" s="1" t="s">
        <v>471</v>
      </c>
      <c r="Z208" s="1" t="s">
        <v>425</v>
      </c>
    </row>
    <row r="209" spans="1:26" x14ac:dyDescent="0.25">
      <c r="A209" s="1" t="s">
        <v>2849</v>
      </c>
      <c r="B209" s="1" t="s">
        <v>610</v>
      </c>
      <c r="C209" s="1" t="s">
        <v>617</v>
      </c>
      <c r="D209" s="1" t="s">
        <v>730</v>
      </c>
      <c r="E209" s="1" t="s">
        <v>612</v>
      </c>
      <c r="F209" s="1" t="s">
        <v>660</v>
      </c>
      <c r="G209" s="1" t="s">
        <v>646</v>
      </c>
      <c r="H209" s="1" t="s">
        <v>612</v>
      </c>
      <c r="I209" s="1" t="s">
        <v>616</v>
      </c>
      <c r="J209" s="1" t="s">
        <v>646</v>
      </c>
      <c r="Y209" s="1" t="s">
        <v>472</v>
      </c>
      <c r="Z209" s="1" t="s">
        <v>425</v>
      </c>
    </row>
    <row r="210" spans="1:26" x14ac:dyDescent="0.25">
      <c r="A210" s="1" t="s">
        <v>2850</v>
      </c>
      <c r="B210" s="1" t="s">
        <v>610</v>
      </c>
      <c r="C210" s="1" t="s">
        <v>619</v>
      </c>
      <c r="D210" s="1" t="s">
        <v>676</v>
      </c>
      <c r="E210" s="1" t="s">
        <v>729</v>
      </c>
      <c r="F210" s="1" t="s">
        <v>626</v>
      </c>
      <c r="G210" s="1" t="s">
        <v>623</v>
      </c>
      <c r="H210" s="1" t="s">
        <v>38</v>
      </c>
      <c r="I210" s="1" t="s">
        <v>628</v>
      </c>
      <c r="J210" s="1" t="s">
        <v>628</v>
      </c>
      <c r="Y210" s="1" t="s">
        <v>472</v>
      </c>
      <c r="Z210" s="1" t="s">
        <v>425</v>
      </c>
    </row>
    <row r="211" spans="1:26" x14ac:dyDescent="0.25">
      <c r="A211" s="1" t="s">
        <v>1912</v>
      </c>
      <c r="B211" s="1" t="s">
        <v>610</v>
      </c>
      <c r="C211" s="1" t="s">
        <v>619</v>
      </c>
      <c r="D211" s="1" t="s">
        <v>611</v>
      </c>
      <c r="E211" s="1" t="s">
        <v>613</v>
      </c>
      <c r="F211" s="1" t="s">
        <v>745</v>
      </c>
      <c r="G211" s="1" t="s">
        <v>655</v>
      </c>
      <c r="H211" s="1" t="s">
        <v>38</v>
      </c>
      <c r="I211" s="1" t="s">
        <v>827</v>
      </c>
      <c r="J211" s="1" t="s">
        <v>617</v>
      </c>
      <c r="K211" s="1" t="s">
        <v>619</v>
      </c>
      <c r="L211" s="1" t="s">
        <v>618</v>
      </c>
      <c r="Y211" s="1" t="s">
        <v>472</v>
      </c>
      <c r="Z211" s="1" t="s">
        <v>425</v>
      </c>
    </row>
    <row r="212" spans="1:26" x14ac:dyDescent="0.25">
      <c r="A212" s="1" t="s">
        <v>2851</v>
      </c>
      <c r="B212" s="1" t="s">
        <v>610</v>
      </c>
      <c r="C212" s="1" t="s">
        <v>26</v>
      </c>
      <c r="D212" s="1" t="s">
        <v>617</v>
      </c>
      <c r="E212" s="1" t="s">
        <v>645</v>
      </c>
      <c r="F212" s="1" t="s">
        <v>648</v>
      </c>
      <c r="G212" s="1" t="s">
        <v>641</v>
      </c>
      <c r="H212" s="1" t="s">
        <v>646</v>
      </c>
      <c r="I212" s="1" t="s">
        <v>619</v>
      </c>
      <c r="J212" s="1" t="s">
        <v>646</v>
      </c>
      <c r="Y212" s="1" t="s">
        <v>472</v>
      </c>
      <c r="Z212" s="1" t="s">
        <v>425</v>
      </c>
    </row>
    <row r="213" spans="1:26" x14ac:dyDescent="0.25">
      <c r="A213" s="1" t="s">
        <v>2985</v>
      </c>
      <c r="B213" s="1" t="s">
        <v>610</v>
      </c>
      <c r="C213" s="1" t="s">
        <v>26</v>
      </c>
      <c r="D213" s="1" t="s">
        <v>26</v>
      </c>
      <c r="E213" s="1" t="s">
        <v>698</v>
      </c>
      <c r="F213" s="1" t="s">
        <v>636</v>
      </c>
      <c r="G213" s="1" t="s">
        <v>38</v>
      </c>
      <c r="H213" s="1" t="s">
        <v>615</v>
      </c>
      <c r="I213" s="1" t="s">
        <v>637</v>
      </c>
      <c r="J213" s="1" t="s">
        <v>816</v>
      </c>
      <c r="K213" s="1" t="s">
        <v>618</v>
      </c>
      <c r="L213" s="1" t="s">
        <v>618</v>
      </c>
      <c r="Y213" s="1" t="s">
        <v>472</v>
      </c>
      <c r="Z213" s="1" t="s">
        <v>425</v>
      </c>
    </row>
    <row r="214" spans="1:26" x14ac:dyDescent="0.25">
      <c r="A214" s="1" t="s">
        <v>1913</v>
      </c>
      <c r="B214" s="1" t="s">
        <v>610</v>
      </c>
      <c r="C214" s="1" t="s">
        <v>26</v>
      </c>
      <c r="D214" s="1" t="s">
        <v>26</v>
      </c>
      <c r="E214" s="1" t="s">
        <v>612</v>
      </c>
      <c r="F214" s="1" t="s">
        <v>612</v>
      </c>
      <c r="G214" s="1" t="s">
        <v>612</v>
      </c>
      <c r="H214" s="1" t="s">
        <v>612</v>
      </c>
      <c r="I214" s="1" t="s">
        <v>646</v>
      </c>
      <c r="J214" s="1" t="s">
        <v>616</v>
      </c>
      <c r="Y214" s="1" t="s">
        <v>472</v>
      </c>
      <c r="Z214" s="1" t="s">
        <v>425</v>
      </c>
    </row>
    <row r="215" spans="1:26" x14ac:dyDescent="0.25">
      <c r="A215" s="1" t="s">
        <v>2666</v>
      </c>
      <c r="B215" s="1" t="s">
        <v>610</v>
      </c>
      <c r="C215" s="1" t="s">
        <v>617</v>
      </c>
      <c r="D215" s="1" t="s">
        <v>659</v>
      </c>
      <c r="E215" s="1" t="s">
        <v>662</v>
      </c>
      <c r="F215" s="1" t="s">
        <v>666</v>
      </c>
      <c r="G215" s="1" t="s">
        <v>618</v>
      </c>
      <c r="H215" s="1" t="s">
        <v>663</v>
      </c>
      <c r="I215" s="1" t="s">
        <v>644</v>
      </c>
      <c r="J215" s="1" t="s">
        <v>783</v>
      </c>
      <c r="K215" s="1" t="s">
        <v>619</v>
      </c>
      <c r="L215" s="1" t="s">
        <v>27</v>
      </c>
      <c r="Y215" s="1" t="s">
        <v>350</v>
      </c>
      <c r="Z215" s="1" t="s">
        <v>334</v>
      </c>
    </row>
    <row r="216" spans="1:26" x14ac:dyDescent="0.25">
      <c r="A216" s="1" t="s">
        <v>2852</v>
      </c>
      <c r="B216" s="1" t="s">
        <v>610</v>
      </c>
      <c r="C216" s="1" t="s">
        <v>617</v>
      </c>
      <c r="D216" s="1" t="s">
        <v>617</v>
      </c>
      <c r="E216" s="1" t="s">
        <v>612</v>
      </c>
      <c r="F216" s="1" t="s">
        <v>616</v>
      </c>
      <c r="G216" s="1" t="s">
        <v>641</v>
      </c>
      <c r="H216" s="1" t="s">
        <v>612</v>
      </c>
      <c r="I216" s="1" t="s">
        <v>616</v>
      </c>
      <c r="J216" s="1" t="s">
        <v>646</v>
      </c>
      <c r="Y216" s="1" t="s">
        <v>472</v>
      </c>
      <c r="Z216" s="1" t="s">
        <v>425</v>
      </c>
    </row>
    <row r="217" spans="1:26" x14ac:dyDescent="0.25">
      <c r="A217" s="1" t="s">
        <v>1914</v>
      </c>
      <c r="B217" s="1" t="s">
        <v>610</v>
      </c>
      <c r="C217" s="1" t="s">
        <v>619</v>
      </c>
      <c r="D217" s="1" t="s">
        <v>26</v>
      </c>
      <c r="E217" s="1" t="s">
        <v>612</v>
      </c>
      <c r="F217" s="1" t="s">
        <v>613</v>
      </c>
      <c r="G217" s="1" t="s">
        <v>38</v>
      </c>
      <c r="H217" s="1" t="s">
        <v>612</v>
      </c>
      <c r="I217" s="1" t="s">
        <v>616</v>
      </c>
      <c r="J217" s="1" t="s">
        <v>617</v>
      </c>
      <c r="K217" s="1" t="s">
        <v>619</v>
      </c>
      <c r="L217" s="1" t="s">
        <v>27</v>
      </c>
      <c r="M217" s="1" t="s">
        <v>264</v>
      </c>
      <c r="N217" s="1" t="s">
        <v>264</v>
      </c>
      <c r="O217" s="1" t="s">
        <v>619</v>
      </c>
      <c r="P217" s="1" t="s">
        <v>27</v>
      </c>
      <c r="Q217" s="1" t="s">
        <v>644</v>
      </c>
      <c r="R217" s="1" t="s">
        <v>632</v>
      </c>
      <c r="S217" s="1" t="s">
        <v>623</v>
      </c>
      <c r="T217" s="1" t="s">
        <v>630</v>
      </c>
      <c r="U217" s="1" t="s">
        <v>656</v>
      </c>
      <c r="V217" s="1" t="s">
        <v>27</v>
      </c>
      <c r="W217" s="1" t="s">
        <v>646</v>
      </c>
      <c r="X217" s="1" t="s">
        <v>27</v>
      </c>
      <c r="Y217" s="1" t="s">
        <v>301</v>
      </c>
      <c r="Z217" s="1" t="s">
        <v>43</v>
      </c>
    </row>
    <row r="218" spans="1:26" x14ac:dyDescent="0.25">
      <c r="A218" s="1" t="s">
        <v>3294</v>
      </c>
      <c r="B218" s="1" t="s">
        <v>610</v>
      </c>
      <c r="Y218" s="1" t="s">
        <v>582</v>
      </c>
      <c r="Z218" s="1" t="s">
        <v>583</v>
      </c>
    </row>
    <row r="219" spans="1:26" x14ac:dyDescent="0.25">
      <c r="A219" s="1" t="s">
        <v>2853</v>
      </c>
      <c r="B219" s="1" t="s">
        <v>610</v>
      </c>
      <c r="C219" s="1" t="s">
        <v>619</v>
      </c>
      <c r="D219" s="1" t="s">
        <v>620</v>
      </c>
      <c r="E219" s="1" t="s">
        <v>613</v>
      </c>
      <c r="F219" s="1" t="s">
        <v>626</v>
      </c>
      <c r="G219" s="1" t="s">
        <v>38</v>
      </c>
      <c r="H219" s="1" t="s">
        <v>642</v>
      </c>
      <c r="I219" s="1" t="s">
        <v>646</v>
      </c>
      <c r="J219" s="1" t="s">
        <v>628</v>
      </c>
      <c r="Y219" s="1" t="s">
        <v>472</v>
      </c>
      <c r="Z219" s="1" t="s">
        <v>425</v>
      </c>
    </row>
    <row r="220" spans="1:26" x14ac:dyDescent="0.25">
      <c r="A220" s="1" t="s">
        <v>1915</v>
      </c>
      <c r="B220" s="1" t="s">
        <v>610</v>
      </c>
      <c r="C220" s="1" t="s">
        <v>661</v>
      </c>
      <c r="D220" s="1" t="s">
        <v>652</v>
      </c>
      <c r="E220" s="1" t="s">
        <v>662</v>
      </c>
      <c r="F220" s="1" t="s">
        <v>636</v>
      </c>
      <c r="G220" s="1" t="s">
        <v>632</v>
      </c>
      <c r="H220" s="1" t="s">
        <v>663</v>
      </c>
      <c r="I220" s="1" t="s">
        <v>617</v>
      </c>
      <c r="J220" s="1" t="s">
        <v>813</v>
      </c>
      <c r="K220" s="1" t="s">
        <v>619</v>
      </c>
      <c r="L220" s="1" t="s">
        <v>618</v>
      </c>
      <c r="Y220" s="1" t="s">
        <v>472</v>
      </c>
      <c r="Z220" s="1" t="s">
        <v>425</v>
      </c>
    </row>
    <row r="221" spans="1:26" x14ac:dyDescent="0.25">
      <c r="A221" s="1" t="s">
        <v>2986</v>
      </c>
      <c r="B221" s="1" t="s">
        <v>610</v>
      </c>
      <c r="C221" s="1" t="s">
        <v>617</v>
      </c>
      <c r="D221" s="1" t="s">
        <v>617</v>
      </c>
      <c r="E221" s="1" t="s">
        <v>645</v>
      </c>
      <c r="F221" s="1" t="s">
        <v>631</v>
      </c>
      <c r="G221" s="1" t="s">
        <v>646</v>
      </c>
      <c r="H221" s="1" t="s">
        <v>65</v>
      </c>
      <c r="I221" s="1" t="s">
        <v>619</v>
      </c>
      <c r="J221" s="1" t="s">
        <v>637</v>
      </c>
      <c r="K221" s="1" t="s">
        <v>618</v>
      </c>
      <c r="L221" s="1" t="s">
        <v>27</v>
      </c>
      <c r="Y221" s="1" t="s">
        <v>472</v>
      </c>
      <c r="Z221" s="1" t="s">
        <v>425</v>
      </c>
    </row>
    <row r="222" spans="1:26" x14ac:dyDescent="0.25">
      <c r="A222" s="1" t="s">
        <v>2987</v>
      </c>
      <c r="B222" s="1" t="s">
        <v>610</v>
      </c>
      <c r="C222" s="1" t="s">
        <v>26</v>
      </c>
      <c r="D222" s="1" t="s">
        <v>619</v>
      </c>
      <c r="E222" s="1" t="s">
        <v>729</v>
      </c>
      <c r="F222" s="1" t="s">
        <v>631</v>
      </c>
      <c r="G222" s="1" t="s">
        <v>632</v>
      </c>
      <c r="H222" s="1" t="s">
        <v>623</v>
      </c>
      <c r="I222" s="1" t="s">
        <v>810</v>
      </c>
      <c r="J222" s="1" t="s">
        <v>616</v>
      </c>
      <c r="K222" s="1" t="s">
        <v>618</v>
      </c>
      <c r="L222" s="1" t="s">
        <v>27</v>
      </c>
      <c r="Y222" s="1" t="s">
        <v>472</v>
      </c>
      <c r="Z222" s="1" t="s">
        <v>425</v>
      </c>
    </row>
    <row r="223" spans="1:26" x14ac:dyDescent="0.25">
      <c r="A223" s="1" t="s">
        <v>2854</v>
      </c>
      <c r="B223" s="1" t="s">
        <v>610</v>
      </c>
      <c r="C223" s="1" t="s">
        <v>26</v>
      </c>
      <c r="D223" s="1" t="s">
        <v>681</v>
      </c>
      <c r="E223" s="1" t="s">
        <v>648</v>
      </c>
      <c r="F223" s="1" t="s">
        <v>629</v>
      </c>
      <c r="G223" s="1" t="s">
        <v>641</v>
      </c>
      <c r="H223" s="1" t="s">
        <v>38</v>
      </c>
      <c r="I223" s="1" t="s">
        <v>619</v>
      </c>
      <c r="J223" s="1" t="s">
        <v>685</v>
      </c>
      <c r="Y223" s="1" t="s">
        <v>472</v>
      </c>
      <c r="Z223" s="1" t="s">
        <v>425</v>
      </c>
    </row>
    <row r="224" spans="1:26" x14ac:dyDescent="0.25">
      <c r="A224" s="1" t="s">
        <v>3060</v>
      </c>
      <c r="B224" s="1" t="s">
        <v>610</v>
      </c>
      <c r="C224" s="1" t="s">
        <v>619</v>
      </c>
      <c r="D224" s="1" t="s">
        <v>26</v>
      </c>
      <c r="E224" s="1" t="s">
        <v>613</v>
      </c>
      <c r="F224" s="1" t="s">
        <v>627</v>
      </c>
      <c r="G224" s="1" t="s">
        <v>623</v>
      </c>
      <c r="H224" s="1" t="s">
        <v>38</v>
      </c>
      <c r="I224" s="1" t="s">
        <v>617</v>
      </c>
      <c r="J224" s="1" t="s">
        <v>628</v>
      </c>
      <c r="K224" s="1" t="s">
        <v>619</v>
      </c>
      <c r="L224" s="1" t="s">
        <v>27</v>
      </c>
      <c r="M224" s="1" t="s">
        <v>266</v>
      </c>
      <c r="N224" s="1" t="s">
        <v>27</v>
      </c>
      <c r="Y224" s="1" t="s">
        <v>472</v>
      </c>
      <c r="Z224" s="1" t="s">
        <v>425</v>
      </c>
    </row>
    <row r="225" spans="1:26" x14ac:dyDescent="0.25">
      <c r="A225" s="1" t="s">
        <v>2855</v>
      </c>
      <c r="B225" s="1" t="s">
        <v>610</v>
      </c>
      <c r="C225" s="1" t="s">
        <v>26</v>
      </c>
      <c r="D225" s="1" t="s">
        <v>638</v>
      </c>
      <c r="E225" s="1" t="s">
        <v>612</v>
      </c>
      <c r="F225" s="1" t="s">
        <v>626</v>
      </c>
      <c r="G225" s="1" t="s">
        <v>646</v>
      </c>
      <c r="H225" s="1" t="s">
        <v>612</v>
      </c>
      <c r="I225" s="1" t="s">
        <v>616</v>
      </c>
      <c r="J225" s="1" t="s">
        <v>628</v>
      </c>
      <c r="Y225" s="1" t="s">
        <v>472</v>
      </c>
      <c r="Z225" s="1" t="s">
        <v>425</v>
      </c>
    </row>
    <row r="226" spans="1:26" x14ac:dyDescent="0.25">
      <c r="A226" s="1" t="s">
        <v>2988</v>
      </c>
      <c r="B226" s="1" t="s">
        <v>610</v>
      </c>
      <c r="C226" s="1" t="s">
        <v>26</v>
      </c>
      <c r="D226" s="1" t="s">
        <v>26</v>
      </c>
      <c r="E226" s="1" t="s">
        <v>612</v>
      </c>
      <c r="F226" s="1" t="s">
        <v>631</v>
      </c>
      <c r="G226" s="1" t="s">
        <v>632</v>
      </c>
      <c r="H226" s="1" t="s">
        <v>612</v>
      </c>
      <c r="I226" s="1" t="s">
        <v>616</v>
      </c>
      <c r="J226" s="1" t="s">
        <v>816</v>
      </c>
      <c r="K226" s="1" t="s">
        <v>618</v>
      </c>
      <c r="L226" s="1" t="s">
        <v>27</v>
      </c>
      <c r="Y226" s="1" t="s">
        <v>472</v>
      </c>
      <c r="Z226" s="1" t="s">
        <v>425</v>
      </c>
    </row>
    <row r="227" spans="1:26" x14ac:dyDescent="0.25">
      <c r="A227" s="1" t="s">
        <v>1916</v>
      </c>
      <c r="B227" s="1" t="s">
        <v>610</v>
      </c>
      <c r="C227" s="1" t="s">
        <v>619</v>
      </c>
      <c r="D227" s="1" t="s">
        <v>26</v>
      </c>
      <c r="E227" s="1" t="s">
        <v>613</v>
      </c>
      <c r="F227" s="1" t="s">
        <v>636</v>
      </c>
      <c r="G227" s="1" t="s">
        <v>38</v>
      </c>
      <c r="H227" s="1" t="s">
        <v>38</v>
      </c>
      <c r="I227" s="1" t="s">
        <v>810</v>
      </c>
      <c r="J227" s="1" t="s">
        <v>617</v>
      </c>
      <c r="K227" s="1" t="s">
        <v>618</v>
      </c>
      <c r="L227" s="1" t="s">
        <v>619</v>
      </c>
      <c r="Y227" s="1" t="s">
        <v>235</v>
      </c>
      <c r="Z227" s="1" t="s">
        <v>43</v>
      </c>
    </row>
    <row r="228" spans="1:26" x14ac:dyDescent="0.25">
      <c r="A228" s="1" t="s">
        <v>2856</v>
      </c>
      <c r="B228" s="1" t="s">
        <v>610</v>
      </c>
      <c r="C228" s="1" t="s">
        <v>26</v>
      </c>
      <c r="D228" s="1" t="s">
        <v>26</v>
      </c>
      <c r="E228" s="1" t="s">
        <v>687</v>
      </c>
      <c r="F228" s="1" t="s">
        <v>631</v>
      </c>
      <c r="G228" s="1" t="s">
        <v>646</v>
      </c>
      <c r="H228" s="1" t="s">
        <v>632</v>
      </c>
      <c r="I228" s="1" t="s">
        <v>649</v>
      </c>
      <c r="J228" s="1" t="s">
        <v>628</v>
      </c>
      <c r="Y228" s="1" t="s">
        <v>472</v>
      </c>
      <c r="Z228" s="1" t="s">
        <v>425</v>
      </c>
    </row>
    <row r="229" spans="1:26" x14ac:dyDescent="0.25">
      <c r="A229" s="1" t="s">
        <v>3138</v>
      </c>
      <c r="B229" s="1" t="s">
        <v>610</v>
      </c>
      <c r="C229" s="1" t="s">
        <v>27</v>
      </c>
      <c r="D229" s="1" t="s">
        <v>27</v>
      </c>
      <c r="E229" s="1" t="s">
        <v>27</v>
      </c>
      <c r="F229" s="1" t="s">
        <v>27</v>
      </c>
      <c r="G229" s="1" t="s">
        <v>27</v>
      </c>
      <c r="H229" s="1" t="s">
        <v>27</v>
      </c>
      <c r="I229" s="1" t="s">
        <v>813</v>
      </c>
      <c r="J229" s="1" t="s">
        <v>637</v>
      </c>
      <c r="K229" s="1" t="s">
        <v>619</v>
      </c>
      <c r="L229" s="1" t="s">
        <v>618</v>
      </c>
      <c r="Y229" s="1" t="s">
        <v>545</v>
      </c>
      <c r="Z229" s="1" t="s">
        <v>542</v>
      </c>
    </row>
    <row r="230" spans="1:26" x14ac:dyDescent="0.25">
      <c r="A230" s="1" t="s">
        <v>1917</v>
      </c>
      <c r="B230" s="1" t="s">
        <v>610</v>
      </c>
      <c r="C230" s="1" t="s">
        <v>617</v>
      </c>
      <c r="D230" s="1" t="s">
        <v>26</v>
      </c>
      <c r="E230" s="1" t="s">
        <v>662</v>
      </c>
      <c r="F230" s="1" t="s">
        <v>648</v>
      </c>
      <c r="G230" s="1" t="s">
        <v>641</v>
      </c>
      <c r="H230" s="1" t="s">
        <v>663</v>
      </c>
      <c r="I230" s="1" t="s">
        <v>646</v>
      </c>
      <c r="J230" s="1" t="s">
        <v>649</v>
      </c>
      <c r="Y230" s="1" t="s">
        <v>472</v>
      </c>
      <c r="Z230" s="1" t="s">
        <v>425</v>
      </c>
    </row>
    <row r="231" spans="1:26" x14ac:dyDescent="0.25">
      <c r="A231" s="1" t="s">
        <v>2989</v>
      </c>
      <c r="B231" s="1" t="s">
        <v>610</v>
      </c>
      <c r="C231" s="1" t="s">
        <v>617</v>
      </c>
      <c r="D231" s="1" t="s">
        <v>617</v>
      </c>
      <c r="E231" s="1" t="s">
        <v>612</v>
      </c>
      <c r="F231" s="1" t="s">
        <v>781</v>
      </c>
      <c r="G231" s="1" t="s">
        <v>612</v>
      </c>
      <c r="H231" s="1" t="s">
        <v>615</v>
      </c>
      <c r="I231" s="1" t="s">
        <v>783</v>
      </c>
      <c r="J231" s="1" t="s">
        <v>616</v>
      </c>
      <c r="K231" s="1" t="s">
        <v>619</v>
      </c>
      <c r="L231" s="1" t="s">
        <v>27</v>
      </c>
      <c r="Y231" s="1" t="s">
        <v>472</v>
      </c>
      <c r="Z231" s="1" t="s">
        <v>425</v>
      </c>
    </row>
    <row r="232" spans="1:26" x14ac:dyDescent="0.25">
      <c r="A232" s="1" t="s">
        <v>2857</v>
      </c>
      <c r="B232" s="1" t="s">
        <v>610</v>
      </c>
      <c r="C232" s="1" t="s">
        <v>617</v>
      </c>
      <c r="D232" s="1" t="s">
        <v>617</v>
      </c>
      <c r="E232" s="1" t="s">
        <v>612</v>
      </c>
      <c r="F232" s="1" t="s">
        <v>612</v>
      </c>
      <c r="G232" s="1" t="s">
        <v>612</v>
      </c>
      <c r="H232" s="1" t="s">
        <v>612</v>
      </c>
      <c r="I232" s="1" t="s">
        <v>619</v>
      </c>
      <c r="J232" s="1" t="s">
        <v>628</v>
      </c>
      <c r="Y232" s="1" t="s">
        <v>472</v>
      </c>
      <c r="Z232" s="1" t="s">
        <v>425</v>
      </c>
    </row>
    <row r="233" spans="1:26" x14ac:dyDescent="0.25">
      <c r="A233" s="1" t="s">
        <v>2990</v>
      </c>
      <c r="B233" s="1" t="s">
        <v>610</v>
      </c>
      <c r="C233" s="1" t="s">
        <v>619</v>
      </c>
      <c r="D233" s="1" t="s">
        <v>620</v>
      </c>
      <c r="E233" s="1" t="s">
        <v>613</v>
      </c>
      <c r="F233" s="1" t="s">
        <v>58</v>
      </c>
      <c r="G233" s="1" t="s">
        <v>646</v>
      </c>
      <c r="H233" s="1" t="s">
        <v>47</v>
      </c>
      <c r="I233" s="1" t="s">
        <v>810</v>
      </c>
      <c r="J233" s="1" t="s">
        <v>616</v>
      </c>
      <c r="K233" s="1" t="s">
        <v>618</v>
      </c>
      <c r="L233" s="1" t="s">
        <v>27</v>
      </c>
      <c r="Y233" s="1" t="s">
        <v>472</v>
      </c>
      <c r="Z233" s="1" t="s">
        <v>425</v>
      </c>
    </row>
    <row r="234" spans="1:26" x14ac:dyDescent="0.25">
      <c r="A234" s="1" t="s">
        <v>1918</v>
      </c>
      <c r="B234" s="1" t="s">
        <v>610</v>
      </c>
      <c r="C234" s="1" t="s">
        <v>26</v>
      </c>
      <c r="D234" s="1" t="s">
        <v>26</v>
      </c>
      <c r="E234" s="1" t="s">
        <v>687</v>
      </c>
      <c r="F234" s="1" t="s">
        <v>772</v>
      </c>
      <c r="G234" s="1" t="s">
        <v>646</v>
      </c>
      <c r="H234" s="1" t="s">
        <v>612</v>
      </c>
      <c r="I234" s="1" t="s">
        <v>721</v>
      </c>
      <c r="J234" s="1" t="s">
        <v>776</v>
      </c>
      <c r="K234" s="1" t="s">
        <v>619</v>
      </c>
      <c r="L234" s="1" t="s">
        <v>27</v>
      </c>
      <c r="M234" s="1" t="s">
        <v>27</v>
      </c>
      <c r="N234" s="1" t="s">
        <v>656</v>
      </c>
      <c r="Y234" s="1" t="s">
        <v>472</v>
      </c>
      <c r="Z234" s="1" t="s">
        <v>425</v>
      </c>
    </row>
    <row r="235" spans="1:26" x14ac:dyDescent="0.25">
      <c r="A235" s="1" t="s">
        <v>2858</v>
      </c>
      <c r="B235" s="1" t="s">
        <v>610</v>
      </c>
      <c r="C235" s="1" t="s">
        <v>26</v>
      </c>
      <c r="D235" s="1" t="s">
        <v>26</v>
      </c>
      <c r="E235" s="1" t="s">
        <v>631</v>
      </c>
      <c r="F235" s="1" t="s">
        <v>631</v>
      </c>
      <c r="G235" s="1" t="s">
        <v>632</v>
      </c>
      <c r="H235" s="1" t="s">
        <v>693</v>
      </c>
      <c r="I235" s="1" t="s">
        <v>619</v>
      </c>
      <c r="J235" s="1" t="s">
        <v>649</v>
      </c>
      <c r="Y235" s="1" t="s">
        <v>472</v>
      </c>
      <c r="Z235" s="1" t="s">
        <v>425</v>
      </c>
    </row>
    <row r="236" spans="1:26" x14ac:dyDescent="0.25">
      <c r="A236" s="1" t="s">
        <v>2991</v>
      </c>
      <c r="B236" s="1" t="s">
        <v>610</v>
      </c>
      <c r="C236" s="1" t="s">
        <v>617</v>
      </c>
      <c r="D236" s="1" t="s">
        <v>617</v>
      </c>
      <c r="E236" s="1" t="s">
        <v>612</v>
      </c>
      <c r="F236" s="1" t="s">
        <v>648</v>
      </c>
      <c r="G236" s="1" t="s">
        <v>641</v>
      </c>
      <c r="H236" s="1" t="s">
        <v>612</v>
      </c>
      <c r="I236" s="1" t="s">
        <v>616</v>
      </c>
      <c r="J236" s="1" t="s">
        <v>637</v>
      </c>
      <c r="K236" s="1" t="s">
        <v>618</v>
      </c>
      <c r="L236" s="1" t="s">
        <v>27</v>
      </c>
      <c r="Y236" s="1" t="s">
        <v>472</v>
      </c>
      <c r="Z236" s="1" t="s">
        <v>425</v>
      </c>
    </row>
    <row r="237" spans="1:26" x14ac:dyDescent="0.25">
      <c r="A237" s="1" t="s">
        <v>3061</v>
      </c>
      <c r="B237" s="1" t="s">
        <v>610</v>
      </c>
      <c r="C237" s="1" t="s">
        <v>26</v>
      </c>
      <c r="D237" s="1" t="s">
        <v>26</v>
      </c>
      <c r="E237" s="1" t="s">
        <v>636</v>
      </c>
      <c r="F237" s="1" t="s">
        <v>666</v>
      </c>
      <c r="G237" s="1" t="s">
        <v>618</v>
      </c>
      <c r="H237" s="1" t="s">
        <v>38</v>
      </c>
      <c r="I237" s="1" t="s">
        <v>617</v>
      </c>
      <c r="J237" s="1" t="s">
        <v>628</v>
      </c>
      <c r="K237" s="1" t="s">
        <v>619</v>
      </c>
      <c r="L237" s="1" t="s">
        <v>27</v>
      </c>
      <c r="M237" s="1" t="s">
        <v>656</v>
      </c>
      <c r="N237" s="1" t="s">
        <v>27</v>
      </c>
      <c r="Y237" s="1" t="s">
        <v>472</v>
      </c>
      <c r="Z237" s="1" t="s">
        <v>425</v>
      </c>
    </row>
    <row r="238" spans="1:26" x14ac:dyDescent="0.25">
      <c r="A238" s="1" t="s">
        <v>2859</v>
      </c>
      <c r="B238" s="1" t="s">
        <v>610</v>
      </c>
      <c r="C238" s="1" t="s">
        <v>617</v>
      </c>
      <c r="D238" s="1" t="s">
        <v>620</v>
      </c>
      <c r="E238" s="1" t="s">
        <v>662</v>
      </c>
      <c r="F238" s="1" t="s">
        <v>662</v>
      </c>
      <c r="G238" s="1" t="s">
        <v>663</v>
      </c>
      <c r="H238" s="1" t="s">
        <v>663</v>
      </c>
      <c r="I238" s="1" t="s">
        <v>644</v>
      </c>
      <c r="J238" s="1" t="s">
        <v>628</v>
      </c>
      <c r="Y238" s="1" t="s">
        <v>472</v>
      </c>
      <c r="Z238" s="1" t="s">
        <v>425</v>
      </c>
    </row>
    <row r="239" spans="1:26" x14ac:dyDescent="0.25">
      <c r="A239" s="1" t="s">
        <v>2992</v>
      </c>
      <c r="B239" s="1" t="s">
        <v>610</v>
      </c>
      <c r="C239" s="1" t="s">
        <v>617</v>
      </c>
      <c r="D239" s="1" t="s">
        <v>652</v>
      </c>
      <c r="E239" s="1" t="s">
        <v>612</v>
      </c>
      <c r="F239" s="1" t="s">
        <v>648</v>
      </c>
      <c r="G239" s="1" t="s">
        <v>641</v>
      </c>
      <c r="H239" s="1" t="s">
        <v>612</v>
      </c>
      <c r="I239" s="1" t="s">
        <v>637</v>
      </c>
      <c r="J239" s="1" t="s">
        <v>783</v>
      </c>
      <c r="K239" s="1" t="s">
        <v>618</v>
      </c>
      <c r="L239" s="1" t="s">
        <v>619</v>
      </c>
      <c r="Y239" s="1" t="s">
        <v>472</v>
      </c>
      <c r="Z239" s="1" t="s">
        <v>425</v>
      </c>
    </row>
    <row r="240" spans="1:26" x14ac:dyDescent="0.25">
      <c r="A240" s="1" t="s">
        <v>3097</v>
      </c>
      <c r="B240" s="1" t="s">
        <v>610</v>
      </c>
      <c r="C240" s="1" t="s">
        <v>420</v>
      </c>
      <c r="D240" s="1" t="s">
        <v>416</v>
      </c>
      <c r="E240" s="1" t="s">
        <v>662</v>
      </c>
      <c r="F240" s="1" t="s">
        <v>385</v>
      </c>
      <c r="G240" s="1" t="s">
        <v>27</v>
      </c>
      <c r="H240" s="1" t="s">
        <v>27</v>
      </c>
      <c r="I240" s="1" t="s">
        <v>619</v>
      </c>
      <c r="J240" s="1" t="s">
        <v>644</v>
      </c>
      <c r="Y240" s="1" t="s">
        <v>545</v>
      </c>
      <c r="Z240" s="1" t="s">
        <v>542</v>
      </c>
    </row>
    <row r="241" spans="1:26" x14ac:dyDescent="0.25">
      <c r="A241" s="1" t="s">
        <v>2993</v>
      </c>
      <c r="B241" s="1" t="s">
        <v>610</v>
      </c>
      <c r="C241" s="1" t="s">
        <v>637</v>
      </c>
      <c r="D241" s="1" t="s">
        <v>639</v>
      </c>
      <c r="E241" s="1" t="s">
        <v>636</v>
      </c>
      <c r="F241" s="1" t="s">
        <v>645</v>
      </c>
      <c r="G241" s="1" t="s">
        <v>646</v>
      </c>
      <c r="H241" s="1" t="s">
        <v>632</v>
      </c>
      <c r="I241" s="1" t="s">
        <v>619</v>
      </c>
      <c r="J241" s="1" t="s">
        <v>617</v>
      </c>
      <c r="K241" s="1" t="s">
        <v>618</v>
      </c>
      <c r="L241" s="1" t="s">
        <v>27</v>
      </c>
      <c r="Y241" s="1" t="s">
        <v>472</v>
      </c>
      <c r="Z241" s="1" t="s">
        <v>425</v>
      </c>
    </row>
    <row r="242" spans="1:26" x14ac:dyDescent="0.25">
      <c r="A242" s="1" t="s">
        <v>2860</v>
      </c>
      <c r="B242" s="1" t="s">
        <v>610</v>
      </c>
      <c r="C242" s="1" t="s">
        <v>26</v>
      </c>
      <c r="D242" s="1" t="s">
        <v>730</v>
      </c>
      <c r="E242" s="1" t="s">
        <v>729</v>
      </c>
      <c r="F242" s="1" t="s">
        <v>666</v>
      </c>
      <c r="G242" s="1" t="s">
        <v>618</v>
      </c>
      <c r="H242" s="1" t="s">
        <v>623</v>
      </c>
      <c r="I242" s="1" t="s">
        <v>619</v>
      </c>
      <c r="J242" s="1" t="s">
        <v>628</v>
      </c>
      <c r="Y242" s="1" t="s">
        <v>472</v>
      </c>
      <c r="Z242" s="1" t="s">
        <v>425</v>
      </c>
    </row>
    <row r="243" spans="1:26" x14ac:dyDescent="0.25">
      <c r="A243" s="1" t="s">
        <v>2994</v>
      </c>
      <c r="B243" s="1" t="s">
        <v>610</v>
      </c>
      <c r="C243" s="1" t="s">
        <v>619</v>
      </c>
      <c r="D243" s="1" t="s">
        <v>26</v>
      </c>
      <c r="E243" s="1" t="s">
        <v>612</v>
      </c>
      <c r="F243" s="1" t="s">
        <v>745</v>
      </c>
      <c r="G243" s="1" t="s">
        <v>655</v>
      </c>
      <c r="H243" s="1" t="s">
        <v>612</v>
      </c>
      <c r="I243" s="1" t="s">
        <v>637</v>
      </c>
      <c r="J243" s="1" t="s">
        <v>617</v>
      </c>
      <c r="K243" s="1" t="s">
        <v>618</v>
      </c>
      <c r="L243" s="1" t="s">
        <v>619</v>
      </c>
      <c r="Y243" s="1" t="s">
        <v>472</v>
      </c>
      <c r="Z243" s="1" t="s">
        <v>425</v>
      </c>
    </row>
    <row r="244" spans="1:26" x14ac:dyDescent="0.25">
      <c r="A244" s="1" t="s">
        <v>2995</v>
      </c>
      <c r="B244" s="1" t="s">
        <v>610</v>
      </c>
      <c r="C244" s="1" t="s">
        <v>26</v>
      </c>
      <c r="D244" s="1" t="s">
        <v>26</v>
      </c>
      <c r="E244" s="1" t="s">
        <v>648</v>
      </c>
      <c r="F244" s="1" t="s">
        <v>631</v>
      </c>
      <c r="G244" s="1" t="s">
        <v>641</v>
      </c>
      <c r="H244" s="1" t="s">
        <v>632</v>
      </c>
      <c r="I244" s="1" t="s">
        <v>827</v>
      </c>
      <c r="J244" s="1" t="s">
        <v>616</v>
      </c>
      <c r="K244" s="1" t="s">
        <v>618</v>
      </c>
      <c r="L244" s="1" t="s">
        <v>27</v>
      </c>
      <c r="Y244" s="1" t="s">
        <v>472</v>
      </c>
      <c r="Z244" s="1" t="s">
        <v>425</v>
      </c>
    </row>
    <row r="245" spans="1:26" x14ac:dyDescent="0.25">
      <c r="A245" s="1" t="s">
        <v>2996</v>
      </c>
      <c r="B245" s="1" t="s">
        <v>610</v>
      </c>
      <c r="C245" s="1" t="s">
        <v>26</v>
      </c>
      <c r="D245" s="1" t="s">
        <v>26</v>
      </c>
      <c r="E245" s="1" t="s">
        <v>612</v>
      </c>
      <c r="F245" s="1" t="s">
        <v>745</v>
      </c>
      <c r="G245" s="1" t="s">
        <v>644</v>
      </c>
      <c r="H245" s="1" t="s">
        <v>612</v>
      </c>
      <c r="I245" s="1" t="s">
        <v>783</v>
      </c>
      <c r="J245" s="1" t="s">
        <v>616</v>
      </c>
      <c r="K245" s="1" t="s">
        <v>618</v>
      </c>
      <c r="L245" s="1" t="s">
        <v>27</v>
      </c>
      <c r="Y245" s="1" t="s">
        <v>472</v>
      </c>
      <c r="Z245" s="1" t="s">
        <v>425</v>
      </c>
    </row>
    <row r="246" spans="1:26" x14ac:dyDescent="0.25">
      <c r="A246" s="1" t="s">
        <v>2861</v>
      </c>
      <c r="B246" s="1" t="s">
        <v>610</v>
      </c>
      <c r="C246" s="1" t="s">
        <v>681</v>
      </c>
      <c r="D246" s="1" t="s">
        <v>617</v>
      </c>
      <c r="E246" s="1" t="s">
        <v>612</v>
      </c>
      <c r="F246" s="1" t="s">
        <v>678</v>
      </c>
      <c r="G246" s="1" t="s">
        <v>623</v>
      </c>
      <c r="H246" s="1" t="s">
        <v>612</v>
      </c>
      <c r="I246" s="1" t="s">
        <v>616</v>
      </c>
      <c r="J246" s="1" t="s">
        <v>616</v>
      </c>
      <c r="Y246" s="1" t="s">
        <v>472</v>
      </c>
      <c r="Z246" s="1" t="s">
        <v>425</v>
      </c>
    </row>
    <row r="247" spans="1:26" x14ac:dyDescent="0.25">
      <c r="A247" s="1" t="s">
        <v>3062</v>
      </c>
      <c r="B247" s="1" t="s">
        <v>610</v>
      </c>
      <c r="C247" s="1" t="s">
        <v>26</v>
      </c>
      <c r="D247" s="1" t="s">
        <v>98</v>
      </c>
      <c r="E247" s="1" t="s">
        <v>49</v>
      </c>
      <c r="F247" s="1" t="s">
        <v>627</v>
      </c>
      <c r="G247" s="1" t="s">
        <v>644</v>
      </c>
      <c r="H247" s="1" t="s">
        <v>623</v>
      </c>
      <c r="I247" s="1" t="s">
        <v>617</v>
      </c>
      <c r="J247" s="1" t="s">
        <v>628</v>
      </c>
      <c r="K247" s="1" t="s">
        <v>619</v>
      </c>
      <c r="L247" s="1" t="s">
        <v>27</v>
      </c>
      <c r="M247" s="1" t="s">
        <v>264</v>
      </c>
      <c r="N247" s="1" t="s">
        <v>27</v>
      </c>
      <c r="Y247" s="1" t="s">
        <v>472</v>
      </c>
      <c r="Z247" s="1" t="s">
        <v>425</v>
      </c>
    </row>
    <row r="248" spans="1:26" x14ac:dyDescent="0.25">
      <c r="A248" s="1" t="s">
        <v>2997</v>
      </c>
      <c r="B248" s="1" t="s">
        <v>610</v>
      </c>
      <c r="C248" s="1" t="s">
        <v>619</v>
      </c>
      <c r="D248" s="1" t="s">
        <v>26</v>
      </c>
      <c r="E248" s="1" t="s">
        <v>613</v>
      </c>
      <c r="F248" s="1" t="s">
        <v>650</v>
      </c>
      <c r="G248" s="1" t="s">
        <v>618</v>
      </c>
      <c r="H248" s="1" t="s">
        <v>38</v>
      </c>
      <c r="I248" s="1" t="s">
        <v>617</v>
      </c>
      <c r="J248" s="1" t="s">
        <v>637</v>
      </c>
      <c r="K248" s="1" t="s">
        <v>619</v>
      </c>
      <c r="L248" s="1" t="s">
        <v>618</v>
      </c>
      <c r="Y248" s="1" t="s">
        <v>472</v>
      </c>
      <c r="Z248" s="1" t="s">
        <v>425</v>
      </c>
    </row>
    <row r="249" spans="1:26" x14ac:dyDescent="0.25">
      <c r="A249" s="1" t="s">
        <v>3063</v>
      </c>
      <c r="B249" s="1" t="s">
        <v>610</v>
      </c>
      <c r="C249" s="1" t="s">
        <v>26</v>
      </c>
      <c r="D249" s="1" t="s">
        <v>652</v>
      </c>
      <c r="E249" s="1" t="s">
        <v>729</v>
      </c>
      <c r="F249" s="1" t="s">
        <v>631</v>
      </c>
      <c r="G249" s="1" t="s">
        <v>623</v>
      </c>
      <c r="H249" s="1" t="s">
        <v>693</v>
      </c>
      <c r="I249" s="1" t="s">
        <v>628</v>
      </c>
      <c r="J249" s="1" t="s">
        <v>637</v>
      </c>
      <c r="K249" s="1" t="s">
        <v>618</v>
      </c>
      <c r="L249" s="1" t="s">
        <v>27</v>
      </c>
      <c r="M249" s="1" t="s">
        <v>27</v>
      </c>
      <c r="N249" s="1" t="s">
        <v>264</v>
      </c>
      <c r="Y249" s="1" t="s">
        <v>472</v>
      </c>
      <c r="Z249" s="1" t="s">
        <v>425</v>
      </c>
    </row>
    <row r="250" spans="1:26" x14ac:dyDescent="0.25">
      <c r="A250" s="1" t="s">
        <v>1919</v>
      </c>
      <c r="B250" s="1" t="s">
        <v>610</v>
      </c>
      <c r="C250" s="1" t="s">
        <v>26</v>
      </c>
      <c r="D250" s="1" t="s">
        <v>617</v>
      </c>
      <c r="E250" s="1" t="s">
        <v>612</v>
      </c>
      <c r="F250" s="1" t="s">
        <v>612</v>
      </c>
      <c r="G250" s="1" t="s">
        <v>612</v>
      </c>
      <c r="H250" s="1" t="s">
        <v>612</v>
      </c>
      <c r="I250" s="1" t="s">
        <v>619</v>
      </c>
      <c r="J250" s="1" t="s">
        <v>817</v>
      </c>
      <c r="K250" s="1" t="s">
        <v>618</v>
      </c>
      <c r="L250" s="1" t="s">
        <v>27</v>
      </c>
      <c r="Y250" s="1" t="s">
        <v>263</v>
      </c>
      <c r="Z250" s="1" t="s">
        <v>43</v>
      </c>
    </row>
    <row r="251" spans="1:26" x14ac:dyDescent="0.25">
      <c r="A251" s="1" t="s">
        <v>3172</v>
      </c>
      <c r="B251" s="1" t="s">
        <v>610</v>
      </c>
      <c r="C251" s="1" t="s">
        <v>320</v>
      </c>
      <c r="D251" s="1" t="s">
        <v>518</v>
      </c>
      <c r="E251" s="1" t="s">
        <v>412</v>
      </c>
      <c r="F251" s="1" t="s">
        <v>566</v>
      </c>
      <c r="G251" s="1" t="s">
        <v>27</v>
      </c>
      <c r="H251" s="1" t="s">
        <v>27</v>
      </c>
      <c r="I251" s="1" t="s">
        <v>619</v>
      </c>
      <c r="J251" s="1" t="s">
        <v>613</v>
      </c>
      <c r="Y251" s="1" t="s">
        <v>567</v>
      </c>
      <c r="Z251" s="1" t="s">
        <v>559</v>
      </c>
    </row>
    <row r="252" spans="1:26" x14ac:dyDescent="0.25">
      <c r="A252" s="1" t="s">
        <v>3064</v>
      </c>
      <c r="B252" s="1" t="s">
        <v>610</v>
      </c>
      <c r="C252" s="1" t="s">
        <v>638</v>
      </c>
      <c r="D252" s="1" t="s">
        <v>26</v>
      </c>
      <c r="E252" s="1" t="s">
        <v>629</v>
      </c>
      <c r="F252" s="1" t="s">
        <v>650</v>
      </c>
      <c r="G252" s="1" t="s">
        <v>646</v>
      </c>
      <c r="H252" s="1" t="s">
        <v>38</v>
      </c>
      <c r="I252" s="1" t="s">
        <v>721</v>
      </c>
      <c r="J252" s="1" t="s">
        <v>810</v>
      </c>
      <c r="K252" s="1" t="s">
        <v>618</v>
      </c>
      <c r="L252" s="1" t="s">
        <v>27</v>
      </c>
      <c r="M252" s="1" t="s">
        <v>27</v>
      </c>
      <c r="N252" s="1" t="s">
        <v>264</v>
      </c>
      <c r="Y252" s="1" t="s">
        <v>472</v>
      </c>
      <c r="Z252" s="1" t="s">
        <v>425</v>
      </c>
    </row>
    <row r="253" spans="1:26" x14ac:dyDescent="0.25">
      <c r="A253" s="1" t="s">
        <v>2862</v>
      </c>
      <c r="B253" s="1" t="s">
        <v>610</v>
      </c>
      <c r="C253" s="1" t="s">
        <v>26</v>
      </c>
      <c r="D253" s="1" t="s">
        <v>637</v>
      </c>
      <c r="E253" s="1" t="s">
        <v>729</v>
      </c>
      <c r="F253" s="1" t="s">
        <v>616</v>
      </c>
      <c r="G253" s="1" t="s">
        <v>641</v>
      </c>
      <c r="H253" s="1" t="s">
        <v>623</v>
      </c>
      <c r="I253" s="1" t="s">
        <v>646</v>
      </c>
      <c r="J253" s="1" t="s">
        <v>628</v>
      </c>
      <c r="Y253" s="1" t="s">
        <v>472</v>
      </c>
      <c r="Z253" s="1" t="s">
        <v>425</v>
      </c>
    </row>
    <row r="254" spans="1:26" x14ac:dyDescent="0.25">
      <c r="A254" s="1" t="s">
        <v>1920</v>
      </c>
      <c r="B254" s="1" t="s">
        <v>610</v>
      </c>
      <c r="C254" s="1" t="s">
        <v>26</v>
      </c>
      <c r="D254" s="1" t="s">
        <v>670</v>
      </c>
      <c r="E254" s="1" t="s">
        <v>636</v>
      </c>
      <c r="F254" s="1" t="s">
        <v>631</v>
      </c>
      <c r="G254" s="1" t="s">
        <v>632</v>
      </c>
      <c r="H254" s="1" t="s">
        <v>615</v>
      </c>
      <c r="I254" s="1" t="s">
        <v>616</v>
      </c>
      <c r="J254" s="1" t="s">
        <v>646</v>
      </c>
      <c r="Y254" s="1" t="s">
        <v>472</v>
      </c>
      <c r="Z254" s="1" t="s">
        <v>425</v>
      </c>
    </row>
    <row r="255" spans="1:26" x14ac:dyDescent="0.25">
      <c r="A255" s="1" t="s">
        <v>1921</v>
      </c>
      <c r="B255" s="1" t="s">
        <v>610</v>
      </c>
      <c r="C255" s="1" t="s">
        <v>617</v>
      </c>
      <c r="D255" s="1" t="s">
        <v>617</v>
      </c>
      <c r="E255" s="1" t="s">
        <v>612</v>
      </c>
      <c r="F255" s="1" t="s">
        <v>616</v>
      </c>
      <c r="G255" s="1" t="s">
        <v>655</v>
      </c>
      <c r="H255" s="1" t="s">
        <v>612</v>
      </c>
      <c r="I255" s="1" t="s">
        <v>783</v>
      </c>
      <c r="J255" s="1" t="s">
        <v>616</v>
      </c>
      <c r="K255" s="1" t="s">
        <v>618</v>
      </c>
      <c r="L255" s="1" t="s">
        <v>27</v>
      </c>
      <c r="Y255" s="1" t="s">
        <v>472</v>
      </c>
      <c r="Z255" s="1" t="s">
        <v>425</v>
      </c>
    </row>
    <row r="256" spans="1:26" x14ac:dyDescent="0.25">
      <c r="A256" s="1" t="s">
        <v>3065</v>
      </c>
      <c r="B256" s="1" t="s">
        <v>610</v>
      </c>
      <c r="C256" s="1" t="s">
        <v>672</v>
      </c>
      <c r="D256" s="1" t="s">
        <v>815</v>
      </c>
      <c r="E256" s="1" t="s">
        <v>626</v>
      </c>
      <c r="F256" s="1" t="s">
        <v>745</v>
      </c>
      <c r="G256" s="1" t="s">
        <v>644</v>
      </c>
      <c r="H256" s="1" t="s">
        <v>642</v>
      </c>
      <c r="I256" s="1" t="s">
        <v>637</v>
      </c>
      <c r="J256" s="1" t="s">
        <v>628</v>
      </c>
      <c r="K256" s="1" t="s">
        <v>618</v>
      </c>
      <c r="L256" s="1" t="s">
        <v>27</v>
      </c>
      <c r="M256" s="1" t="s">
        <v>27</v>
      </c>
      <c r="N256" s="1" t="s">
        <v>656</v>
      </c>
      <c r="Y256" s="1" t="s">
        <v>472</v>
      </c>
      <c r="Z256" s="1" t="s">
        <v>425</v>
      </c>
    </row>
    <row r="257" spans="1:26" x14ac:dyDescent="0.25">
      <c r="A257" s="1" t="s">
        <v>2863</v>
      </c>
      <c r="B257" s="1" t="s">
        <v>610</v>
      </c>
      <c r="C257" s="1" t="s">
        <v>619</v>
      </c>
      <c r="D257" s="1" t="s">
        <v>670</v>
      </c>
      <c r="E257" s="1" t="s">
        <v>612</v>
      </c>
      <c r="F257" s="1" t="s">
        <v>636</v>
      </c>
      <c r="G257" s="1" t="s">
        <v>612</v>
      </c>
      <c r="H257" s="1" t="s">
        <v>615</v>
      </c>
      <c r="I257" s="1" t="s">
        <v>616</v>
      </c>
      <c r="J257" s="1" t="s">
        <v>646</v>
      </c>
      <c r="Y257" s="1" t="s">
        <v>472</v>
      </c>
      <c r="Z257" s="1" t="s">
        <v>425</v>
      </c>
    </row>
    <row r="258" spans="1:26" x14ac:dyDescent="0.25">
      <c r="A258" s="1" t="s">
        <v>2864</v>
      </c>
      <c r="B258" s="1" t="s">
        <v>610</v>
      </c>
      <c r="C258" s="1" t="s">
        <v>619</v>
      </c>
      <c r="D258" s="1" t="s">
        <v>619</v>
      </c>
      <c r="E258" s="1" t="s">
        <v>613</v>
      </c>
      <c r="F258" s="1" t="s">
        <v>654</v>
      </c>
      <c r="G258" s="1" t="s">
        <v>623</v>
      </c>
      <c r="H258" s="1" t="s">
        <v>38</v>
      </c>
      <c r="I258" s="1" t="s">
        <v>619</v>
      </c>
      <c r="J258" s="1" t="s">
        <v>646</v>
      </c>
      <c r="Y258" s="1" t="s">
        <v>472</v>
      </c>
      <c r="Z258" s="1" t="s">
        <v>425</v>
      </c>
    </row>
    <row r="259" spans="1:26" x14ac:dyDescent="0.25">
      <c r="A259" s="1" t="s">
        <v>2865</v>
      </c>
      <c r="B259" s="1" t="s">
        <v>610</v>
      </c>
      <c r="C259" s="1" t="s">
        <v>676</v>
      </c>
      <c r="D259" s="1" t="s">
        <v>797</v>
      </c>
      <c r="E259" s="1" t="s">
        <v>729</v>
      </c>
      <c r="F259" s="1" t="s">
        <v>662</v>
      </c>
      <c r="G259" s="1" t="s">
        <v>623</v>
      </c>
      <c r="H259" s="1" t="s">
        <v>663</v>
      </c>
      <c r="I259" s="1" t="s">
        <v>628</v>
      </c>
      <c r="J259" s="1" t="s">
        <v>628</v>
      </c>
      <c r="Y259" s="1" t="s">
        <v>472</v>
      </c>
      <c r="Z259" s="1" t="s">
        <v>425</v>
      </c>
    </row>
    <row r="260" spans="1:26" x14ac:dyDescent="0.25">
      <c r="A260" s="1" t="s">
        <v>3066</v>
      </c>
      <c r="B260" s="1" t="s">
        <v>610</v>
      </c>
      <c r="C260" s="1" t="s">
        <v>619</v>
      </c>
      <c r="D260" s="1" t="s">
        <v>617</v>
      </c>
      <c r="E260" s="1" t="s">
        <v>613</v>
      </c>
      <c r="F260" s="1" t="s">
        <v>662</v>
      </c>
      <c r="G260" s="1" t="s">
        <v>38</v>
      </c>
      <c r="H260" s="1" t="s">
        <v>663</v>
      </c>
      <c r="I260" s="1" t="s">
        <v>617</v>
      </c>
      <c r="J260" s="1" t="s">
        <v>628</v>
      </c>
      <c r="K260" s="1" t="s">
        <v>619</v>
      </c>
      <c r="L260" s="1" t="s">
        <v>27</v>
      </c>
      <c r="M260" s="1" t="s">
        <v>619</v>
      </c>
      <c r="N260" s="1" t="s">
        <v>27</v>
      </c>
      <c r="Y260" s="1" t="s">
        <v>472</v>
      </c>
      <c r="Z260" s="1" t="s">
        <v>425</v>
      </c>
    </row>
    <row r="261" spans="1:26" x14ac:dyDescent="0.25">
      <c r="A261" s="1" t="s">
        <v>2866</v>
      </c>
      <c r="B261" s="1" t="s">
        <v>610</v>
      </c>
      <c r="C261" s="1" t="s">
        <v>26</v>
      </c>
      <c r="D261" s="1" t="s">
        <v>659</v>
      </c>
      <c r="E261" s="1" t="s">
        <v>631</v>
      </c>
      <c r="F261" s="1" t="s">
        <v>650</v>
      </c>
      <c r="G261" s="1" t="s">
        <v>632</v>
      </c>
      <c r="H261" s="1" t="s">
        <v>651</v>
      </c>
      <c r="I261" s="1" t="s">
        <v>646</v>
      </c>
      <c r="J261" s="1" t="s">
        <v>649</v>
      </c>
      <c r="Y261" s="1" t="s">
        <v>472</v>
      </c>
      <c r="Z261" s="1" t="s">
        <v>425</v>
      </c>
    </row>
    <row r="262" spans="1:26" x14ac:dyDescent="0.25">
      <c r="A262" s="1" t="s">
        <v>3139</v>
      </c>
      <c r="B262" s="1" t="s">
        <v>610</v>
      </c>
      <c r="C262" s="1" t="s">
        <v>320</v>
      </c>
      <c r="D262" s="1" t="s">
        <v>321</v>
      </c>
      <c r="E262" s="1" t="s">
        <v>412</v>
      </c>
      <c r="F262" s="1" t="s">
        <v>548</v>
      </c>
      <c r="G262" s="1" t="s">
        <v>27</v>
      </c>
      <c r="H262" s="1" t="s">
        <v>27</v>
      </c>
      <c r="I262" s="1" t="s">
        <v>616</v>
      </c>
      <c r="J262" s="1" t="s">
        <v>633</v>
      </c>
      <c r="K262" s="1" t="s">
        <v>618</v>
      </c>
      <c r="L262" s="1" t="s">
        <v>27</v>
      </c>
      <c r="Y262" s="1" t="s">
        <v>545</v>
      </c>
      <c r="Z262" s="1" t="s">
        <v>542</v>
      </c>
    </row>
    <row r="263" spans="1:26" x14ac:dyDescent="0.25">
      <c r="A263" s="1" t="s">
        <v>1922</v>
      </c>
      <c r="B263" s="1" t="s">
        <v>610</v>
      </c>
      <c r="C263" s="1" t="s">
        <v>26</v>
      </c>
      <c r="D263" s="1" t="s">
        <v>652</v>
      </c>
      <c r="E263" s="1" t="s">
        <v>744</v>
      </c>
      <c r="F263" s="1" t="s">
        <v>631</v>
      </c>
      <c r="G263" s="1" t="s">
        <v>632</v>
      </c>
      <c r="H263" s="1" t="s">
        <v>612</v>
      </c>
      <c r="I263" s="1" t="s">
        <v>776</v>
      </c>
      <c r="J263" s="1" t="s">
        <v>617</v>
      </c>
      <c r="K263" s="1" t="s">
        <v>619</v>
      </c>
      <c r="L263" s="1" t="s">
        <v>619</v>
      </c>
      <c r="Y263" s="1" t="s">
        <v>472</v>
      </c>
      <c r="Z263" s="1" t="s">
        <v>425</v>
      </c>
    </row>
    <row r="264" spans="1:26" x14ac:dyDescent="0.25">
      <c r="A264" s="1" t="s">
        <v>3067</v>
      </c>
      <c r="B264" s="1" t="s">
        <v>610</v>
      </c>
      <c r="C264" s="1" t="s">
        <v>26</v>
      </c>
      <c r="D264" s="1" t="s">
        <v>26</v>
      </c>
      <c r="E264" s="1" t="s">
        <v>612</v>
      </c>
      <c r="F264" s="1" t="s">
        <v>626</v>
      </c>
      <c r="G264" s="1" t="s">
        <v>646</v>
      </c>
      <c r="H264" s="1" t="s">
        <v>612</v>
      </c>
      <c r="I264" s="1" t="s">
        <v>783</v>
      </c>
      <c r="J264" s="1" t="s">
        <v>628</v>
      </c>
      <c r="K264" s="1" t="s">
        <v>619</v>
      </c>
      <c r="L264" s="1" t="s">
        <v>27</v>
      </c>
      <c r="M264" s="1" t="s">
        <v>264</v>
      </c>
      <c r="N264" s="1" t="s">
        <v>27</v>
      </c>
      <c r="Y264" s="1" t="s">
        <v>472</v>
      </c>
      <c r="Z264" s="1" t="s">
        <v>425</v>
      </c>
    </row>
    <row r="265" spans="1:26" x14ac:dyDescent="0.25">
      <c r="A265" s="1" t="s">
        <v>2998</v>
      </c>
      <c r="B265" s="1" t="s">
        <v>610</v>
      </c>
      <c r="C265" s="1" t="s">
        <v>619</v>
      </c>
      <c r="D265" s="1" t="s">
        <v>637</v>
      </c>
      <c r="E265" s="1" t="s">
        <v>612</v>
      </c>
      <c r="F265" s="1" t="s">
        <v>613</v>
      </c>
      <c r="G265" s="1" t="s">
        <v>38</v>
      </c>
      <c r="H265" s="1" t="s">
        <v>612</v>
      </c>
      <c r="I265" s="1" t="s">
        <v>616</v>
      </c>
      <c r="J265" s="1" t="s">
        <v>617</v>
      </c>
      <c r="K265" s="1" t="s">
        <v>619</v>
      </c>
      <c r="L265" s="1" t="s">
        <v>27</v>
      </c>
      <c r="Y265" s="1" t="s">
        <v>472</v>
      </c>
      <c r="Z265" s="1" t="s">
        <v>425</v>
      </c>
    </row>
    <row r="266" spans="1:26" x14ac:dyDescent="0.25">
      <c r="A266" s="1" t="s">
        <v>2999</v>
      </c>
      <c r="B266" s="1" t="s">
        <v>610</v>
      </c>
      <c r="C266" s="1" t="s">
        <v>617</v>
      </c>
      <c r="D266" s="1" t="s">
        <v>652</v>
      </c>
      <c r="E266" s="1" t="s">
        <v>781</v>
      </c>
      <c r="F266" s="1" t="s">
        <v>698</v>
      </c>
      <c r="G266" s="1" t="s">
        <v>615</v>
      </c>
      <c r="H266" s="1" t="s">
        <v>615</v>
      </c>
      <c r="I266" s="1" t="s">
        <v>783</v>
      </c>
      <c r="J266" s="1" t="s">
        <v>616</v>
      </c>
      <c r="K266" s="1" t="s">
        <v>619</v>
      </c>
      <c r="L266" s="1" t="s">
        <v>27</v>
      </c>
      <c r="Y266" s="1" t="s">
        <v>472</v>
      </c>
      <c r="Z266" s="1" t="s">
        <v>425</v>
      </c>
    </row>
    <row r="267" spans="1:26" x14ac:dyDescent="0.25">
      <c r="A267" s="1" t="s">
        <v>3068</v>
      </c>
      <c r="B267" s="1" t="s">
        <v>610</v>
      </c>
      <c r="C267" s="1" t="s">
        <v>619</v>
      </c>
      <c r="D267" s="1" t="s">
        <v>676</v>
      </c>
      <c r="E267" s="1" t="s">
        <v>613</v>
      </c>
      <c r="F267" s="1" t="s">
        <v>729</v>
      </c>
      <c r="G267" s="1" t="s">
        <v>623</v>
      </c>
      <c r="H267" s="1" t="s">
        <v>38</v>
      </c>
      <c r="I267" s="1" t="s">
        <v>617</v>
      </c>
      <c r="J267" s="1" t="s">
        <v>628</v>
      </c>
      <c r="K267" s="1" t="s">
        <v>619</v>
      </c>
      <c r="L267" s="1" t="s">
        <v>27</v>
      </c>
      <c r="M267" s="1" t="s">
        <v>264</v>
      </c>
      <c r="N267" s="1" t="s">
        <v>27</v>
      </c>
      <c r="Y267" s="1" t="s">
        <v>472</v>
      </c>
      <c r="Z267" s="1" t="s">
        <v>425</v>
      </c>
    </row>
    <row r="268" spans="1:26" x14ac:dyDescent="0.25">
      <c r="A268" s="1" t="s">
        <v>3000</v>
      </c>
      <c r="B268" s="1" t="s">
        <v>610</v>
      </c>
      <c r="C268" s="1" t="s">
        <v>637</v>
      </c>
      <c r="D268" s="1" t="s">
        <v>637</v>
      </c>
      <c r="E268" s="1" t="s">
        <v>688</v>
      </c>
      <c r="F268" s="1" t="s">
        <v>616</v>
      </c>
      <c r="G268" s="1" t="s">
        <v>646</v>
      </c>
      <c r="H268" s="1" t="s">
        <v>802</v>
      </c>
      <c r="I268" s="1" t="s">
        <v>835</v>
      </c>
      <c r="J268" s="1" t="s">
        <v>651</v>
      </c>
      <c r="K268" s="1" t="s">
        <v>618</v>
      </c>
      <c r="L268" s="1" t="s">
        <v>27</v>
      </c>
      <c r="Y268" s="1" t="s">
        <v>472</v>
      </c>
      <c r="Z268" s="1" t="s">
        <v>425</v>
      </c>
    </row>
    <row r="269" spans="1:26" x14ac:dyDescent="0.25">
      <c r="A269" s="1" t="s">
        <v>3001</v>
      </c>
      <c r="B269" s="1" t="s">
        <v>610</v>
      </c>
      <c r="C269" s="1" t="s">
        <v>619</v>
      </c>
      <c r="D269" s="1" t="s">
        <v>730</v>
      </c>
      <c r="E269" s="1" t="s">
        <v>613</v>
      </c>
      <c r="F269" s="1" t="s">
        <v>631</v>
      </c>
      <c r="G269" s="1" t="s">
        <v>632</v>
      </c>
      <c r="H269" s="1" t="s">
        <v>38</v>
      </c>
      <c r="I269" s="1" t="s">
        <v>617</v>
      </c>
      <c r="J269" s="1" t="s">
        <v>741</v>
      </c>
      <c r="K269" s="1" t="s">
        <v>619</v>
      </c>
      <c r="L269" s="1" t="s">
        <v>27</v>
      </c>
      <c r="Y269" s="1" t="s">
        <v>472</v>
      </c>
      <c r="Z269" s="1" t="s">
        <v>425</v>
      </c>
    </row>
    <row r="270" spans="1:26" x14ac:dyDescent="0.25">
      <c r="A270" s="1" t="s">
        <v>2867</v>
      </c>
      <c r="B270" s="1" t="s">
        <v>610</v>
      </c>
      <c r="C270" s="1" t="s">
        <v>619</v>
      </c>
      <c r="D270" s="1" t="s">
        <v>26</v>
      </c>
      <c r="E270" s="1" t="s">
        <v>613</v>
      </c>
      <c r="F270" s="1" t="s">
        <v>729</v>
      </c>
      <c r="G270" s="1" t="s">
        <v>38</v>
      </c>
      <c r="H270" s="1" t="s">
        <v>623</v>
      </c>
      <c r="I270" s="1" t="s">
        <v>616</v>
      </c>
      <c r="J270" s="1" t="s">
        <v>616</v>
      </c>
      <c r="Y270" s="1" t="s">
        <v>472</v>
      </c>
      <c r="Z270" s="1" t="s">
        <v>425</v>
      </c>
    </row>
    <row r="271" spans="1:26" x14ac:dyDescent="0.25">
      <c r="A271" s="1" t="s">
        <v>3002</v>
      </c>
      <c r="B271" s="1" t="s">
        <v>610</v>
      </c>
      <c r="C271" s="1" t="s">
        <v>26</v>
      </c>
      <c r="D271" s="1" t="s">
        <v>797</v>
      </c>
      <c r="E271" s="1" t="s">
        <v>662</v>
      </c>
      <c r="F271" s="1" t="s">
        <v>49</v>
      </c>
      <c r="G271" s="1" t="s">
        <v>644</v>
      </c>
      <c r="H271" s="1" t="s">
        <v>663</v>
      </c>
      <c r="I271" s="1" t="s">
        <v>656</v>
      </c>
      <c r="J271" s="1" t="s">
        <v>813</v>
      </c>
      <c r="K271" s="1" t="s">
        <v>619</v>
      </c>
      <c r="L271" s="1" t="s">
        <v>27</v>
      </c>
      <c r="Y271" s="1" t="s">
        <v>472</v>
      </c>
      <c r="Z271" s="1" t="s">
        <v>425</v>
      </c>
    </row>
    <row r="272" spans="1:26" x14ac:dyDescent="0.25">
      <c r="A272" s="1" t="s">
        <v>3069</v>
      </c>
      <c r="B272" s="1" t="s">
        <v>610</v>
      </c>
      <c r="C272" s="1" t="s">
        <v>611</v>
      </c>
      <c r="D272" s="1" t="s">
        <v>619</v>
      </c>
      <c r="E272" s="1" t="s">
        <v>613</v>
      </c>
      <c r="F272" s="1" t="s">
        <v>640</v>
      </c>
      <c r="G272" s="1" t="s">
        <v>623</v>
      </c>
      <c r="H272" s="1" t="s">
        <v>38</v>
      </c>
      <c r="I272" s="1" t="s">
        <v>617</v>
      </c>
      <c r="J272" s="1" t="s">
        <v>628</v>
      </c>
      <c r="K272" s="1" t="s">
        <v>619</v>
      </c>
      <c r="L272" s="1" t="s">
        <v>27</v>
      </c>
      <c r="M272" s="1" t="s">
        <v>264</v>
      </c>
      <c r="N272" s="1" t="s">
        <v>27</v>
      </c>
      <c r="Y272" s="1" t="s">
        <v>472</v>
      </c>
      <c r="Z272" s="1" t="s">
        <v>425</v>
      </c>
    </row>
    <row r="273" spans="1:26" x14ac:dyDescent="0.25">
      <c r="A273" s="1" t="s">
        <v>3419</v>
      </c>
      <c r="B273" s="1" t="s">
        <v>610</v>
      </c>
      <c r="C273" s="1" t="s">
        <v>322</v>
      </c>
      <c r="D273" s="1" t="s">
        <v>320</v>
      </c>
      <c r="E273" s="1" t="s">
        <v>410</v>
      </c>
      <c r="F273" s="1" t="s">
        <v>386</v>
      </c>
      <c r="G273" s="1" t="s">
        <v>27</v>
      </c>
      <c r="H273" s="1" t="s">
        <v>27</v>
      </c>
      <c r="I273" s="1" t="s">
        <v>617</v>
      </c>
      <c r="J273" s="1" t="s">
        <v>729</v>
      </c>
      <c r="K273" s="1" t="s">
        <v>619</v>
      </c>
      <c r="L273" s="1" t="s">
        <v>617</v>
      </c>
      <c r="Y273" s="1" t="s">
        <v>582</v>
      </c>
      <c r="Z273" s="1" t="s">
        <v>583</v>
      </c>
    </row>
    <row r="274" spans="1:26" x14ac:dyDescent="0.25">
      <c r="A274" s="1" t="s">
        <v>3070</v>
      </c>
      <c r="B274" s="1" t="s">
        <v>610</v>
      </c>
      <c r="C274" s="1" t="s">
        <v>26</v>
      </c>
      <c r="D274" s="1" t="s">
        <v>619</v>
      </c>
      <c r="E274" s="1" t="s">
        <v>616</v>
      </c>
      <c r="F274" s="1" t="s">
        <v>631</v>
      </c>
      <c r="G274" s="1" t="s">
        <v>655</v>
      </c>
      <c r="H274" s="1" t="s">
        <v>632</v>
      </c>
      <c r="I274" s="1" t="s">
        <v>646</v>
      </c>
      <c r="J274" s="1" t="s">
        <v>783</v>
      </c>
      <c r="K274" s="1" t="s">
        <v>618</v>
      </c>
      <c r="L274" s="1" t="s">
        <v>27</v>
      </c>
      <c r="M274" s="1" t="s">
        <v>264</v>
      </c>
      <c r="N274" s="1" t="s">
        <v>27</v>
      </c>
      <c r="Y274" s="1" t="s">
        <v>472</v>
      </c>
      <c r="Z274" s="1" t="s">
        <v>425</v>
      </c>
    </row>
    <row r="275" spans="1:26" x14ac:dyDescent="0.25">
      <c r="A275" s="1" t="s">
        <v>2614</v>
      </c>
      <c r="B275" s="1" t="s">
        <v>610</v>
      </c>
      <c r="C275" s="1" t="s">
        <v>196</v>
      </c>
      <c r="D275" s="1" t="s">
        <v>196</v>
      </c>
      <c r="E275" s="1" t="s">
        <v>654</v>
      </c>
      <c r="F275" s="1" t="s">
        <v>626</v>
      </c>
      <c r="G275" s="1" t="s">
        <v>197</v>
      </c>
      <c r="H275" s="1" t="s">
        <v>198</v>
      </c>
      <c r="I275" s="1" t="s">
        <v>637</v>
      </c>
      <c r="J275" s="1" t="s">
        <v>783</v>
      </c>
      <c r="K275" s="1" t="s">
        <v>199</v>
      </c>
      <c r="L275" s="1" t="s">
        <v>199</v>
      </c>
      <c r="Y275" s="1" t="s">
        <v>200</v>
      </c>
      <c r="Z275" s="1" t="s">
        <v>43</v>
      </c>
    </row>
    <row r="276" spans="1:26" x14ac:dyDescent="0.25">
      <c r="A276" s="1" t="s">
        <v>2868</v>
      </c>
      <c r="B276" s="1" t="s">
        <v>610</v>
      </c>
      <c r="C276" s="1" t="s">
        <v>619</v>
      </c>
      <c r="D276" s="1" t="s">
        <v>285</v>
      </c>
      <c r="E276" s="1" t="s">
        <v>613</v>
      </c>
      <c r="F276" s="1" t="s">
        <v>631</v>
      </c>
      <c r="G276" s="1" t="s">
        <v>50</v>
      </c>
      <c r="H276" s="1" t="s">
        <v>38</v>
      </c>
      <c r="I276" s="1" t="s">
        <v>619</v>
      </c>
      <c r="J276" s="1" t="s">
        <v>646</v>
      </c>
      <c r="Y276" s="1" t="s">
        <v>472</v>
      </c>
      <c r="Z276" s="1" t="s">
        <v>425</v>
      </c>
    </row>
    <row r="277" spans="1:26" x14ac:dyDescent="0.25">
      <c r="A277" s="1" t="s">
        <v>3071</v>
      </c>
      <c r="B277" s="1" t="s">
        <v>610</v>
      </c>
      <c r="C277" s="1" t="s">
        <v>619</v>
      </c>
      <c r="D277" s="1" t="s">
        <v>26</v>
      </c>
      <c r="E277" s="1" t="s">
        <v>613</v>
      </c>
      <c r="F277" s="1" t="s">
        <v>616</v>
      </c>
      <c r="G277" s="1" t="s">
        <v>641</v>
      </c>
      <c r="H277" s="1" t="s">
        <v>38</v>
      </c>
      <c r="I277" s="1" t="s">
        <v>646</v>
      </c>
      <c r="J277" s="1" t="s">
        <v>617</v>
      </c>
      <c r="K277" s="1" t="s">
        <v>619</v>
      </c>
      <c r="L277" s="1" t="s">
        <v>27</v>
      </c>
      <c r="M277" s="1" t="s">
        <v>656</v>
      </c>
      <c r="N277" s="1" t="s">
        <v>27</v>
      </c>
      <c r="Y277" s="1" t="s">
        <v>477</v>
      </c>
      <c r="Z277" s="1" t="s">
        <v>425</v>
      </c>
    </row>
    <row r="278" spans="1:26" x14ac:dyDescent="0.25">
      <c r="A278" s="1" t="s">
        <v>1923</v>
      </c>
      <c r="B278" s="1" t="s">
        <v>610</v>
      </c>
      <c r="C278" s="1" t="s">
        <v>619</v>
      </c>
      <c r="D278" s="1" t="s">
        <v>652</v>
      </c>
      <c r="E278" s="1" t="s">
        <v>613</v>
      </c>
      <c r="F278" s="1" t="s">
        <v>803</v>
      </c>
      <c r="G278" s="1" t="s">
        <v>646</v>
      </c>
      <c r="H278" s="1" t="s">
        <v>38</v>
      </c>
      <c r="I278" s="1" t="s">
        <v>617</v>
      </c>
      <c r="J278" s="1" t="s">
        <v>628</v>
      </c>
      <c r="K278" s="1" t="s">
        <v>619</v>
      </c>
      <c r="L278" s="1" t="s">
        <v>27</v>
      </c>
      <c r="M278" s="1" t="s">
        <v>266</v>
      </c>
      <c r="N278" s="1" t="s">
        <v>27</v>
      </c>
      <c r="Y278" s="1" t="s">
        <v>477</v>
      </c>
      <c r="Z278" s="1" t="s">
        <v>425</v>
      </c>
    </row>
    <row r="279" spans="1:26" x14ac:dyDescent="0.25">
      <c r="A279" s="1" t="s">
        <v>2645</v>
      </c>
      <c r="B279" s="1" t="s">
        <v>610</v>
      </c>
      <c r="C279" s="1" t="s">
        <v>619</v>
      </c>
      <c r="D279" s="1" t="s">
        <v>638</v>
      </c>
      <c r="E279" s="1" t="s">
        <v>613</v>
      </c>
      <c r="F279" s="1" t="s">
        <v>626</v>
      </c>
      <c r="G279" s="1" t="s">
        <v>628</v>
      </c>
      <c r="H279" s="1" t="s">
        <v>646</v>
      </c>
      <c r="I279" s="1" t="s">
        <v>617</v>
      </c>
      <c r="J279" s="1" t="s">
        <v>628</v>
      </c>
      <c r="K279" s="1" t="s">
        <v>619</v>
      </c>
      <c r="L279" s="1" t="s">
        <v>27</v>
      </c>
      <c r="M279" s="1" t="s">
        <v>264</v>
      </c>
      <c r="N279" s="1" t="s">
        <v>27</v>
      </c>
      <c r="Y279" s="1" t="s">
        <v>293</v>
      </c>
      <c r="Z279" s="1" t="s">
        <v>43</v>
      </c>
    </row>
    <row r="280" spans="1:26" x14ac:dyDescent="0.25">
      <c r="A280" s="1" t="s">
        <v>1924</v>
      </c>
      <c r="B280" s="1" t="s">
        <v>610</v>
      </c>
      <c r="C280" s="1" t="s">
        <v>652</v>
      </c>
      <c r="D280" s="1" t="s">
        <v>659</v>
      </c>
      <c r="E280" s="1" t="s">
        <v>613</v>
      </c>
      <c r="F280" s="1" t="s">
        <v>648</v>
      </c>
      <c r="G280" s="1" t="s">
        <v>641</v>
      </c>
      <c r="H280" s="1" t="s">
        <v>612</v>
      </c>
      <c r="I280" s="1" t="s">
        <v>617</v>
      </c>
      <c r="J280" s="1" t="s">
        <v>613</v>
      </c>
      <c r="K280" s="1" t="s">
        <v>618</v>
      </c>
      <c r="L280" s="1" t="s">
        <v>27</v>
      </c>
      <c r="Y280" s="1" t="s">
        <v>477</v>
      </c>
      <c r="Z280" s="1" t="s">
        <v>425</v>
      </c>
    </row>
    <row r="281" spans="1:26" x14ac:dyDescent="0.25">
      <c r="A281" s="1" t="s">
        <v>1925</v>
      </c>
      <c r="B281" s="1" t="s">
        <v>610</v>
      </c>
      <c r="C281" s="1" t="s">
        <v>26</v>
      </c>
      <c r="D281" s="1" t="s">
        <v>619</v>
      </c>
      <c r="E281" s="1" t="s">
        <v>612</v>
      </c>
      <c r="F281" s="1" t="s">
        <v>648</v>
      </c>
      <c r="G281" s="1" t="s">
        <v>641</v>
      </c>
      <c r="H281" s="1" t="s">
        <v>612</v>
      </c>
      <c r="I281" s="1" t="s">
        <v>616</v>
      </c>
      <c r="J281" s="1" t="s">
        <v>649</v>
      </c>
      <c r="Y281" s="1" t="s">
        <v>477</v>
      </c>
      <c r="Z281" s="1" t="s">
        <v>425</v>
      </c>
    </row>
    <row r="282" spans="1:26" x14ac:dyDescent="0.25">
      <c r="A282" s="1" t="s">
        <v>3072</v>
      </c>
      <c r="B282" s="1" t="s">
        <v>610</v>
      </c>
      <c r="C282" s="1" t="s">
        <v>617</v>
      </c>
      <c r="D282" s="1" t="s">
        <v>637</v>
      </c>
      <c r="E282" s="1" t="s">
        <v>613</v>
      </c>
      <c r="F282" s="1" t="s">
        <v>645</v>
      </c>
      <c r="G282" s="1" t="s">
        <v>646</v>
      </c>
      <c r="H282" s="1" t="s">
        <v>38</v>
      </c>
      <c r="I282" s="1" t="s">
        <v>617</v>
      </c>
      <c r="J282" s="1" t="s">
        <v>628</v>
      </c>
      <c r="K282" s="1" t="s">
        <v>619</v>
      </c>
      <c r="L282" s="1" t="s">
        <v>27</v>
      </c>
      <c r="M282" s="1" t="s">
        <v>619</v>
      </c>
      <c r="N282" s="1" t="s">
        <v>27</v>
      </c>
      <c r="Y282" s="1" t="s">
        <v>477</v>
      </c>
      <c r="Z282" s="1" t="s">
        <v>425</v>
      </c>
    </row>
    <row r="283" spans="1:26" x14ac:dyDescent="0.25">
      <c r="A283" s="1" t="s">
        <v>3003</v>
      </c>
      <c r="B283" s="1" t="s">
        <v>610</v>
      </c>
      <c r="C283" s="1" t="s">
        <v>26</v>
      </c>
      <c r="D283" s="1" t="s">
        <v>652</v>
      </c>
      <c r="E283" s="1" t="s">
        <v>645</v>
      </c>
      <c r="F283" s="1" t="s">
        <v>666</v>
      </c>
      <c r="G283" s="1" t="s">
        <v>760</v>
      </c>
      <c r="H283" s="1" t="s">
        <v>646</v>
      </c>
      <c r="I283" s="1" t="s">
        <v>617</v>
      </c>
      <c r="J283" s="1" t="s">
        <v>624</v>
      </c>
      <c r="K283" s="1" t="s">
        <v>618</v>
      </c>
      <c r="L283" s="1" t="s">
        <v>27</v>
      </c>
      <c r="Y283" s="1" t="s">
        <v>477</v>
      </c>
      <c r="Z283" s="1" t="s">
        <v>425</v>
      </c>
    </row>
    <row r="284" spans="1:26" x14ac:dyDescent="0.25">
      <c r="A284" s="1" t="s">
        <v>3322</v>
      </c>
      <c r="B284" s="1" t="s">
        <v>610</v>
      </c>
      <c r="C284" s="1" t="s">
        <v>619</v>
      </c>
      <c r="D284" s="1" t="s">
        <v>365</v>
      </c>
      <c r="E284" s="1" t="s">
        <v>613</v>
      </c>
      <c r="F284" s="1" t="s">
        <v>381</v>
      </c>
      <c r="Y284" s="1" t="s">
        <v>582</v>
      </c>
      <c r="Z284" s="1" t="s">
        <v>583</v>
      </c>
    </row>
    <row r="285" spans="1:26" x14ac:dyDescent="0.25">
      <c r="A285" s="1" t="s">
        <v>3073</v>
      </c>
      <c r="B285" s="1" t="s">
        <v>610</v>
      </c>
      <c r="C285" s="1" t="s">
        <v>26</v>
      </c>
      <c r="D285" s="1" t="s">
        <v>637</v>
      </c>
      <c r="E285" s="1" t="s">
        <v>631</v>
      </c>
      <c r="F285" s="1" t="s">
        <v>688</v>
      </c>
      <c r="G285" s="1" t="s">
        <v>655</v>
      </c>
      <c r="H285" s="1" t="s">
        <v>65</v>
      </c>
      <c r="I285" s="1" t="s">
        <v>689</v>
      </c>
      <c r="J285" s="1" t="s">
        <v>637</v>
      </c>
      <c r="K285" s="1" t="s">
        <v>618</v>
      </c>
      <c r="L285" s="1" t="s">
        <v>27</v>
      </c>
      <c r="M285" s="1" t="s">
        <v>264</v>
      </c>
      <c r="N285" s="1" t="s">
        <v>27</v>
      </c>
      <c r="Y285" s="1" t="s">
        <v>477</v>
      </c>
      <c r="Z285" s="1" t="s">
        <v>425</v>
      </c>
    </row>
    <row r="286" spans="1:26" x14ac:dyDescent="0.25">
      <c r="A286" s="1" t="s">
        <v>1926</v>
      </c>
      <c r="B286" s="1" t="s">
        <v>610</v>
      </c>
      <c r="C286" s="1" t="s">
        <v>26</v>
      </c>
      <c r="D286" s="1" t="s">
        <v>730</v>
      </c>
      <c r="E286" s="1" t="s">
        <v>636</v>
      </c>
      <c r="F286" s="1" t="s">
        <v>891</v>
      </c>
      <c r="G286" s="1" t="s">
        <v>618</v>
      </c>
      <c r="H286" s="1" t="s">
        <v>38</v>
      </c>
      <c r="I286" s="1" t="s">
        <v>646</v>
      </c>
      <c r="J286" s="1" t="s">
        <v>680</v>
      </c>
      <c r="Y286" s="1" t="s">
        <v>477</v>
      </c>
      <c r="Z286" s="1" t="s">
        <v>425</v>
      </c>
    </row>
    <row r="287" spans="1:26" x14ac:dyDescent="0.25">
      <c r="A287" s="1" t="s">
        <v>3074</v>
      </c>
      <c r="B287" s="1" t="s">
        <v>610</v>
      </c>
      <c r="C287" s="1" t="s">
        <v>620</v>
      </c>
      <c r="D287" s="1" t="s">
        <v>797</v>
      </c>
      <c r="E287" s="1" t="s">
        <v>662</v>
      </c>
      <c r="F287" s="1" t="s">
        <v>626</v>
      </c>
      <c r="G287" s="1" t="s">
        <v>663</v>
      </c>
      <c r="H287" s="1" t="s">
        <v>642</v>
      </c>
      <c r="I287" s="1" t="s">
        <v>813</v>
      </c>
      <c r="J287" s="1" t="s">
        <v>628</v>
      </c>
      <c r="K287" s="1" t="s">
        <v>619</v>
      </c>
      <c r="L287" s="1" t="s">
        <v>27</v>
      </c>
      <c r="M287" s="1" t="s">
        <v>264</v>
      </c>
      <c r="N287" s="1" t="s">
        <v>27</v>
      </c>
      <c r="Y287" s="1" t="s">
        <v>477</v>
      </c>
      <c r="Z287" s="1" t="s">
        <v>425</v>
      </c>
    </row>
    <row r="288" spans="1:26" x14ac:dyDescent="0.25">
      <c r="A288" s="1" t="s">
        <v>1927</v>
      </c>
      <c r="B288" s="1" t="s">
        <v>610</v>
      </c>
      <c r="C288" s="1" t="s">
        <v>617</v>
      </c>
      <c r="D288" s="1" t="s">
        <v>652</v>
      </c>
      <c r="E288" s="1" t="s">
        <v>825</v>
      </c>
      <c r="F288" s="1" t="s">
        <v>645</v>
      </c>
      <c r="G288" s="1" t="s">
        <v>655</v>
      </c>
      <c r="H288" s="1" t="s">
        <v>646</v>
      </c>
      <c r="I288" s="1" t="s">
        <v>619</v>
      </c>
      <c r="J288" s="1" t="s">
        <v>649</v>
      </c>
      <c r="Y288" s="1" t="s">
        <v>477</v>
      </c>
      <c r="Z288" s="1" t="s">
        <v>425</v>
      </c>
    </row>
    <row r="289" spans="1:26" x14ac:dyDescent="0.25">
      <c r="A289" s="1" t="s">
        <v>2870</v>
      </c>
      <c r="B289" s="1" t="s">
        <v>610</v>
      </c>
      <c r="C289" s="1" t="s">
        <v>26</v>
      </c>
      <c r="D289" s="1" t="s">
        <v>26</v>
      </c>
      <c r="E289" s="1" t="s">
        <v>645</v>
      </c>
      <c r="F289" s="1" t="s">
        <v>648</v>
      </c>
      <c r="G289" s="1" t="s">
        <v>641</v>
      </c>
      <c r="H289" s="1" t="s">
        <v>646</v>
      </c>
      <c r="I289" s="1" t="s">
        <v>649</v>
      </c>
      <c r="J289" s="1" t="s">
        <v>613</v>
      </c>
      <c r="Y289" s="1" t="s">
        <v>477</v>
      </c>
      <c r="Z289" s="1" t="s">
        <v>425</v>
      </c>
    </row>
    <row r="290" spans="1:26" x14ac:dyDescent="0.25">
      <c r="A290" s="1" t="s">
        <v>3004</v>
      </c>
      <c r="B290" s="1" t="s">
        <v>610</v>
      </c>
      <c r="C290" s="1" t="s">
        <v>26</v>
      </c>
      <c r="D290" s="1" t="s">
        <v>617</v>
      </c>
      <c r="E290" s="1" t="s">
        <v>631</v>
      </c>
      <c r="F290" s="1" t="s">
        <v>612</v>
      </c>
      <c r="G290" s="1" t="s">
        <v>632</v>
      </c>
      <c r="H290" s="1" t="s">
        <v>612</v>
      </c>
      <c r="I290" s="1" t="s">
        <v>810</v>
      </c>
      <c r="J290" s="1" t="s">
        <v>616</v>
      </c>
      <c r="K290" s="1" t="s">
        <v>618</v>
      </c>
      <c r="L290" s="1" t="s">
        <v>27</v>
      </c>
      <c r="Y290" s="1" t="s">
        <v>477</v>
      </c>
      <c r="Z290" s="1" t="s">
        <v>425</v>
      </c>
    </row>
    <row r="291" spans="1:26" x14ac:dyDescent="0.25">
      <c r="A291" s="1" t="s">
        <v>1928</v>
      </c>
      <c r="B291" s="1" t="s">
        <v>610</v>
      </c>
      <c r="C291" s="1" t="s">
        <v>26</v>
      </c>
      <c r="D291" s="1" t="s">
        <v>638</v>
      </c>
      <c r="E291" s="1" t="s">
        <v>648</v>
      </c>
      <c r="F291" s="1" t="s">
        <v>626</v>
      </c>
      <c r="G291" s="1" t="s">
        <v>641</v>
      </c>
      <c r="H291" s="1" t="s">
        <v>646</v>
      </c>
      <c r="I291" s="1" t="s">
        <v>616</v>
      </c>
      <c r="J291" s="1" t="s">
        <v>628</v>
      </c>
      <c r="Y291" s="1" t="s">
        <v>151</v>
      </c>
      <c r="Z291" s="1" t="s">
        <v>43</v>
      </c>
    </row>
    <row r="292" spans="1:26" x14ac:dyDescent="0.25">
      <c r="A292" s="1" t="s">
        <v>2871</v>
      </c>
      <c r="B292" s="1" t="s">
        <v>610</v>
      </c>
      <c r="C292" s="1" t="s">
        <v>659</v>
      </c>
      <c r="D292" s="1" t="s">
        <v>26</v>
      </c>
      <c r="E292" s="1" t="s">
        <v>648</v>
      </c>
      <c r="F292" s="1" t="s">
        <v>631</v>
      </c>
      <c r="G292" s="1" t="s">
        <v>641</v>
      </c>
      <c r="H292" s="1" t="s">
        <v>632</v>
      </c>
      <c r="I292" s="1" t="s">
        <v>646</v>
      </c>
      <c r="J292" s="1" t="s">
        <v>649</v>
      </c>
      <c r="Y292" s="1" t="s">
        <v>477</v>
      </c>
      <c r="Z292" s="1" t="s">
        <v>425</v>
      </c>
    </row>
    <row r="293" spans="1:26" x14ac:dyDescent="0.25">
      <c r="A293" s="1" t="s">
        <v>1929</v>
      </c>
      <c r="B293" s="1" t="s">
        <v>610</v>
      </c>
      <c r="C293" s="1" t="s">
        <v>617</v>
      </c>
      <c r="D293" s="1" t="s">
        <v>617</v>
      </c>
      <c r="E293" s="1" t="s">
        <v>612</v>
      </c>
      <c r="F293" s="1" t="s">
        <v>645</v>
      </c>
      <c r="G293" s="1" t="s">
        <v>646</v>
      </c>
      <c r="H293" s="1" t="s">
        <v>612</v>
      </c>
      <c r="I293" s="1" t="s">
        <v>619</v>
      </c>
      <c r="J293" s="1" t="s">
        <v>616</v>
      </c>
      <c r="Y293" s="1" t="s">
        <v>477</v>
      </c>
      <c r="Z293" s="1" t="s">
        <v>425</v>
      </c>
    </row>
    <row r="294" spans="1:26" x14ac:dyDescent="0.25">
      <c r="A294" s="1" t="s">
        <v>2872</v>
      </c>
      <c r="B294" s="1" t="s">
        <v>610</v>
      </c>
      <c r="C294" s="1" t="s">
        <v>26</v>
      </c>
      <c r="D294" s="1" t="s">
        <v>652</v>
      </c>
      <c r="E294" s="1" t="s">
        <v>612</v>
      </c>
      <c r="F294" s="1" t="s">
        <v>626</v>
      </c>
      <c r="G294" s="1" t="s">
        <v>612</v>
      </c>
      <c r="H294" s="1" t="s">
        <v>642</v>
      </c>
      <c r="I294" s="1" t="s">
        <v>616</v>
      </c>
      <c r="J294" s="1" t="s">
        <v>628</v>
      </c>
      <c r="Y294" s="1" t="s">
        <v>477</v>
      </c>
      <c r="Z294" s="1" t="s">
        <v>425</v>
      </c>
    </row>
    <row r="295" spans="1:26" x14ac:dyDescent="0.25">
      <c r="A295" s="1" t="s">
        <v>3409</v>
      </c>
      <c r="B295" s="1" t="s">
        <v>610</v>
      </c>
      <c r="C295" s="1" t="s">
        <v>320</v>
      </c>
      <c r="D295" s="1" t="s">
        <v>638</v>
      </c>
      <c r="E295" s="1" t="s">
        <v>512</v>
      </c>
      <c r="F295" s="1" t="s">
        <v>566</v>
      </c>
      <c r="G295" s="1" t="s">
        <v>27</v>
      </c>
      <c r="H295" s="1" t="s">
        <v>27</v>
      </c>
      <c r="I295" s="1" t="s">
        <v>628</v>
      </c>
      <c r="J295" s="1" t="s">
        <v>616</v>
      </c>
      <c r="Y295" s="1" t="s">
        <v>582</v>
      </c>
      <c r="Z295" s="1" t="s">
        <v>583</v>
      </c>
    </row>
    <row r="296" spans="1:26" x14ac:dyDescent="0.25">
      <c r="A296" s="1" t="s">
        <v>3005</v>
      </c>
      <c r="B296" s="1" t="s">
        <v>610</v>
      </c>
      <c r="C296" s="1" t="s">
        <v>637</v>
      </c>
      <c r="D296" s="1" t="s">
        <v>730</v>
      </c>
      <c r="E296" s="1" t="s">
        <v>626</v>
      </c>
      <c r="F296" s="1" t="s">
        <v>650</v>
      </c>
      <c r="G296" s="1" t="s">
        <v>662</v>
      </c>
      <c r="H296" s="1" t="s">
        <v>642</v>
      </c>
      <c r="I296" s="1" t="s">
        <v>619</v>
      </c>
      <c r="J296" s="1" t="s">
        <v>637</v>
      </c>
      <c r="K296" s="1" t="s">
        <v>618</v>
      </c>
      <c r="L296" s="1" t="s">
        <v>27</v>
      </c>
      <c r="Y296" s="1" t="s">
        <v>477</v>
      </c>
      <c r="Z296" s="1" t="s">
        <v>425</v>
      </c>
    </row>
    <row r="297" spans="1:26" x14ac:dyDescent="0.25">
      <c r="A297" s="1" t="s">
        <v>3075</v>
      </c>
      <c r="B297" s="1" t="s">
        <v>610</v>
      </c>
      <c r="C297" s="1" t="s">
        <v>26</v>
      </c>
      <c r="D297" s="1" t="s">
        <v>98</v>
      </c>
      <c r="E297" s="1" t="s">
        <v>613</v>
      </c>
      <c r="F297" s="1" t="s">
        <v>648</v>
      </c>
      <c r="G297" s="1" t="s">
        <v>641</v>
      </c>
      <c r="H297" s="1" t="s">
        <v>38</v>
      </c>
      <c r="I297" s="1" t="s">
        <v>617</v>
      </c>
      <c r="J297" s="1" t="s">
        <v>649</v>
      </c>
      <c r="K297" s="1" t="s">
        <v>619</v>
      </c>
      <c r="L297" s="1" t="s">
        <v>27</v>
      </c>
      <c r="M297" s="1" t="s">
        <v>264</v>
      </c>
      <c r="N297" s="1" t="s">
        <v>27</v>
      </c>
      <c r="Y297" s="1" t="s">
        <v>477</v>
      </c>
      <c r="Z297" s="1" t="s">
        <v>425</v>
      </c>
    </row>
    <row r="298" spans="1:26" x14ac:dyDescent="0.25">
      <c r="A298" s="1" t="s">
        <v>3076</v>
      </c>
      <c r="B298" s="1" t="s">
        <v>610</v>
      </c>
      <c r="C298" s="1" t="s">
        <v>619</v>
      </c>
      <c r="D298" s="1" t="s">
        <v>647</v>
      </c>
      <c r="E298" s="1" t="s">
        <v>612</v>
      </c>
      <c r="F298" s="1" t="s">
        <v>613</v>
      </c>
      <c r="G298" s="1" t="s">
        <v>38</v>
      </c>
      <c r="H298" s="1" t="s">
        <v>612</v>
      </c>
      <c r="I298" s="1" t="s">
        <v>617</v>
      </c>
      <c r="J298" s="1" t="s">
        <v>649</v>
      </c>
      <c r="K298" s="1" t="s">
        <v>619</v>
      </c>
      <c r="L298" s="1" t="s">
        <v>27</v>
      </c>
      <c r="M298" s="1" t="s">
        <v>656</v>
      </c>
      <c r="N298" s="1" t="s">
        <v>27</v>
      </c>
      <c r="Y298" s="1" t="s">
        <v>477</v>
      </c>
      <c r="Z298" s="1" t="s">
        <v>425</v>
      </c>
    </row>
    <row r="299" spans="1:26" x14ac:dyDescent="0.25">
      <c r="A299" s="1" t="s">
        <v>3077</v>
      </c>
      <c r="B299" s="1" t="s">
        <v>610</v>
      </c>
      <c r="C299" s="1" t="s">
        <v>617</v>
      </c>
      <c r="D299" s="1" t="s">
        <v>637</v>
      </c>
      <c r="E299" s="1" t="s">
        <v>616</v>
      </c>
      <c r="F299" s="1" t="s">
        <v>631</v>
      </c>
      <c r="G299" s="1" t="s">
        <v>655</v>
      </c>
      <c r="H299" s="1" t="s">
        <v>632</v>
      </c>
      <c r="I299" s="1" t="s">
        <v>816</v>
      </c>
      <c r="J299" s="1" t="s">
        <v>628</v>
      </c>
      <c r="K299" s="1" t="s">
        <v>619</v>
      </c>
      <c r="L299" s="1" t="s">
        <v>27</v>
      </c>
      <c r="M299" s="1" t="s">
        <v>266</v>
      </c>
      <c r="N299" s="1" t="s">
        <v>27</v>
      </c>
      <c r="Y299" s="1" t="s">
        <v>477</v>
      </c>
      <c r="Z299" s="1" t="s">
        <v>425</v>
      </c>
    </row>
    <row r="300" spans="1:26" x14ac:dyDescent="0.25">
      <c r="A300" s="1" t="s">
        <v>3006</v>
      </c>
      <c r="B300" s="1" t="s">
        <v>610</v>
      </c>
      <c r="C300" s="1" t="s">
        <v>652</v>
      </c>
      <c r="D300" s="1" t="s">
        <v>659</v>
      </c>
      <c r="E300" s="1" t="s">
        <v>612</v>
      </c>
      <c r="F300" s="1" t="s">
        <v>650</v>
      </c>
      <c r="G300" s="1" t="s">
        <v>612</v>
      </c>
      <c r="H300" s="1" t="s">
        <v>651</v>
      </c>
      <c r="I300" s="1" t="s">
        <v>637</v>
      </c>
      <c r="J300" s="1" t="s">
        <v>637</v>
      </c>
      <c r="K300" s="1" t="s">
        <v>618</v>
      </c>
      <c r="L300" s="1" t="s">
        <v>618</v>
      </c>
      <c r="Y300" s="1" t="s">
        <v>477</v>
      </c>
      <c r="Z300" s="1" t="s">
        <v>425</v>
      </c>
    </row>
    <row r="301" spans="1:26" x14ac:dyDescent="0.25">
      <c r="A301" s="1" t="s">
        <v>1930</v>
      </c>
      <c r="B301" s="1" t="s">
        <v>610</v>
      </c>
      <c r="C301" s="1" t="s">
        <v>26</v>
      </c>
      <c r="D301" s="1" t="s">
        <v>26</v>
      </c>
      <c r="E301" s="1" t="s">
        <v>631</v>
      </c>
      <c r="F301" s="1" t="s">
        <v>627</v>
      </c>
      <c r="G301" s="1" t="s">
        <v>632</v>
      </c>
      <c r="H301" s="1" t="s">
        <v>623</v>
      </c>
      <c r="I301" s="1" t="s">
        <v>649</v>
      </c>
      <c r="J301" s="1" t="s">
        <v>628</v>
      </c>
      <c r="Y301" s="1" t="s">
        <v>86</v>
      </c>
      <c r="Z301" s="1" t="s">
        <v>43</v>
      </c>
    </row>
    <row r="302" spans="1:26" x14ac:dyDescent="0.25">
      <c r="A302" s="1" t="s">
        <v>2873</v>
      </c>
      <c r="B302" s="1" t="s">
        <v>610</v>
      </c>
      <c r="C302" s="1" t="s">
        <v>620</v>
      </c>
      <c r="D302" s="1" t="s">
        <v>730</v>
      </c>
      <c r="E302" s="1" t="s">
        <v>626</v>
      </c>
      <c r="F302" s="1" t="s">
        <v>688</v>
      </c>
      <c r="G302" s="1" t="s">
        <v>642</v>
      </c>
      <c r="H302" s="1" t="s">
        <v>802</v>
      </c>
      <c r="I302" s="1" t="s">
        <v>651</v>
      </c>
      <c r="J302" s="1" t="s">
        <v>628</v>
      </c>
      <c r="Y302" s="1" t="s">
        <v>477</v>
      </c>
      <c r="Z302" s="1" t="s">
        <v>425</v>
      </c>
    </row>
    <row r="303" spans="1:26" x14ac:dyDescent="0.25">
      <c r="A303" s="1" t="s">
        <v>1931</v>
      </c>
      <c r="B303" s="1" t="s">
        <v>610</v>
      </c>
      <c r="C303" s="1" t="s">
        <v>617</v>
      </c>
      <c r="D303" s="1" t="s">
        <v>676</v>
      </c>
      <c r="E303" s="1" t="s">
        <v>733</v>
      </c>
      <c r="F303" s="1" t="s">
        <v>658</v>
      </c>
      <c r="G303" s="1" t="s">
        <v>38</v>
      </c>
      <c r="H303" s="1" t="s">
        <v>61</v>
      </c>
      <c r="I303" s="1" t="s">
        <v>816</v>
      </c>
      <c r="J303" s="1" t="s">
        <v>679</v>
      </c>
      <c r="K303" s="1" t="s">
        <v>619</v>
      </c>
      <c r="L303" s="1" t="s">
        <v>27</v>
      </c>
      <c r="Y303" s="1" t="s">
        <v>477</v>
      </c>
      <c r="Z303" s="1" t="s">
        <v>425</v>
      </c>
    </row>
    <row r="304" spans="1:26" x14ac:dyDescent="0.25">
      <c r="A304" s="1" t="s">
        <v>1932</v>
      </c>
      <c r="B304" s="1" t="s">
        <v>610</v>
      </c>
      <c r="C304" s="1" t="s">
        <v>647</v>
      </c>
      <c r="D304" s="1" t="s">
        <v>661</v>
      </c>
      <c r="E304" s="1" t="s">
        <v>662</v>
      </c>
      <c r="F304" s="1" t="s">
        <v>645</v>
      </c>
      <c r="G304" s="1" t="s">
        <v>646</v>
      </c>
      <c r="H304" s="1" t="s">
        <v>663</v>
      </c>
      <c r="I304" s="1" t="s">
        <v>644</v>
      </c>
      <c r="J304" s="1" t="s">
        <v>721</v>
      </c>
      <c r="Y304" s="1" t="s">
        <v>477</v>
      </c>
      <c r="Z304" s="1" t="s">
        <v>425</v>
      </c>
    </row>
    <row r="305" spans="1:26" x14ac:dyDescent="0.25">
      <c r="A305" s="1" t="s">
        <v>3078</v>
      </c>
      <c r="B305" s="1" t="s">
        <v>610</v>
      </c>
      <c r="C305" s="1" t="s">
        <v>26</v>
      </c>
      <c r="D305" s="1" t="s">
        <v>26</v>
      </c>
      <c r="E305" s="1" t="s">
        <v>616</v>
      </c>
      <c r="F305" s="1" t="s">
        <v>629</v>
      </c>
      <c r="G305" s="1" t="s">
        <v>655</v>
      </c>
      <c r="H305" s="1" t="s">
        <v>38</v>
      </c>
      <c r="I305" s="1" t="s">
        <v>729</v>
      </c>
      <c r="J305" s="1" t="s">
        <v>646</v>
      </c>
      <c r="K305" s="1" t="s">
        <v>617</v>
      </c>
      <c r="L305" s="1" t="s">
        <v>27</v>
      </c>
      <c r="M305" s="1" t="s">
        <v>656</v>
      </c>
      <c r="N305" s="1" t="s">
        <v>27</v>
      </c>
      <c r="Y305" s="1" t="s">
        <v>477</v>
      </c>
      <c r="Z305" s="1" t="s">
        <v>425</v>
      </c>
    </row>
    <row r="306" spans="1:26" x14ac:dyDescent="0.25">
      <c r="A306" s="1" t="s">
        <v>3295</v>
      </c>
      <c r="B306" s="1" t="s">
        <v>610</v>
      </c>
      <c r="Y306" s="1" t="s">
        <v>582</v>
      </c>
      <c r="Z306" s="1" t="s">
        <v>583</v>
      </c>
    </row>
    <row r="307" spans="1:26" x14ac:dyDescent="0.25">
      <c r="A307" s="1" t="s">
        <v>3079</v>
      </c>
      <c r="B307" s="1" t="s">
        <v>610</v>
      </c>
      <c r="C307" s="1" t="s">
        <v>26</v>
      </c>
      <c r="D307" s="1" t="s">
        <v>617</v>
      </c>
      <c r="E307" s="1" t="s">
        <v>648</v>
      </c>
      <c r="F307" s="1" t="s">
        <v>616</v>
      </c>
      <c r="G307" s="1" t="s">
        <v>655</v>
      </c>
      <c r="H307" s="1" t="s">
        <v>641</v>
      </c>
      <c r="I307" s="1" t="s">
        <v>783</v>
      </c>
      <c r="J307" s="1" t="s">
        <v>649</v>
      </c>
      <c r="K307" s="1" t="s">
        <v>618</v>
      </c>
      <c r="L307" s="1" t="s">
        <v>27</v>
      </c>
      <c r="M307" s="1" t="s">
        <v>264</v>
      </c>
      <c r="N307" s="1" t="s">
        <v>27</v>
      </c>
      <c r="Y307" s="1" t="s">
        <v>477</v>
      </c>
      <c r="Z307" s="1" t="s">
        <v>425</v>
      </c>
    </row>
    <row r="308" spans="1:26" x14ac:dyDescent="0.25">
      <c r="A308" s="1" t="s">
        <v>2633</v>
      </c>
      <c r="B308" s="1" t="s">
        <v>610</v>
      </c>
      <c r="C308" s="1" t="s">
        <v>617</v>
      </c>
      <c r="D308" s="1" t="s">
        <v>611</v>
      </c>
      <c r="E308" s="1" t="s">
        <v>613</v>
      </c>
      <c r="F308" s="1" t="s">
        <v>662</v>
      </c>
      <c r="G308" s="1" t="s">
        <v>641</v>
      </c>
      <c r="H308" s="1" t="s">
        <v>663</v>
      </c>
      <c r="I308" s="1" t="s">
        <v>729</v>
      </c>
      <c r="J308" s="1" t="s">
        <v>643</v>
      </c>
      <c r="K308" s="1" t="s">
        <v>618</v>
      </c>
      <c r="L308" s="1" t="s">
        <v>617</v>
      </c>
      <c r="Y308" s="1" t="s">
        <v>258</v>
      </c>
      <c r="Z308" s="1" t="s">
        <v>43</v>
      </c>
    </row>
    <row r="309" spans="1:26" x14ac:dyDescent="0.25">
      <c r="A309" s="1" t="s">
        <v>1933</v>
      </c>
      <c r="B309" s="1" t="s">
        <v>610</v>
      </c>
      <c r="C309" s="1" t="s">
        <v>619</v>
      </c>
      <c r="D309" s="1" t="s">
        <v>26</v>
      </c>
      <c r="E309" s="1" t="s">
        <v>612</v>
      </c>
      <c r="F309" s="1" t="s">
        <v>654</v>
      </c>
      <c r="G309" s="1" t="s">
        <v>612</v>
      </c>
      <c r="H309" s="1" t="s">
        <v>623</v>
      </c>
      <c r="I309" s="1" t="s">
        <v>675</v>
      </c>
      <c r="J309" s="1" t="s">
        <v>616</v>
      </c>
      <c r="Y309" s="1" t="s">
        <v>477</v>
      </c>
      <c r="Z309" s="1" t="s">
        <v>425</v>
      </c>
    </row>
    <row r="310" spans="1:26" x14ac:dyDescent="0.25">
      <c r="A310" s="1" t="s">
        <v>1934</v>
      </c>
      <c r="B310" s="1" t="s">
        <v>610</v>
      </c>
      <c r="C310" s="1" t="s">
        <v>26</v>
      </c>
      <c r="D310" s="1" t="s">
        <v>617</v>
      </c>
      <c r="E310" s="1" t="s">
        <v>612</v>
      </c>
      <c r="F310" s="1" t="s">
        <v>650</v>
      </c>
      <c r="G310" s="1" t="s">
        <v>612</v>
      </c>
      <c r="H310" s="1" t="s">
        <v>651</v>
      </c>
      <c r="I310" s="1" t="s">
        <v>616</v>
      </c>
      <c r="J310" s="1" t="s">
        <v>617</v>
      </c>
      <c r="K310" s="1" t="s">
        <v>618</v>
      </c>
      <c r="L310" s="1" t="s">
        <v>27</v>
      </c>
      <c r="Y310" s="1" t="s">
        <v>477</v>
      </c>
      <c r="Z310" s="1" t="s">
        <v>425</v>
      </c>
    </row>
    <row r="311" spans="1:26" x14ac:dyDescent="0.25">
      <c r="A311" s="1" t="s">
        <v>2874</v>
      </c>
      <c r="B311" s="1" t="s">
        <v>610</v>
      </c>
      <c r="C311" s="1" t="s">
        <v>652</v>
      </c>
      <c r="D311" s="1" t="s">
        <v>652</v>
      </c>
      <c r="E311" s="1" t="s">
        <v>852</v>
      </c>
      <c r="F311" s="1" t="s">
        <v>648</v>
      </c>
      <c r="G311" s="1" t="s">
        <v>641</v>
      </c>
      <c r="H311" s="1" t="s">
        <v>646</v>
      </c>
      <c r="I311" s="1" t="s">
        <v>616</v>
      </c>
      <c r="J311" s="1" t="s">
        <v>738</v>
      </c>
      <c r="Y311" s="1" t="s">
        <v>477</v>
      </c>
      <c r="Z311" s="1" t="s">
        <v>425</v>
      </c>
    </row>
    <row r="312" spans="1:26" x14ac:dyDescent="0.25">
      <c r="A312" s="1" t="s">
        <v>2875</v>
      </c>
      <c r="B312" s="1" t="s">
        <v>610</v>
      </c>
      <c r="C312" s="1" t="s">
        <v>620</v>
      </c>
      <c r="D312" s="1" t="s">
        <v>659</v>
      </c>
      <c r="E312" s="1" t="s">
        <v>640</v>
      </c>
      <c r="F312" s="1" t="s">
        <v>660</v>
      </c>
      <c r="G312" s="1" t="s">
        <v>646</v>
      </c>
      <c r="H312" s="1" t="s">
        <v>623</v>
      </c>
      <c r="I312" s="1" t="s">
        <v>800</v>
      </c>
      <c r="J312" s="1" t="s">
        <v>682</v>
      </c>
      <c r="Y312" s="1" t="s">
        <v>477</v>
      </c>
      <c r="Z312" s="1" t="s">
        <v>425</v>
      </c>
    </row>
    <row r="313" spans="1:26" x14ac:dyDescent="0.25">
      <c r="A313" s="1" t="s">
        <v>2876</v>
      </c>
      <c r="B313" s="1" t="s">
        <v>610</v>
      </c>
      <c r="C313" s="1" t="s">
        <v>26</v>
      </c>
      <c r="D313" s="1" t="s">
        <v>620</v>
      </c>
      <c r="E313" s="1" t="s">
        <v>612</v>
      </c>
      <c r="F313" s="1" t="s">
        <v>636</v>
      </c>
      <c r="G313" s="1" t="s">
        <v>612</v>
      </c>
      <c r="H313" s="1" t="s">
        <v>615</v>
      </c>
      <c r="I313" s="1" t="s">
        <v>616</v>
      </c>
      <c r="J313" s="1" t="s">
        <v>616</v>
      </c>
      <c r="Y313" s="1" t="s">
        <v>477</v>
      </c>
      <c r="Z313" s="1" t="s">
        <v>425</v>
      </c>
    </row>
    <row r="314" spans="1:26" x14ac:dyDescent="0.25">
      <c r="A314" s="1" t="s">
        <v>1935</v>
      </c>
      <c r="B314" s="1" t="s">
        <v>610</v>
      </c>
      <c r="C314" s="1" t="s">
        <v>26</v>
      </c>
      <c r="D314" s="1" t="s">
        <v>652</v>
      </c>
      <c r="E314" s="1" t="s">
        <v>825</v>
      </c>
      <c r="F314" s="1" t="s">
        <v>631</v>
      </c>
      <c r="G314" s="1" t="s">
        <v>644</v>
      </c>
      <c r="H314" s="1" t="s">
        <v>632</v>
      </c>
      <c r="I314" s="1" t="s">
        <v>619</v>
      </c>
      <c r="J314" s="1" t="s">
        <v>663</v>
      </c>
      <c r="Y314" s="1" t="s">
        <v>477</v>
      </c>
      <c r="Z314" s="1" t="s">
        <v>425</v>
      </c>
    </row>
    <row r="315" spans="1:26" x14ac:dyDescent="0.25">
      <c r="A315" s="1" t="s">
        <v>1936</v>
      </c>
      <c r="B315" s="1" t="s">
        <v>610</v>
      </c>
      <c r="C315" s="1" t="s">
        <v>26</v>
      </c>
      <c r="D315" s="1" t="s">
        <v>670</v>
      </c>
      <c r="E315" s="1" t="s">
        <v>648</v>
      </c>
      <c r="F315" s="1" t="s">
        <v>648</v>
      </c>
      <c r="G315" s="1" t="s">
        <v>641</v>
      </c>
      <c r="H315" s="1" t="s">
        <v>641</v>
      </c>
      <c r="I315" s="1" t="s">
        <v>628</v>
      </c>
      <c r="J315" s="1" t="s">
        <v>729</v>
      </c>
      <c r="K315" s="1" t="s">
        <v>617</v>
      </c>
      <c r="L315" s="1" t="s">
        <v>27</v>
      </c>
      <c r="M315" s="1" t="s">
        <v>264</v>
      </c>
      <c r="N315" s="1" t="s">
        <v>27</v>
      </c>
      <c r="Y315" s="1" t="s">
        <v>477</v>
      </c>
      <c r="Z315" s="1" t="s">
        <v>425</v>
      </c>
    </row>
    <row r="316" spans="1:26" x14ac:dyDescent="0.25">
      <c r="A316" s="1" t="s">
        <v>1937</v>
      </c>
      <c r="B316" s="1" t="s">
        <v>610</v>
      </c>
      <c r="C316" s="1" t="s">
        <v>26</v>
      </c>
      <c r="D316" s="1" t="s">
        <v>26</v>
      </c>
      <c r="E316" s="1" t="s">
        <v>631</v>
      </c>
      <c r="F316" s="1" t="s">
        <v>631</v>
      </c>
      <c r="G316" s="1" t="s">
        <v>632</v>
      </c>
      <c r="H316" s="1" t="s">
        <v>632</v>
      </c>
      <c r="I316" s="1" t="s">
        <v>646</v>
      </c>
      <c r="J316" s="1" t="s">
        <v>646</v>
      </c>
      <c r="Y316" s="1" t="s">
        <v>477</v>
      </c>
      <c r="Z316" s="1" t="s">
        <v>425</v>
      </c>
    </row>
    <row r="317" spans="1:26" x14ac:dyDescent="0.25">
      <c r="A317" s="1" t="s">
        <v>3323</v>
      </c>
      <c r="B317" s="1" t="s">
        <v>610</v>
      </c>
      <c r="C317" s="1" t="s">
        <v>619</v>
      </c>
      <c r="D317" s="1" t="s">
        <v>427</v>
      </c>
      <c r="E317" s="1" t="s">
        <v>512</v>
      </c>
      <c r="F317" s="1" t="s">
        <v>385</v>
      </c>
      <c r="Y317" s="1" t="s">
        <v>582</v>
      </c>
      <c r="Z317" s="1" t="s">
        <v>583</v>
      </c>
    </row>
    <row r="318" spans="1:26" x14ac:dyDescent="0.25">
      <c r="A318" s="1" t="s">
        <v>1938</v>
      </c>
      <c r="B318" s="1" t="s">
        <v>610</v>
      </c>
      <c r="C318" s="1" t="s">
        <v>638</v>
      </c>
      <c r="D318" s="1" t="s">
        <v>652</v>
      </c>
      <c r="E318" s="1" t="s">
        <v>809</v>
      </c>
      <c r="F318" s="1" t="s">
        <v>629</v>
      </c>
      <c r="G318" s="1" t="s">
        <v>646</v>
      </c>
      <c r="H318" s="1" t="s">
        <v>38</v>
      </c>
      <c r="I318" s="1" t="s">
        <v>810</v>
      </c>
      <c r="J318" s="1" t="s">
        <v>616</v>
      </c>
      <c r="K318" s="1" t="s">
        <v>618</v>
      </c>
      <c r="L318" s="1" t="s">
        <v>27</v>
      </c>
      <c r="Y318" s="1" t="s">
        <v>477</v>
      </c>
      <c r="Z318" s="1" t="s">
        <v>425</v>
      </c>
    </row>
    <row r="319" spans="1:26" x14ac:dyDescent="0.25">
      <c r="A319" s="1" t="s">
        <v>1939</v>
      </c>
      <c r="B319" s="1" t="s">
        <v>610</v>
      </c>
      <c r="C319" s="1" t="s">
        <v>637</v>
      </c>
      <c r="D319" s="1" t="s">
        <v>647</v>
      </c>
      <c r="E319" s="1" t="s">
        <v>616</v>
      </c>
      <c r="F319" s="1" t="s">
        <v>626</v>
      </c>
      <c r="G319" s="1" t="s">
        <v>641</v>
      </c>
      <c r="H319" s="1" t="s">
        <v>642</v>
      </c>
      <c r="I319" s="1" t="s">
        <v>628</v>
      </c>
      <c r="J319" s="1" t="s">
        <v>616</v>
      </c>
      <c r="Y319" s="1" t="s">
        <v>477</v>
      </c>
      <c r="Z319" s="1" t="s">
        <v>425</v>
      </c>
    </row>
    <row r="320" spans="1:26" x14ac:dyDescent="0.25">
      <c r="A320" s="1" t="s">
        <v>2877</v>
      </c>
      <c r="B320" s="1" t="s">
        <v>610</v>
      </c>
      <c r="C320" s="1" t="s">
        <v>619</v>
      </c>
      <c r="D320" s="1" t="s">
        <v>26</v>
      </c>
      <c r="E320" s="1" t="s">
        <v>616</v>
      </c>
      <c r="F320" s="1" t="s">
        <v>654</v>
      </c>
      <c r="G320" s="1" t="s">
        <v>655</v>
      </c>
      <c r="H320" s="1" t="s">
        <v>623</v>
      </c>
      <c r="I320" s="1" t="s">
        <v>646</v>
      </c>
      <c r="J320" s="1" t="s">
        <v>675</v>
      </c>
      <c r="Y320" s="1" t="s">
        <v>477</v>
      </c>
      <c r="Z320" s="1" t="s">
        <v>425</v>
      </c>
    </row>
    <row r="321" spans="1:26" x14ac:dyDescent="0.25">
      <c r="A321" s="1" t="s">
        <v>2878</v>
      </c>
      <c r="B321" s="1" t="s">
        <v>610</v>
      </c>
      <c r="C321" s="1" t="s">
        <v>637</v>
      </c>
      <c r="D321" s="1" t="s">
        <v>26</v>
      </c>
      <c r="E321" s="1" t="s">
        <v>631</v>
      </c>
      <c r="F321" s="1" t="s">
        <v>805</v>
      </c>
      <c r="G321" s="1" t="s">
        <v>644</v>
      </c>
      <c r="H321" s="1" t="s">
        <v>632</v>
      </c>
      <c r="I321" s="1" t="s">
        <v>619</v>
      </c>
      <c r="J321" s="1" t="s">
        <v>619</v>
      </c>
      <c r="Y321" s="1" t="s">
        <v>480</v>
      </c>
      <c r="Z321" s="1" t="s">
        <v>425</v>
      </c>
    </row>
    <row r="322" spans="1:26" x14ac:dyDescent="0.25">
      <c r="A322" s="1" t="s">
        <v>1940</v>
      </c>
      <c r="B322" s="1" t="s">
        <v>610</v>
      </c>
      <c r="C322" s="1" t="s">
        <v>652</v>
      </c>
      <c r="D322" s="1" t="s">
        <v>659</v>
      </c>
      <c r="E322" s="1" t="s">
        <v>616</v>
      </c>
      <c r="F322" s="1" t="s">
        <v>631</v>
      </c>
      <c r="G322" s="1" t="s">
        <v>655</v>
      </c>
      <c r="H322" s="1" t="s">
        <v>65</v>
      </c>
      <c r="I322" s="1" t="s">
        <v>783</v>
      </c>
      <c r="J322" s="1" t="s">
        <v>729</v>
      </c>
      <c r="K322" s="1" t="s">
        <v>618</v>
      </c>
      <c r="L322" s="1" t="s">
        <v>617</v>
      </c>
      <c r="Y322" s="1" t="s">
        <v>480</v>
      </c>
      <c r="Z322" s="1" t="s">
        <v>425</v>
      </c>
    </row>
    <row r="323" spans="1:26" x14ac:dyDescent="0.25">
      <c r="A323" s="1" t="s">
        <v>1941</v>
      </c>
      <c r="B323" s="1" t="s">
        <v>610</v>
      </c>
      <c r="C323" s="1" t="s">
        <v>26</v>
      </c>
      <c r="D323" s="1" t="s">
        <v>611</v>
      </c>
      <c r="E323" s="1" t="s">
        <v>616</v>
      </c>
      <c r="F323" s="1" t="s">
        <v>650</v>
      </c>
      <c r="G323" s="1" t="s">
        <v>655</v>
      </c>
      <c r="H323" s="1" t="s">
        <v>680</v>
      </c>
      <c r="I323" s="1" t="s">
        <v>783</v>
      </c>
      <c r="J323" s="1" t="s">
        <v>729</v>
      </c>
      <c r="K323" s="1" t="s">
        <v>619</v>
      </c>
      <c r="L323" s="1" t="s">
        <v>617</v>
      </c>
      <c r="Y323" s="1" t="s">
        <v>480</v>
      </c>
      <c r="Z323" s="1" t="s">
        <v>425</v>
      </c>
    </row>
    <row r="324" spans="1:26" x14ac:dyDescent="0.25">
      <c r="A324" s="1" t="s">
        <v>1942</v>
      </c>
      <c r="B324" s="1" t="s">
        <v>610</v>
      </c>
      <c r="C324" s="1" t="s">
        <v>26</v>
      </c>
      <c r="D324" s="1" t="s">
        <v>652</v>
      </c>
      <c r="E324" s="1" t="s">
        <v>612</v>
      </c>
      <c r="F324" s="1" t="s">
        <v>627</v>
      </c>
      <c r="G324" s="1" t="s">
        <v>623</v>
      </c>
      <c r="H324" s="1" t="s">
        <v>612</v>
      </c>
      <c r="I324" s="1" t="s">
        <v>656</v>
      </c>
      <c r="J324" s="1" t="s">
        <v>616</v>
      </c>
      <c r="Y324" s="1" t="s">
        <v>480</v>
      </c>
      <c r="Z324" s="1" t="s">
        <v>425</v>
      </c>
    </row>
    <row r="325" spans="1:26" x14ac:dyDescent="0.25">
      <c r="A325" s="1" t="s">
        <v>1943</v>
      </c>
      <c r="B325" s="1" t="s">
        <v>610</v>
      </c>
      <c r="C325" s="1" t="s">
        <v>619</v>
      </c>
      <c r="D325" s="1" t="s">
        <v>730</v>
      </c>
      <c r="E325" s="1" t="s">
        <v>654</v>
      </c>
      <c r="F325" s="1" t="s">
        <v>666</v>
      </c>
      <c r="G325" s="1" t="s">
        <v>618</v>
      </c>
      <c r="H325" s="1" t="s">
        <v>623</v>
      </c>
      <c r="I325" s="1" t="s">
        <v>619</v>
      </c>
      <c r="J325" s="1" t="s">
        <v>616</v>
      </c>
      <c r="Y325" s="1" t="s">
        <v>480</v>
      </c>
      <c r="Z325" s="1" t="s">
        <v>425</v>
      </c>
    </row>
    <row r="326" spans="1:26" x14ac:dyDescent="0.25">
      <c r="A326" s="1" t="s">
        <v>1944</v>
      </c>
      <c r="B326" s="1" t="s">
        <v>610</v>
      </c>
      <c r="C326" s="1" t="s">
        <v>647</v>
      </c>
      <c r="D326" s="1" t="s">
        <v>26</v>
      </c>
      <c r="E326" s="1" t="s">
        <v>616</v>
      </c>
      <c r="F326" s="1" t="s">
        <v>650</v>
      </c>
      <c r="G326" s="1" t="s">
        <v>641</v>
      </c>
      <c r="H326" s="1" t="s">
        <v>70</v>
      </c>
      <c r="I326" s="1" t="s">
        <v>616</v>
      </c>
      <c r="J326" s="1" t="s">
        <v>646</v>
      </c>
      <c r="Y326" s="1" t="s">
        <v>71</v>
      </c>
      <c r="Z326" s="1" t="s">
        <v>43</v>
      </c>
    </row>
    <row r="327" spans="1:26" x14ac:dyDescent="0.25">
      <c r="A327" s="1" t="s">
        <v>1945</v>
      </c>
      <c r="B327" s="1" t="s">
        <v>610</v>
      </c>
      <c r="C327" s="1" t="s">
        <v>26</v>
      </c>
      <c r="D327" s="1" t="s">
        <v>26</v>
      </c>
      <c r="E327" s="1" t="s">
        <v>648</v>
      </c>
      <c r="F327" s="1" t="s">
        <v>66</v>
      </c>
      <c r="G327" s="1" t="s">
        <v>641</v>
      </c>
      <c r="H327" s="1" t="s">
        <v>662</v>
      </c>
      <c r="I327" s="1" t="s">
        <v>646</v>
      </c>
      <c r="J327" s="1" t="s">
        <v>613</v>
      </c>
      <c r="Y327" s="1" t="s">
        <v>67</v>
      </c>
      <c r="Z327" s="1" t="s">
        <v>43</v>
      </c>
    </row>
    <row r="328" spans="1:26" x14ac:dyDescent="0.25">
      <c r="A328" s="1" t="s">
        <v>3324</v>
      </c>
      <c r="B328" s="1" t="s">
        <v>610</v>
      </c>
      <c r="C328" s="1" t="s">
        <v>320</v>
      </c>
      <c r="D328" s="1" t="s">
        <v>27</v>
      </c>
      <c r="E328" s="1" t="s">
        <v>612</v>
      </c>
      <c r="F328" s="1" t="s">
        <v>412</v>
      </c>
      <c r="Y328" s="1" t="s">
        <v>582</v>
      </c>
      <c r="Z328" s="1" t="s">
        <v>583</v>
      </c>
    </row>
    <row r="329" spans="1:26" x14ac:dyDescent="0.25">
      <c r="A329" s="1" t="s">
        <v>1946</v>
      </c>
      <c r="B329" s="1" t="s">
        <v>610</v>
      </c>
      <c r="C329" s="1" t="s">
        <v>26</v>
      </c>
      <c r="D329" s="1" t="s">
        <v>652</v>
      </c>
      <c r="E329" s="1" t="s">
        <v>616</v>
      </c>
      <c r="F329" s="1" t="s">
        <v>612</v>
      </c>
      <c r="G329" s="1" t="s">
        <v>612</v>
      </c>
      <c r="H329" s="1" t="s">
        <v>655</v>
      </c>
      <c r="I329" s="1" t="s">
        <v>649</v>
      </c>
      <c r="J329" s="1" t="s">
        <v>616</v>
      </c>
      <c r="Y329" s="1" t="s">
        <v>480</v>
      </c>
      <c r="Z329" s="1" t="s">
        <v>425</v>
      </c>
    </row>
    <row r="330" spans="1:26" x14ac:dyDescent="0.25">
      <c r="A330" s="1" t="s">
        <v>1947</v>
      </c>
      <c r="B330" s="1" t="s">
        <v>610</v>
      </c>
      <c r="C330" s="1" t="s">
        <v>637</v>
      </c>
      <c r="D330" s="1" t="s">
        <v>637</v>
      </c>
      <c r="E330" s="1" t="s">
        <v>645</v>
      </c>
      <c r="F330" s="1" t="s">
        <v>688</v>
      </c>
      <c r="G330" s="1" t="s">
        <v>646</v>
      </c>
      <c r="H330" s="1" t="s">
        <v>802</v>
      </c>
      <c r="I330" s="1" t="s">
        <v>619</v>
      </c>
      <c r="J330" s="1" t="s">
        <v>651</v>
      </c>
      <c r="Y330" s="1" t="s">
        <v>480</v>
      </c>
      <c r="Z330" s="1" t="s">
        <v>425</v>
      </c>
    </row>
    <row r="331" spans="1:26" x14ac:dyDescent="0.25">
      <c r="A331" s="1" t="s">
        <v>1948</v>
      </c>
      <c r="B331" s="1" t="s">
        <v>610</v>
      </c>
      <c r="C331" s="1" t="s">
        <v>619</v>
      </c>
      <c r="D331" s="1" t="s">
        <v>681</v>
      </c>
      <c r="E331" s="1" t="s">
        <v>268</v>
      </c>
      <c r="F331" s="1" t="s">
        <v>629</v>
      </c>
      <c r="G331" s="1" t="s">
        <v>646</v>
      </c>
      <c r="H331" s="1" t="s">
        <v>38</v>
      </c>
      <c r="I331" s="1" t="s">
        <v>729</v>
      </c>
      <c r="J331" s="1" t="s">
        <v>685</v>
      </c>
      <c r="K331" s="1" t="s">
        <v>617</v>
      </c>
      <c r="L331" s="1" t="s">
        <v>27</v>
      </c>
      <c r="M331" s="1" t="s">
        <v>264</v>
      </c>
      <c r="N331" s="1" t="s">
        <v>27</v>
      </c>
      <c r="Y331" s="1" t="s">
        <v>269</v>
      </c>
      <c r="Z331" s="1" t="s">
        <v>43</v>
      </c>
    </row>
    <row r="332" spans="1:26" x14ac:dyDescent="0.25">
      <c r="A332" s="1" t="s">
        <v>3080</v>
      </c>
      <c r="B332" s="1" t="s">
        <v>610</v>
      </c>
      <c r="C332" s="1" t="s">
        <v>647</v>
      </c>
      <c r="D332" s="1" t="s">
        <v>647</v>
      </c>
      <c r="E332" s="1" t="s">
        <v>645</v>
      </c>
      <c r="F332" s="1" t="s">
        <v>645</v>
      </c>
      <c r="G332" s="1" t="s">
        <v>646</v>
      </c>
      <c r="H332" s="1" t="s">
        <v>649</v>
      </c>
      <c r="I332" s="1" t="s">
        <v>662</v>
      </c>
      <c r="J332" s="1" t="s">
        <v>721</v>
      </c>
      <c r="K332" s="1" t="s">
        <v>619</v>
      </c>
      <c r="L332" s="1" t="s">
        <v>27</v>
      </c>
      <c r="M332" s="1" t="s">
        <v>264</v>
      </c>
      <c r="N332" s="1" t="s">
        <v>27</v>
      </c>
      <c r="Y332" s="1" t="s">
        <v>480</v>
      </c>
      <c r="Z332" s="1" t="s">
        <v>425</v>
      </c>
    </row>
    <row r="333" spans="1:26" x14ac:dyDescent="0.25">
      <c r="A333" s="1" t="s">
        <v>2642</v>
      </c>
      <c r="B333" s="1" t="s">
        <v>610</v>
      </c>
      <c r="C333" s="1" t="s">
        <v>652</v>
      </c>
      <c r="D333" s="1" t="s">
        <v>620</v>
      </c>
      <c r="E333" s="1" t="s">
        <v>703</v>
      </c>
      <c r="F333" s="1" t="s">
        <v>626</v>
      </c>
      <c r="G333" s="1" t="s">
        <v>612</v>
      </c>
      <c r="H333" s="1" t="s">
        <v>642</v>
      </c>
      <c r="I333" s="1" t="s">
        <v>783</v>
      </c>
      <c r="J333" s="1" t="s">
        <v>649</v>
      </c>
      <c r="K333" s="1" t="s">
        <v>619</v>
      </c>
      <c r="L333" s="1" t="s">
        <v>27</v>
      </c>
      <c r="M333" s="1" t="s">
        <v>264</v>
      </c>
      <c r="N333" s="1" t="s">
        <v>27</v>
      </c>
      <c r="Y333" s="1" t="s">
        <v>284</v>
      </c>
      <c r="Z333" s="1" t="s">
        <v>43</v>
      </c>
    </row>
    <row r="334" spans="1:26" x14ac:dyDescent="0.25">
      <c r="A334" s="1" t="s">
        <v>1949</v>
      </c>
      <c r="B334" s="1" t="s">
        <v>610</v>
      </c>
      <c r="C334" s="1" t="s">
        <v>617</v>
      </c>
      <c r="D334" s="1" t="s">
        <v>676</v>
      </c>
      <c r="E334" s="1" t="s">
        <v>612</v>
      </c>
      <c r="F334" s="1" t="s">
        <v>648</v>
      </c>
      <c r="G334" s="1" t="s">
        <v>641</v>
      </c>
      <c r="H334" s="1" t="s">
        <v>612</v>
      </c>
      <c r="I334" s="1" t="s">
        <v>729</v>
      </c>
      <c r="J334" s="1" t="s">
        <v>616</v>
      </c>
      <c r="K334" s="1" t="s">
        <v>617</v>
      </c>
      <c r="L334" s="1" t="s">
        <v>27</v>
      </c>
      <c r="Y334" s="1" t="s">
        <v>480</v>
      </c>
      <c r="Z334" s="1" t="s">
        <v>425</v>
      </c>
    </row>
    <row r="335" spans="1:26" x14ac:dyDescent="0.25">
      <c r="A335" s="1" t="s">
        <v>3007</v>
      </c>
      <c r="B335" s="1" t="s">
        <v>610</v>
      </c>
      <c r="C335" s="1" t="s">
        <v>659</v>
      </c>
      <c r="D335" s="1" t="s">
        <v>639</v>
      </c>
      <c r="E335" s="1" t="s">
        <v>613</v>
      </c>
      <c r="F335" s="1" t="s">
        <v>636</v>
      </c>
      <c r="G335" s="1" t="s">
        <v>632</v>
      </c>
      <c r="H335" s="1" t="s">
        <v>38</v>
      </c>
      <c r="I335" s="1" t="s">
        <v>617</v>
      </c>
      <c r="J335" s="1" t="s">
        <v>617</v>
      </c>
      <c r="K335" s="1" t="s">
        <v>619</v>
      </c>
      <c r="L335" s="1" t="s">
        <v>618</v>
      </c>
      <c r="Y335" s="1" t="s">
        <v>480</v>
      </c>
      <c r="Z335" s="1" t="s">
        <v>425</v>
      </c>
    </row>
    <row r="336" spans="1:26" x14ac:dyDescent="0.25">
      <c r="A336" s="1" t="s">
        <v>1950</v>
      </c>
      <c r="B336" s="1" t="s">
        <v>610</v>
      </c>
      <c r="C336" s="1" t="s">
        <v>619</v>
      </c>
      <c r="D336" s="1" t="s">
        <v>725</v>
      </c>
      <c r="E336" s="1" t="s">
        <v>613</v>
      </c>
      <c r="F336" s="1" t="s">
        <v>613</v>
      </c>
      <c r="G336" s="1" t="s">
        <v>628</v>
      </c>
      <c r="H336" s="1" t="s">
        <v>628</v>
      </c>
      <c r="I336" s="1" t="s">
        <v>800</v>
      </c>
      <c r="J336" s="1" t="s">
        <v>617</v>
      </c>
      <c r="K336" s="1" t="s">
        <v>27</v>
      </c>
      <c r="L336" s="1" t="s">
        <v>619</v>
      </c>
      <c r="M336" s="1" t="s">
        <v>27</v>
      </c>
      <c r="N336" s="1" t="s">
        <v>656</v>
      </c>
      <c r="Y336" s="1" t="s">
        <v>44</v>
      </c>
      <c r="Z336" s="1" t="s">
        <v>43</v>
      </c>
    </row>
    <row r="337" spans="1:26" x14ac:dyDescent="0.25">
      <c r="A337" s="1" t="s">
        <v>1951</v>
      </c>
      <c r="B337" s="1" t="s">
        <v>610</v>
      </c>
      <c r="C337" s="1" t="s">
        <v>619</v>
      </c>
      <c r="D337" s="1" t="s">
        <v>652</v>
      </c>
      <c r="E337" s="1" t="s">
        <v>613</v>
      </c>
      <c r="F337" s="1" t="s">
        <v>809</v>
      </c>
      <c r="G337" s="1" t="s">
        <v>646</v>
      </c>
      <c r="H337" s="1" t="s">
        <v>38</v>
      </c>
      <c r="I337" s="1" t="s">
        <v>617</v>
      </c>
      <c r="J337" s="1" t="s">
        <v>810</v>
      </c>
      <c r="K337" s="1" t="s">
        <v>619</v>
      </c>
      <c r="L337" s="1" t="s">
        <v>618</v>
      </c>
      <c r="Y337" s="1" t="s">
        <v>44</v>
      </c>
      <c r="Z337" s="1" t="s">
        <v>43</v>
      </c>
    </row>
    <row r="338" spans="1:26" x14ac:dyDescent="0.25">
      <c r="A338" s="1" t="s">
        <v>1952</v>
      </c>
      <c r="B338" s="1" t="s">
        <v>610</v>
      </c>
      <c r="C338" s="1" t="s">
        <v>26</v>
      </c>
      <c r="D338" s="1" t="s">
        <v>617</v>
      </c>
      <c r="E338" s="1" t="s">
        <v>612</v>
      </c>
      <c r="F338" s="1" t="s">
        <v>645</v>
      </c>
      <c r="G338" s="1" t="s">
        <v>646</v>
      </c>
      <c r="H338" s="1" t="s">
        <v>612</v>
      </c>
      <c r="I338" s="1" t="s">
        <v>613</v>
      </c>
      <c r="J338" s="1" t="s">
        <v>616</v>
      </c>
      <c r="Y338" s="1" t="s">
        <v>44</v>
      </c>
      <c r="Z338" s="1" t="s">
        <v>43</v>
      </c>
    </row>
    <row r="339" spans="1:26" x14ac:dyDescent="0.25">
      <c r="A339" s="1" t="s">
        <v>3325</v>
      </c>
      <c r="B339" s="1" t="s">
        <v>610</v>
      </c>
      <c r="C339" s="1" t="s">
        <v>619</v>
      </c>
      <c r="D339" s="1" t="s">
        <v>676</v>
      </c>
      <c r="E339" s="1" t="s">
        <v>613</v>
      </c>
      <c r="F339" s="1" t="s">
        <v>729</v>
      </c>
      <c r="Y339" s="1" t="s">
        <v>582</v>
      </c>
      <c r="Z339" s="1" t="s">
        <v>583</v>
      </c>
    </row>
    <row r="340" spans="1:26" x14ac:dyDescent="0.25">
      <c r="A340" s="1" t="s">
        <v>1953</v>
      </c>
      <c r="B340" s="1" t="s">
        <v>610</v>
      </c>
      <c r="C340" s="1" t="s">
        <v>647</v>
      </c>
      <c r="D340" s="1" t="s">
        <v>652</v>
      </c>
      <c r="E340" s="1" t="s">
        <v>648</v>
      </c>
      <c r="F340" s="1" t="s">
        <v>650</v>
      </c>
      <c r="G340" s="1" t="s">
        <v>641</v>
      </c>
      <c r="H340" s="1" t="s">
        <v>662</v>
      </c>
      <c r="I340" s="1" t="s">
        <v>663</v>
      </c>
      <c r="J340" s="1" t="s">
        <v>811</v>
      </c>
      <c r="K340" s="1" t="s">
        <v>618</v>
      </c>
      <c r="L340" s="1" t="s">
        <v>27</v>
      </c>
      <c r="Y340" s="1" t="s">
        <v>44</v>
      </c>
      <c r="Z340" s="1" t="s">
        <v>43</v>
      </c>
    </row>
    <row r="341" spans="1:26" x14ac:dyDescent="0.25">
      <c r="A341" s="1" t="s">
        <v>1954</v>
      </c>
      <c r="B341" s="1" t="s">
        <v>610</v>
      </c>
      <c r="C341" s="1" t="s">
        <v>617</v>
      </c>
      <c r="D341" s="1" t="s">
        <v>647</v>
      </c>
      <c r="E341" s="1" t="s">
        <v>612</v>
      </c>
      <c r="F341" s="1" t="s">
        <v>648</v>
      </c>
      <c r="G341" s="1" t="s">
        <v>641</v>
      </c>
      <c r="H341" s="1" t="s">
        <v>612</v>
      </c>
      <c r="I341" s="1" t="s">
        <v>649</v>
      </c>
      <c r="J341" s="1" t="s">
        <v>616</v>
      </c>
      <c r="Y341" s="1" t="s">
        <v>44</v>
      </c>
      <c r="Z341" s="1" t="s">
        <v>43</v>
      </c>
    </row>
    <row r="342" spans="1:26" x14ac:dyDescent="0.25">
      <c r="A342" s="1" t="s">
        <v>1955</v>
      </c>
      <c r="B342" s="1" t="s">
        <v>610</v>
      </c>
      <c r="C342" s="1" t="s">
        <v>619</v>
      </c>
      <c r="D342" s="1" t="s">
        <v>652</v>
      </c>
      <c r="E342" s="1" t="s">
        <v>812</v>
      </c>
      <c r="F342" s="1" t="s">
        <v>660</v>
      </c>
      <c r="G342" s="1" t="s">
        <v>628</v>
      </c>
      <c r="H342" s="1" t="s">
        <v>615</v>
      </c>
      <c r="I342" s="1" t="s">
        <v>616</v>
      </c>
      <c r="J342" s="1" t="s">
        <v>617</v>
      </c>
      <c r="K342" s="1" t="s">
        <v>27</v>
      </c>
      <c r="L342" s="1" t="s">
        <v>619</v>
      </c>
      <c r="Y342" s="1" t="s">
        <v>44</v>
      </c>
      <c r="Z342" s="1" t="s">
        <v>43</v>
      </c>
    </row>
    <row r="343" spans="1:26" x14ac:dyDescent="0.25">
      <c r="A343" s="1" t="s">
        <v>2636</v>
      </c>
      <c r="B343" s="1" t="s">
        <v>610</v>
      </c>
      <c r="C343" s="1" t="s">
        <v>637</v>
      </c>
      <c r="D343" s="1" t="s">
        <v>611</v>
      </c>
      <c r="E343" s="1" t="s">
        <v>843</v>
      </c>
      <c r="F343" s="1" t="s">
        <v>781</v>
      </c>
      <c r="G343" s="1" t="s">
        <v>612</v>
      </c>
      <c r="H343" s="1" t="s">
        <v>615</v>
      </c>
      <c r="I343" s="1" t="s">
        <v>646</v>
      </c>
      <c r="J343" s="1" t="s">
        <v>729</v>
      </c>
      <c r="K343" s="1" t="s">
        <v>617</v>
      </c>
      <c r="L343" s="1" t="s">
        <v>27</v>
      </c>
      <c r="M343" s="1" t="s">
        <v>264</v>
      </c>
      <c r="N343" s="1" t="s">
        <v>27</v>
      </c>
      <c r="Y343" s="1" t="s">
        <v>44</v>
      </c>
      <c r="Z343" s="1" t="s">
        <v>43</v>
      </c>
    </row>
    <row r="344" spans="1:26" x14ac:dyDescent="0.25">
      <c r="A344" s="1" t="s">
        <v>1956</v>
      </c>
      <c r="B344" s="1" t="s">
        <v>610</v>
      </c>
      <c r="C344" s="1" t="s">
        <v>620</v>
      </c>
      <c r="D344" s="1" t="s">
        <v>619</v>
      </c>
      <c r="E344" s="1" t="s">
        <v>633</v>
      </c>
      <c r="F344" s="1" t="s">
        <v>781</v>
      </c>
      <c r="G344" s="1" t="s">
        <v>663</v>
      </c>
      <c r="H344" s="1" t="s">
        <v>615</v>
      </c>
      <c r="I344" s="1" t="s">
        <v>628</v>
      </c>
      <c r="J344" s="1" t="s">
        <v>817</v>
      </c>
      <c r="K344" s="1" t="s">
        <v>618</v>
      </c>
      <c r="L344" s="1" t="s">
        <v>27</v>
      </c>
      <c r="M344" s="1" t="s">
        <v>264</v>
      </c>
      <c r="N344" s="1" t="s">
        <v>27</v>
      </c>
      <c r="Y344" s="1" t="s">
        <v>44</v>
      </c>
      <c r="Z344" s="1" t="s">
        <v>43</v>
      </c>
    </row>
    <row r="345" spans="1:26" x14ac:dyDescent="0.25">
      <c r="A345" s="1" t="s">
        <v>1957</v>
      </c>
      <c r="B345" s="1" t="s">
        <v>610</v>
      </c>
      <c r="C345" s="1" t="s">
        <v>26</v>
      </c>
      <c r="D345" s="1" t="s">
        <v>638</v>
      </c>
      <c r="E345" s="1" t="s">
        <v>626</v>
      </c>
      <c r="F345" s="1" t="s">
        <v>650</v>
      </c>
      <c r="G345" s="1" t="s">
        <v>45</v>
      </c>
      <c r="H345" s="1" t="s">
        <v>651</v>
      </c>
      <c r="I345" s="1" t="s">
        <v>649</v>
      </c>
      <c r="J345" s="1" t="s">
        <v>628</v>
      </c>
      <c r="Y345" s="1" t="s">
        <v>44</v>
      </c>
      <c r="Z345" s="1" t="s">
        <v>43</v>
      </c>
    </row>
    <row r="346" spans="1:26" x14ac:dyDescent="0.25">
      <c r="A346" s="1" t="s">
        <v>1958</v>
      </c>
      <c r="B346" s="1" t="s">
        <v>610</v>
      </c>
      <c r="C346" s="1" t="s">
        <v>652</v>
      </c>
      <c r="D346" s="1" t="s">
        <v>653</v>
      </c>
      <c r="E346" s="1" t="s">
        <v>616</v>
      </c>
      <c r="F346" s="1" t="s">
        <v>654</v>
      </c>
      <c r="G346" s="1" t="s">
        <v>655</v>
      </c>
      <c r="H346" s="1" t="s">
        <v>623</v>
      </c>
      <c r="I346" s="1" t="s">
        <v>619</v>
      </c>
      <c r="J346" s="1" t="s">
        <v>646</v>
      </c>
      <c r="Y346" s="1" t="s">
        <v>44</v>
      </c>
      <c r="Z346" s="1" t="s">
        <v>43</v>
      </c>
    </row>
    <row r="347" spans="1:26" x14ac:dyDescent="0.25">
      <c r="A347" s="1" t="s">
        <v>2615</v>
      </c>
      <c r="B347" s="1" t="s">
        <v>610</v>
      </c>
      <c r="C347" s="1" t="s">
        <v>617</v>
      </c>
      <c r="D347" s="1" t="s">
        <v>797</v>
      </c>
      <c r="E347" s="1" t="s">
        <v>49</v>
      </c>
      <c r="F347" s="1" t="s">
        <v>621</v>
      </c>
      <c r="G347" s="1" t="s">
        <v>646</v>
      </c>
      <c r="H347" s="1" t="s">
        <v>644</v>
      </c>
      <c r="I347" s="1" t="s">
        <v>619</v>
      </c>
      <c r="J347" s="1" t="s">
        <v>729</v>
      </c>
      <c r="K347" s="1" t="s">
        <v>617</v>
      </c>
      <c r="L347" s="1" t="s">
        <v>27</v>
      </c>
      <c r="Y347" s="1" t="s">
        <v>44</v>
      </c>
      <c r="Z347" s="1" t="s">
        <v>43</v>
      </c>
    </row>
    <row r="348" spans="1:26" x14ac:dyDescent="0.25">
      <c r="A348" s="1" t="s">
        <v>1959</v>
      </c>
      <c r="B348" s="1" t="s">
        <v>610</v>
      </c>
      <c r="C348" s="1" t="s">
        <v>26</v>
      </c>
      <c r="D348" s="1" t="s">
        <v>652</v>
      </c>
      <c r="E348" s="1" t="s">
        <v>612</v>
      </c>
      <c r="F348" s="1" t="s">
        <v>612</v>
      </c>
      <c r="G348" s="1" t="s">
        <v>612</v>
      </c>
      <c r="H348" s="1" t="s">
        <v>612</v>
      </c>
      <c r="I348" s="1" t="s">
        <v>616</v>
      </c>
      <c r="J348" s="1" t="s">
        <v>616</v>
      </c>
      <c r="Y348" s="1" t="s">
        <v>44</v>
      </c>
      <c r="Z348" s="1" t="s">
        <v>43</v>
      </c>
    </row>
    <row r="349" spans="1:26" x14ac:dyDescent="0.25">
      <c r="A349" s="1" t="s">
        <v>1960</v>
      </c>
      <c r="B349" s="1" t="s">
        <v>610</v>
      </c>
      <c r="C349" s="1" t="s">
        <v>619</v>
      </c>
      <c r="D349" s="1" t="s">
        <v>265</v>
      </c>
      <c r="E349" s="1" t="s">
        <v>613</v>
      </c>
      <c r="F349" s="1" t="s">
        <v>648</v>
      </c>
      <c r="G349" s="1" t="s">
        <v>641</v>
      </c>
      <c r="H349" s="1" t="s">
        <v>38</v>
      </c>
      <c r="I349" s="1" t="s">
        <v>617</v>
      </c>
      <c r="J349" s="1" t="s">
        <v>649</v>
      </c>
      <c r="K349" s="1" t="s">
        <v>619</v>
      </c>
      <c r="L349" s="1" t="s">
        <v>27</v>
      </c>
      <c r="M349" s="1" t="s">
        <v>264</v>
      </c>
      <c r="N349" s="1" t="s">
        <v>27</v>
      </c>
      <c r="Y349" s="1" t="s">
        <v>44</v>
      </c>
      <c r="Z349" s="1" t="s">
        <v>43</v>
      </c>
    </row>
    <row r="350" spans="1:26" x14ac:dyDescent="0.25">
      <c r="A350" s="1" t="s">
        <v>3326</v>
      </c>
      <c r="B350" s="1" t="s">
        <v>610</v>
      </c>
      <c r="C350" s="1" t="s">
        <v>320</v>
      </c>
      <c r="D350" s="1" t="s">
        <v>638</v>
      </c>
      <c r="E350" s="1" t="s">
        <v>636</v>
      </c>
      <c r="F350" s="1" t="s">
        <v>678</v>
      </c>
      <c r="Y350" s="1" t="s">
        <v>582</v>
      </c>
      <c r="Z350" s="1" t="s">
        <v>583</v>
      </c>
    </row>
    <row r="351" spans="1:26" x14ac:dyDescent="0.25">
      <c r="A351" s="1" t="s">
        <v>1961</v>
      </c>
      <c r="B351" s="1" t="s">
        <v>610</v>
      </c>
      <c r="C351" s="1" t="s">
        <v>619</v>
      </c>
      <c r="D351" s="1" t="s">
        <v>730</v>
      </c>
      <c r="E351" s="1" t="s">
        <v>613</v>
      </c>
      <c r="F351" s="1" t="s">
        <v>648</v>
      </c>
      <c r="G351" s="1" t="s">
        <v>641</v>
      </c>
      <c r="H351" s="1" t="s">
        <v>38</v>
      </c>
      <c r="I351" s="1" t="s">
        <v>617</v>
      </c>
      <c r="J351" s="1" t="s">
        <v>649</v>
      </c>
      <c r="K351" s="1" t="s">
        <v>619</v>
      </c>
      <c r="L351" s="1" t="s">
        <v>27</v>
      </c>
      <c r="M351" s="1" t="s">
        <v>264</v>
      </c>
      <c r="N351" s="1" t="s">
        <v>27</v>
      </c>
      <c r="Y351" s="1" t="s">
        <v>44</v>
      </c>
      <c r="Z351" s="1" t="s">
        <v>43</v>
      </c>
    </row>
    <row r="352" spans="1:26" x14ac:dyDescent="0.25">
      <c r="A352" s="1" t="s">
        <v>1962</v>
      </c>
      <c r="B352" s="1" t="s">
        <v>610</v>
      </c>
      <c r="C352" s="1" t="s">
        <v>638</v>
      </c>
      <c r="D352" s="1" t="s">
        <v>652</v>
      </c>
      <c r="E352" s="1" t="s">
        <v>645</v>
      </c>
      <c r="F352" s="1" t="s">
        <v>626</v>
      </c>
      <c r="G352" s="1" t="s">
        <v>646</v>
      </c>
      <c r="H352" s="1" t="s">
        <v>46</v>
      </c>
      <c r="I352" s="1" t="s">
        <v>656</v>
      </c>
      <c r="J352" s="1" t="s">
        <v>628</v>
      </c>
      <c r="Y352" s="1" t="s">
        <v>44</v>
      </c>
      <c r="Z352" s="1" t="s">
        <v>43</v>
      </c>
    </row>
    <row r="353" spans="1:26" x14ac:dyDescent="0.25">
      <c r="A353" s="1" t="s">
        <v>1963</v>
      </c>
      <c r="B353" s="1" t="s">
        <v>610</v>
      </c>
      <c r="C353" s="1" t="s">
        <v>619</v>
      </c>
      <c r="D353" s="1" t="s">
        <v>620</v>
      </c>
      <c r="E353" s="1" t="s">
        <v>613</v>
      </c>
      <c r="F353" s="1" t="s">
        <v>626</v>
      </c>
      <c r="G353" s="1" t="s">
        <v>47</v>
      </c>
      <c r="H353" s="1" t="s">
        <v>642</v>
      </c>
      <c r="I353" s="1" t="s">
        <v>619</v>
      </c>
      <c r="J353" s="1" t="s">
        <v>628</v>
      </c>
      <c r="Y353" s="1" t="s">
        <v>44</v>
      </c>
      <c r="Z353" s="1" t="s">
        <v>43</v>
      </c>
    </row>
    <row r="354" spans="1:26" x14ac:dyDescent="0.25">
      <c r="A354" s="1" t="s">
        <v>2616</v>
      </c>
      <c r="B354" s="1" t="s">
        <v>610</v>
      </c>
      <c r="C354" s="1" t="s">
        <v>617</v>
      </c>
      <c r="D354" s="1" t="s">
        <v>652</v>
      </c>
      <c r="E354" s="1" t="s">
        <v>612</v>
      </c>
      <c r="F354" s="1" t="s">
        <v>613</v>
      </c>
      <c r="G354" s="1" t="s">
        <v>38</v>
      </c>
      <c r="H354" s="1" t="s">
        <v>612</v>
      </c>
      <c r="I354" s="1" t="s">
        <v>617</v>
      </c>
      <c r="J354" s="1" t="s">
        <v>616</v>
      </c>
      <c r="K354" s="1" t="s">
        <v>619</v>
      </c>
      <c r="L354" s="1" t="s">
        <v>27</v>
      </c>
      <c r="Y354" s="1" t="s">
        <v>44</v>
      </c>
      <c r="Z354" s="1" t="s">
        <v>43</v>
      </c>
    </row>
    <row r="355" spans="1:26" x14ac:dyDescent="0.25">
      <c r="A355" s="1" t="s">
        <v>2637</v>
      </c>
      <c r="B355" s="1" t="s">
        <v>610</v>
      </c>
      <c r="C355" s="1" t="s">
        <v>619</v>
      </c>
      <c r="D355" s="1" t="s">
        <v>617</v>
      </c>
      <c r="E355" s="1" t="s">
        <v>616</v>
      </c>
      <c r="F355" s="1" t="s">
        <v>654</v>
      </c>
      <c r="G355" s="1" t="s">
        <v>641</v>
      </c>
      <c r="H355" s="1" t="s">
        <v>623</v>
      </c>
      <c r="I355" s="1" t="s">
        <v>646</v>
      </c>
      <c r="J355" s="1" t="s">
        <v>637</v>
      </c>
      <c r="K355" s="1" t="s">
        <v>618</v>
      </c>
      <c r="L355" s="1" t="s">
        <v>27</v>
      </c>
      <c r="M355" s="1" t="s">
        <v>264</v>
      </c>
      <c r="N355" s="1" t="s">
        <v>27</v>
      </c>
      <c r="Y355" s="1" t="s">
        <v>44</v>
      </c>
      <c r="Z355" s="1" t="s">
        <v>43</v>
      </c>
    </row>
    <row r="356" spans="1:26" x14ac:dyDescent="0.25">
      <c r="A356" s="1" t="s">
        <v>1964</v>
      </c>
      <c r="B356" s="1" t="s">
        <v>610</v>
      </c>
      <c r="C356" s="1" t="s">
        <v>617</v>
      </c>
      <c r="D356" s="1" t="s">
        <v>657</v>
      </c>
      <c r="E356" s="1" t="s">
        <v>612</v>
      </c>
      <c r="F356" s="1" t="s">
        <v>658</v>
      </c>
      <c r="G356" s="1" t="s">
        <v>614</v>
      </c>
      <c r="H356" s="1" t="s">
        <v>612</v>
      </c>
      <c r="I356" s="1" t="s">
        <v>616</v>
      </c>
      <c r="J356" s="1" t="s">
        <v>628</v>
      </c>
      <c r="Y356" s="1" t="s">
        <v>44</v>
      </c>
      <c r="Z356" s="1" t="s">
        <v>43</v>
      </c>
    </row>
    <row r="357" spans="1:26" x14ac:dyDescent="0.25">
      <c r="A357" s="1" t="s">
        <v>1965</v>
      </c>
      <c r="B357" s="1" t="s">
        <v>610</v>
      </c>
      <c r="C357" s="1" t="s">
        <v>619</v>
      </c>
      <c r="D357" s="1" t="s">
        <v>26</v>
      </c>
      <c r="E357" s="1" t="s">
        <v>612</v>
      </c>
      <c r="F357" s="1" t="s">
        <v>613</v>
      </c>
      <c r="G357" s="1" t="s">
        <v>38</v>
      </c>
      <c r="H357" s="1" t="s">
        <v>612</v>
      </c>
      <c r="I357" s="1" t="s">
        <v>783</v>
      </c>
      <c r="J357" s="1" t="s">
        <v>646</v>
      </c>
      <c r="K357" s="1" t="s">
        <v>619</v>
      </c>
      <c r="L357" s="1" t="s">
        <v>27</v>
      </c>
      <c r="M357" s="1" t="s">
        <v>264</v>
      </c>
      <c r="N357" s="1" t="s">
        <v>27</v>
      </c>
      <c r="Y357" s="1" t="s">
        <v>44</v>
      </c>
      <c r="Z357" s="1" t="s">
        <v>43</v>
      </c>
    </row>
    <row r="358" spans="1:26" x14ac:dyDescent="0.25">
      <c r="A358" s="1" t="s">
        <v>1966</v>
      </c>
      <c r="B358" s="1" t="s">
        <v>610</v>
      </c>
      <c r="C358" s="1" t="s">
        <v>730</v>
      </c>
      <c r="D358" s="1" t="s">
        <v>63</v>
      </c>
      <c r="E358" s="1" t="s">
        <v>724</v>
      </c>
      <c r="F358" s="1" t="s">
        <v>629</v>
      </c>
      <c r="G358" s="1" t="s">
        <v>38</v>
      </c>
      <c r="H358" s="1" t="s">
        <v>802</v>
      </c>
      <c r="I358" s="1" t="s">
        <v>729</v>
      </c>
      <c r="J358" s="1" t="s">
        <v>628</v>
      </c>
      <c r="K358" s="1" t="s">
        <v>617</v>
      </c>
      <c r="L358" s="1" t="s">
        <v>27</v>
      </c>
      <c r="M358" s="1" t="s">
        <v>264</v>
      </c>
      <c r="N358" s="1" t="s">
        <v>27</v>
      </c>
      <c r="Y358" s="1" t="s">
        <v>44</v>
      </c>
      <c r="Z358" s="1" t="s">
        <v>43</v>
      </c>
    </row>
    <row r="359" spans="1:26" x14ac:dyDescent="0.25">
      <c r="A359" s="1" t="s">
        <v>1967</v>
      </c>
      <c r="B359" s="1" t="s">
        <v>610</v>
      </c>
      <c r="C359" s="1" t="s">
        <v>652</v>
      </c>
      <c r="D359" s="1" t="s">
        <v>871</v>
      </c>
      <c r="E359" s="1" t="s">
        <v>616</v>
      </c>
      <c r="F359" s="1" t="s">
        <v>892</v>
      </c>
      <c r="G359" s="1" t="s">
        <v>644</v>
      </c>
      <c r="H359" s="1" t="s">
        <v>655</v>
      </c>
      <c r="I359" s="1" t="s">
        <v>738</v>
      </c>
      <c r="J359" s="1" t="s">
        <v>817</v>
      </c>
      <c r="K359" s="1" t="s">
        <v>618</v>
      </c>
      <c r="L359" s="1" t="s">
        <v>27</v>
      </c>
      <c r="M359" s="1" t="s">
        <v>264</v>
      </c>
      <c r="N359" s="1" t="s">
        <v>27</v>
      </c>
      <c r="Y359" s="1" t="s">
        <v>44</v>
      </c>
      <c r="Z359" s="1" t="s">
        <v>43</v>
      </c>
    </row>
    <row r="360" spans="1:26" x14ac:dyDescent="0.25">
      <c r="A360" s="1" t="s">
        <v>1968</v>
      </c>
      <c r="B360" s="1" t="s">
        <v>610</v>
      </c>
      <c r="C360" s="1" t="s">
        <v>619</v>
      </c>
      <c r="D360" s="1" t="s">
        <v>201</v>
      </c>
      <c r="E360" s="1" t="s">
        <v>613</v>
      </c>
      <c r="F360" s="1" t="s">
        <v>745</v>
      </c>
      <c r="G360" s="1" t="s">
        <v>644</v>
      </c>
      <c r="H360" s="1" t="s">
        <v>38</v>
      </c>
      <c r="I360" s="1" t="s">
        <v>783</v>
      </c>
      <c r="J360" s="1" t="s">
        <v>617</v>
      </c>
      <c r="K360" s="1" t="s">
        <v>619</v>
      </c>
      <c r="L360" s="1" t="s">
        <v>618</v>
      </c>
      <c r="Y360" s="1" t="s">
        <v>44</v>
      </c>
      <c r="Z360" s="1" t="s">
        <v>43</v>
      </c>
    </row>
    <row r="361" spans="1:26" x14ac:dyDescent="0.25">
      <c r="A361" s="1" t="s">
        <v>3327</v>
      </c>
      <c r="B361" s="1" t="s">
        <v>610</v>
      </c>
      <c r="C361" s="1" t="s">
        <v>320</v>
      </c>
      <c r="D361" s="1" t="s">
        <v>365</v>
      </c>
      <c r="E361" s="1" t="s">
        <v>612</v>
      </c>
      <c r="F361" s="1" t="s">
        <v>631</v>
      </c>
      <c r="Y361" s="1" t="s">
        <v>582</v>
      </c>
      <c r="Z361" s="1" t="s">
        <v>583</v>
      </c>
    </row>
    <row r="362" spans="1:26" x14ac:dyDescent="0.25">
      <c r="A362" s="1" t="s">
        <v>1969</v>
      </c>
      <c r="B362" s="1" t="s">
        <v>610</v>
      </c>
      <c r="C362" s="1" t="s">
        <v>647</v>
      </c>
      <c r="D362" s="1" t="s">
        <v>659</v>
      </c>
      <c r="E362" s="1" t="s">
        <v>48</v>
      </c>
      <c r="F362" s="1" t="s">
        <v>49</v>
      </c>
      <c r="G362" s="1" t="s">
        <v>644</v>
      </c>
      <c r="H362" s="1" t="s">
        <v>612</v>
      </c>
      <c r="I362" s="1" t="s">
        <v>616</v>
      </c>
      <c r="J362" s="1" t="s">
        <v>619</v>
      </c>
      <c r="Y362" s="1" t="s">
        <v>44</v>
      </c>
      <c r="Z362" s="1" t="s">
        <v>43</v>
      </c>
    </row>
    <row r="363" spans="1:26" x14ac:dyDescent="0.25">
      <c r="A363" s="1" t="s">
        <v>1970</v>
      </c>
      <c r="B363" s="1" t="s">
        <v>610</v>
      </c>
      <c r="C363" s="1" t="s">
        <v>26</v>
      </c>
      <c r="D363" s="1" t="s">
        <v>676</v>
      </c>
      <c r="E363" s="1" t="s">
        <v>729</v>
      </c>
      <c r="F363" s="1" t="s">
        <v>678</v>
      </c>
      <c r="G363" s="1" t="s">
        <v>623</v>
      </c>
      <c r="H363" s="1" t="s">
        <v>623</v>
      </c>
      <c r="I363" s="1" t="s">
        <v>617</v>
      </c>
      <c r="J363" s="1" t="s">
        <v>628</v>
      </c>
      <c r="K363" s="1" t="s">
        <v>618</v>
      </c>
      <c r="L363" s="1" t="s">
        <v>27</v>
      </c>
      <c r="M363" s="1" t="s">
        <v>264</v>
      </c>
      <c r="N363" s="1" t="s">
        <v>27</v>
      </c>
      <c r="Y363" s="1" t="s">
        <v>44</v>
      </c>
      <c r="Z363" s="1" t="s">
        <v>43</v>
      </c>
    </row>
    <row r="364" spans="1:26" x14ac:dyDescent="0.25">
      <c r="A364" s="1" t="s">
        <v>1971</v>
      </c>
      <c r="B364" s="1" t="s">
        <v>610</v>
      </c>
      <c r="C364" s="1" t="s">
        <v>617</v>
      </c>
      <c r="D364" s="1" t="s">
        <v>620</v>
      </c>
      <c r="E364" s="1" t="s">
        <v>660</v>
      </c>
      <c r="F364" s="1" t="s">
        <v>626</v>
      </c>
      <c r="G364" s="1" t="s">
        <v>646</v>
      </c>
      <c r="H364" s="1" t="s">
        <v>642</v>
      </c>
      <c r="I364" s="1" t="s">
        <v>616</v>
      </c>
      <c r="J364" s="1" t="s">
        <v>616</v>
      </c>
      <c r="Y364" s="1" t="s">
        <v>44</v>
      </c>
      <c r="Z364" s="1" t="s">
        <v>43</v>
      </c>
    </row>
    <row r="365" spans="1:26" x14ac:dyDescent="0.25">
      <c r="A365" s="1" t="s">
        <v>1972</v>
      </c>
      <c r="B365" s="1" t="s">
        <v>610</v>
      </c>
      <c r="C365" s="1" t="s">
        <v>26</v>
      </c>
      <c r="D365" s="1" t="s">
        <v>661</v>
      </c>
      <c r="E365" s="1" t="s">
        <v>48</v>
      </c>
      <c r="F365" s="1" t="s">
        <v>662</v>
      </c>
      <c r="G365" s="1" t="s">
        <v>612</v>
      </c>
      <c r="H365" s="1" t="s">
        <v>663</v>
      </c>
      <c r="I365" s="1" t="s">
        <v>644</v>
      </c>
      <c r="J365" s="1" t="s">
        <v>656</v>
      </c>
      <c r="Y365" s="1" t="s">
        <v>44</v>
      </c>
      <c r="Z365" s="1" t="s">
        <v>43</v>
      </c>
    </row>
    <row r="366" spans="1:26" x14ac:dyDescent="0.25">
      <c r="A366" s="1" t="s">
        <v>1973</v>
      </c>
      <c r="B366" s="1" t="s">
        <v>610</v>
      </c>
      <c r="C366" s="1" t="s">
        <v>617</v>
      </c>
      <c r="D366" s="1" t="s">
        <v>611</v>
      </c>
      <c r="E366" s="1" t="s">
        <v>612</v>
      </c>
      <c r="F366" s="1" t="s">
        <v>664</v>
      </c>
      <c r="G366" s="1" t="s">
        <v>612</v>
      </c>
      <c r="H366" s="1" t="s">
        <v>615</v>
      </c>
      <c r="I366" s="1" t="s">
        <v>619</v>
      </c>
      <c r="J366" s="1" t="s">
        <v>665</v>
      </c>
      <c r="Y366" s="1" t="s">
        <v>44</v>
      </c>
      <c r="Z366" s="1" t="s">
        <v>43</v>
      </c>
    </row>
    <row r="367" spans="1:26" x14ac:dyDescent="0.25">
      <c r="A367" s="1" t="s">
        <v>1974</v>
      </c>
      <c r="B367" s="1" t="s">
        <v>610</v>
      </c>
      <c r="C367" s="1" t="s">
        <v>619</v>
      </c>
      <c r="D367" s="1" t="s">
        <v>26</v>
      </c>
      <c r="E367" s="1" t="s">
        <v>631</v>
      </c>
      <c r="F367" s="1" t="s">
        <v>627</v>
      </c>
      <c r="G367" s="1" t="s">
        <v>623</v>
      </c>
      <c r="H367" s="1" t="s">
        <v>65</v>
      </c>
      <c r="I367" s="1" t="s">
        <v>628</v>
      </c>
      <c r="J367" s="1" t="s">
        <v>637</v>
      </c>
      <c r="K367" s="1" t="s">
        <v>618</v>
      </c>
      <c r="L367" s="1" t="s">
        <v>27</v>
      </c>
      <c r="M367" s="1" t="s">
        <v>266</v>
      </c>
      <c r="N367" s="1" t="s">
        <v>27</v>
      </c>
      <c r="Y367" s="1" t="s">
        <v>44</v>
      </c>
      <c r="Z367" s="1" t="s">
        <v>43</v>
      </c>
    </row>
    <row r="368" spans="1:26" x14ac:dyDescent="0.25">
      <c r="A368" s="1" t="s">
        <v>1975</v>
      </c>
      <c r="B368" s="1" t="s">
        <v>610</v>
      </c>
      <c r="C368" s="1" t="s">
        <v>619</v>
      </c>
      <c r="D368" s="1" t="s">
        <v>26</v>
      </c>
      <c r="E368" s="1" t="s">
        <v>49</v>
      </c>
      <c r="F368" s="1" t="s">
        <v>627</v>
      </c>
      <c r="G368" s="1" t="s">
        <v>644</v>
      </c>
      <c r="H368" s="1" t="s">
        <v>623</v>
      </c>
      <c r="I368" s="1" t="s">
        <v>628</v>
      </c>
      <c r="J368" s="1" t="s">
        <v>637</v>
      </c>
      <c r="K368" s="1" t="s">
        <v>618</v>
      </c>
      <c r="L368" s="1" t="s">
        <v>27</v>
      </c>
      <c r="M368" s="1" t="s">
        <v>266</v>
      </c>
      <c r="N368" s="1" t="s">
        <v>27</v>
      </c>
      <c r="Y368" s="1" t="s">
        <v>44</v>
      </c>
      <c r="Z368" s="1" t="s">
        <v>43</v>
      </c>
    </row>
    <row r="369" spans="1:26" x14ac:dyDescent="0.25">
      <c r="A369" s="1" t="s">
        <v>1976</v>
      </c>
      <c r="B369" s="1" t="s">
        <v>610</v>
      </c>
      <c r="C369" s="1" t="s">
        <v>619</v>
      </c>
      <c r="D369" s="1" t="s">
        <v>797</v>
      </c>
      <c r="E369" s="1" t="s">
        <v>662</v>
      </c>
      <c r="F369" s="1" t="s">
        <v>627</v>
      </c>
      <c r="G369" s="1" t="s">
        <v>623</v>
      </c>
      <c r="H369" s="1" t="s">
        <v>663</v>
      </c>
      <c r="I369" s="1" t="s">
        <v>619</v>
      </c>
      <c r="J369" s="1" t="s">
        <v>813</v>
      </c>
      <c r="K369" s="1" t="s">
        <v>619</v>
      </c>
      <c r="L369" s="1" t="s">
        <v>27</v>
      </c>
      <c r="Y369" s="1" t="s">
        <v>44</v>
      </c>
      <c r="Z369" s="1" t="s">
        <v>43</v>
      </c>
    </row>
    <row r="370" spans="1:26" x14ac:dyDescent="0.25">
      <c r="A370" s="1" t="s">
        <v>1977</v>
      </c>
      <c r="B370" s="1" t="s">
        <v>610</v>
      </c>
      <c r="C370" s="1" t="s">
        <v>619</v>
      </c>
      <c r="D370" s="1" t="s">
        <v>26</v>
      </c>
      <c r="E370" s="1" t="s">
        <v>666</v>
      </c>
      <c r="F370" s="1" t="s">
        <v>667</v>
      </c>
      <c r="G370" s="1" t="s">
        <v>50</v>
      </c>
      <c r="H370" s="1" t="s">
        <v>651</v>
      </c>
      <c r="I370" s="1" t="s">
        <v>619</v>
      </c>
      <c r="J370" s="1" t="s">
        <v>613</v>
      </c>
      <c r="Y370" s="1" t="s">
        <v>44</v>
      </c>
      <c r="Z370" s="1" t="s">
        <v>43</v>
      </c>
    </row>
    <row r="371" spans="1:26" x14ac:dyDescent="0.25">
      <c r="A371" s="1" t="s">
        <v>1978</v>
      </c>
      <c r="B371" s="1" t="s">
        <v>610</v>
      </c>
      <c r="C371" s="1" t="s">
        <v>668</v>
      </c>
      <c r="D371" s="1" t="s">
        <v>51</v>
      </c>
      <c r="E371" s="1" t="s">
        <v>52</v>
      </c>
      <c r="F371" s="1" t="s">
        <v>53</v>
      </c>
      <c r="G371" s="1" t="s">
        <v>45</v>
      </c>
      <c r="H371" s="1" t="s">
        <v>612</v>
      </c>
      <c r="I371" s="1" t="s">
        <v>669</v>
      </c>
      <c r="J371" s="1" t="s">
        <v>669</v>
      </c>
      <c r="Y371" s="1" t="s">
        <v>44</v>
      </c>
      <c r="Z371" s="1" t="s">
        <v>43</v>
      </c>
    </row>
    <row r="372" spans="1:26" x14ac:dyDescent="0.25">
      <c r="A372" s="1" t="s">
        <v>3328</v>
      </c>
      <c r="B372" s="1" t="s">
        <v>610</v>
      </c>
      <c r="C372" s="1" t="s">
        <v>320</v>
      </c>
      <c r="D372" s="1" t="s">
        <v>27</v>
      </c>
      <c r="E372" s="1" t="s">
        <v>631</v>
      </c>
      <c r="F372" s="1" t="s">
        <v>381</v>
      </c>
      <c r="Y372" s="1" t="s">
        <v>582</v>
      </c>
      <c r="Z372" s="1" t="s">
        <v>583</v>
      </c>
    </row>
    <row r="373" spans="1:26" x14ac:dyDescent="0.25">
      <c r="A373" s="1" t="s">
        <v>1979</v>
      </c>
      <c r="B373" s="1" t="s">
        <v>610</v>
      </c>
      <c r="C373" s="1" t="s">
        <v>647</v>
      </c>
      <c r="D373" s="1" t="s">
        <v>670</v>
      </c>
      <c r="E373" s="1" t="s">
        <v>636</v>
      </c>
      <c r="F373" s="1" t="s">
        <v>671</v>
      </c>
      <c r="G373" s="1" t="s">
        <v>615</v>
      </c>
      <c r="H373" s="1" t="s">
        <v>662</v>
      </c>
      <c r="I373" s="1" t="s">
        <v>616</v>
      </c>
      <c r="J373" s="1" t="s">
        <v>628</v>
      </c>
      <c r="Y373" s="1" t="s">
        <v>44</v>
      </c>
      <c r="Z373" s="1" t="s">
        <v>43</v>
      </c>
    </row>
    <row r="374" spans="1:26" x14ac:dyDescent="0.25">
      <c r="A374" s="1" t="s">
        <v>1980</v>
      </c>
      <c r="B374" s="1" t="s">
        <v>610</v>
      </c>
      <c r="C374" s="1" t="s">
        <v>26</v>
      </c>
      <c r="D374" s="1" t="s">
        <v>619</v>
      </c>
      <c r="E374" s="1" t="s">
        <v>631</v>
      </c>
      <c r="F374" s="1" t="s">
        <v>684</v>
      </c>
      <c r="G374" s="1" t="s">
        <v>618</v>
      </c>
      <c r="H374" s="1" t="s">
        <v>814</v>
      </c>
      <c r="I374" s="1" t="s">
        <v>619</v>
      </c>
      <c r="J374" s="1" t="s">
        <v>810</v>
      </c>
      <c r="K374" s="1" t="s">
        <v>27</v>
      </c>
      <c r="L374" s="1" t="s">
        <v>618</v>
      </c>
      <c r="Y374" s="1" t="s">
        <v>44</v>
      </c>
      <c r="Z374" s="1" t="s">
        <v>43</v>
      </c>
    </row>
    <row r="375" spans="1:26" x14ac:dyDescent="0.25">
      <c r="A375" s="1" t="s">
        <v>1981</v>
      </c>
      <c r="B375" s="1" t="s">
        <v>610</v>
      </c>
      <c r="C375" s="1" t="s">
        <v>619</v>
      </c>
      <c r="D375" s="1" t="s">
        <v>26</v>
      </c>
      <c r="E375" s="1" t="s">
        <v>809</v>
      </c>
      <c r="F375" s="1" t="s">
        <v>809</v>
      </c>
      <c r="G375" s="1" t="s">
        <v>646</v>
      </c>
      <c r="H375" s="1" t="s">
        <v>45</v>
      </c>
      <c r="I375" s="1" t="s">
        <v>810</v>
      </c>
      <c r="J375" s="1" t="s">
        <v>810</v>
      </c>
      <c r="K375" s="1" t="s">
        <v>618</v>
      </c>
      <c r="L375" s="1" t="s">
        <v>618</v>
      </c>
      <c r="Y375" s="1" t="s">
        <v>44</v>
      </c>
      <c r="Z375" s="1" t="s">
        <v>43</v>
      </c>
    </row>
    <row r="376" spans="1:26" x14ac:dyDescent="0.25">
      <c r="A376" s="1" t="s">
        <v>1982</v>
      </c>
      <c r="B376" s="1" t="s">
        <v>610</v>
      </c>
      <c r="C376" s="1" t="s">
        <v>672</v>
      </c>
      <c r="D376" s="1" t="s">
        <v>647</v>
      </c>
      <c r="E376" s="1" t="s">
        <v>612</v>
      </c>
      <c r="F376" s="1" t="s">
        <v>673</v>
      </c>
      <c r="G376" s="1" t="s">
        <v>612</v>
      </c>
      <c r="H376" s="1" t="s">
        <v>674</v>
      </c>
      <c r="I376" s="1" t="s">
        <v>616</v>
      </c>
      <c r="J376" s="1" t="s">
        <v>675</v>
      </c>
      <c r="Y376" s="1" t="s">
        <v>44</v>
      </c>
      <c r="Z376" s="1" t="s">
        <v>43</v>
      </c>
    </row>
    <row r="377" spans="1:26" x14ac:dyDescent="0.25">
      <c r="A377" s="1" t="s">
        <v>1983</v>
      </c>
      <c r="B377" s="1" t="s">
        <v>610</v>
      </c>
      <c r="C377" s="1" t="s">
        <v>725</v>
      </c>
      <c r="D377" s="1" t="s">
        <v>815</v>
      </c>
      <c r="E377" s="1" t="s">
        <v>613</v>
      </c>
      <c r="F377" s="1" t="s">
        <v>745</v>
      </c>
      <c r="G377" s="1" t="s">
        <v>644</v>
      </c>
      <c r="H377" s="1" t="s">
        <v>38</v>
      </c>
      <c r="I377" s="1" t="s">
        <v>617</v>
      </c>
      <c r="J377" s="1" t="s">
        <v>637</v>
      </c>
      <c r="K377" s="1" t="s">
        <v>619</v>
      </c>
      <c r="L377" s="1" t="s">
        <v>618</v>
      </c>
      <c r="Y377" s="1" t="s">
        <v>44</v>
      </c>
      <c r="Z377" s="1" t="s">
        <v>43</v>
      </c>
    </row>
    <row r="378" spans="1:26" x14ac:dyDescent="0.25">
      <c r="A378" s="1" t="s">
        <v>1984</v>
      </c>
      <c r="B378" s="1" t="s">
        <v>610</v>
      </c>
      <c r="C378" s="1" t="s">
        <v>619</v>
      </c>
      <c r="D378" s="1" t="s">
        <v>797</v>
      </c>
      <c r="E378" s="1" t="s">
        <v>662</v>
      </c>
      <c r="F378" s="1" t="s">
        <v>745</v>
      </c>
      <c r="G378" s="1" t="s">
        <v>655</v>
      </c>
      <c r="H378" s="1" t="s">
        <v>663</v>
      </c>
      <c r="I378" s="1" t="s">
        <v>813</v>
      </c>
      <c r="J378" s="1" t="s">
        <v>721</v>
      </c>
      <c r="K378" s="1" t="s">
        <v>27</v>
      </c>
      <c r="L378" s="1" t="s">
        <v>619</v>
      </c>
      <c r="M378" s="1" t="s">
        <v>27</v>
      </c>
      <c r="N378" s="1" t="s">
        <v>656</v>
      </c>
      <c r="Y378" s="1" t="s">
        <v>44</v>
      </c>
      <c r="Z378" s="1" t="s">
        <v>43</v>
      </c>
    </row>
    <row r="379" spans="1:26" x14ac:dyDescent="0.25">
      <c r="A379" s="1" t="s">
        <v>1985</v>
      </c>
      <c r="B379" s="1" t="s">
        <v>610</v>
      </c>
      <c r="C379" s="1" t="s">
        <v>637</v>
      </c>
      <c r="D379" s="1" t="s">
        <v>797</v>
      </c>
      <c r="E379" s="1" t="s">
        <v>780</v>
      </c>
      <c r="F379" s="1" t="s">
        <v>734</v>
      </c>
      <c r="G379" s="1" t="s">
        <v>641</v>
      </c>
      <c r="H379" s="1" t="s">
        <v>612</v>
      </c>
      <c r="I379" s="1" t="s">
        <v>637</v>
      </c>
      <c r="J379" s="1" t="s">
        <v>651</v>
      </c>
      <c r="K379" s="1" t="s">
        <v>618</v>
      </c>
      <c r="L379" s="1" t="s">
        <v>27</v>
      </c>
      <c r="Y379" s="1" t="s">
        <v>44</v>
      </c>
      <c r="Z379" s="1" t="s">
        <v>43</v>
      </c>
    </row>
    <row r="380" spans="1:26" x14ac:dyDescent="0.25">
      <c r="A380" s="1" t="s">
        <v>1986</v>
      </c>
      <c r="B380" s="1" t="s">
        <v>610</v>
      </c>
      <c r="C380" s="1" t="s">
        <v>676</v>
      </c>
      <c r="D380" s="1" t="s">
        <v>30</v>
      </c>
      <c r="E380" s="1" t="s">
        <v>677</v>
      </c>
      <c r="F380" s="1" t="s">
        <v>678</v>
      </c>
      <c r="G380" s="1" t="s">
        <v>623</v>
      </c>
      <c r="H380" s="1" t="s">
        <v>54</v>
      </c>
      <c r="I380" s="1" t="s">
        <v>679</v>
      </c>
      <c r="J380" s="1" t="s">
        <v>680</v>
      </c>
      <c r="Y380" s="1" t="s">
        <v>44</v>
      </c>
      <c r="Z380" s="1" t="s">
        <v>43</v>
      </c>
    </row>
    <row r="381" spans="1:26" x14ac:dyDescent="0.25">
      <c r="A381" s="1" t="s">
        <v>1987</v>
      </c>
      <c r="B381" s="1" t="s">
        <v>610</v>
      </c>
      <c r="C381" s="1" t="s">
        <v>635</v>
      </c>
      <c r="D381" s="1" t="s">
        <v>681</v>
      </c>
      <c r="E381" s="1" t="s">
        <v>645</v>
      </c>
      <c r="F381" s="1" t="s">
        <v>650</v>
      </c>
      <c r="G381" s="1" t="s">
        <v>646</v>
      </c>
      <c r="H381" s="1" t="s">
        <v>680</v>
      </c>
      <c r="I381" s="1" t="s">
        <v>665</v>
      </c>
      <c r="J381" s="1" t="s">
        <v>682</v>
      </c>
      <c r="Y381" s="1" t="s">
        <v>44</v>
      </c>
      <c r="Z381" s="1" t="s">
        <v>43</v>
      </c>
    </row>
    <row r="382" spans="1:26" x14ac:dyDescent="0.25">
      <c r="A382" s="1" t="s">
        <v>1988</v>
      </c>
      <c r="B382" s="1" t="s">
        <v>610</v>
      </c>
      <c r="C382" s="1" t="s">
        <v>860</v>
      </c>
      <c r="D382" s="1" t="s">
        <v>672</v>
      </c>
      <c r="E382" s="1" t="s">
        <v>660</v>
      </c>
      <c r="F382" s="1" t="s">
        <v>650</v>
      </c>
      <c r="G382" s="1" t="s">
        <v>646</v>
      </c>
      <c r="H382" s="1" t="s">
        <v>651</v>
      </c>
      <c r="I382" s="1" t="s">
        <v>628</v>
      </c>
      <c r="J382" s="1" t="s">
        <v>810</v>
      </c>
      <c r="K382" s="1" t="s">
        <v>27</v>
      </c>
      <c r="L382" s="1" t="s">
        <v>618</v>
      </c>
      <c r="M382" s="1" t="s">
        <v>27</v>
      </c>
      <c r="N382" s="1" t="s">
        <v>656</v>
      </c>
      <c r="Y382" s="1" t="s">
        <v>44</v>
      </c>
      <c r="Z382" s="1" t="s">
        <v>43</v>
      </c>
    </row>
    <row r="383" spans="1:26" x14ac:dyDescent="0.25">
      <c r="A383" s="1" t="s">
        <v>3329</v>
      </c>
      <c r="B383" s="1" t="s">
        <v>610</v>
      </c>
      <c r="C383" s="1" t="s">
        <v>483</v>
      </c>
      <c r="D383" s="1" t="s">
        <v>617</v>
      </c>
      <c r="E383" s="1" t="s">
        <v>612</v>
      </c>
      <c r="F383" s="1" t="s">
        <v>688</v>
      </c>
      <c r="Y383" s="1" t="s">
        <v>582</v>
      </c>
      <c r="Z383" s="1" t="s">
        <v>583</v>
      </c>
    </row>
    <row r="384" spans="1:26" x14ac:dyDescent="0.25">
      <c r="A384" s="1" t="s">
        <v>1989</v>
      </c>
      <c r="B384" s="1" t="s">
        <v>610</v>
      </c>
      <c r="C384" s="1" t="s">
        <v>618</v>
      </c>
      <c r="D384" s="1" t="s">
        <v>619</v>
      </c>
      <c r="E384" s="1" t="s">
        <v>683</v>
      </c>
      <c r="F384" s="1" t="s">
        <v>684</v>
      </c>
      <c r="G384" s="1" t="s">
        <v>618</v>
      </c>
      <c r="H384" s="1" t="s">
        <v>54</v>
      </c>
      <c r="I384" s="1" t="s">
        <v>646</v>
      </c>
      <c r="J384" s="1" t="s">
        <v>685</v>
      </c>
      <c r="Y384" s="1" t="s">
        <v>44</v>
      </c>
      <c r="Z384" s="1" t="s">
        <v>43</v>
      </c>
    </row>
    <row r="385" spans="1:26" x14ac:dyDescent="0.25">
      <c r="A385" s="1" t="s">
        <v>1990</v>
      </c>
      <c r="B385" s="1" t="s">
        <v>610</v>
      </c>
      <c r="C385" s="1" t="s">
        <v>725</v>
      </c>
      <c r="D385" s="1" t="s">
        <v>652</v>
      </c>
      <c r="E385" s="1" t="s">
        <v>803</v>
      </c>
      <c r="F385" s="1" t="s">
        <v>745</v>
      </c>
      <c r="G385" s="1" t="s">
        <v>655</v>
      </c>
      <c r="H385" s="1" t="s">
        <v>646</v>
      </c>
      <c r="I385" s="1" t="s">
        <v>816</v>
      </c>
      <c r="J385" s="1" t="s">
        <v>817</v>
      </c>
      <c r="K385" s="1" t="s">
        <v>618</v>
      </c>
      <c r="L385" s="1" t="s">
        <v>618</v>
      </c>
      <c r="Y385" s="1" t="s">
        <v>44</v>
      </c>
      <c r="Z385" s="1" t="s">
        <v>43</v>
      </c>
    </row>
    <row r="386" spans="1:26" x14ac:dyDescent="0.25">
      <c r="A386" s="1" t="s">
        <v>1991</v>
      </c>
      <c r="B386" s="1" t="s">
        <v>610</v>
      </c>
      <c r="C386" s="1" t="s">
        <v>652</v>
      </c>
      <c r="D386" s="1" t="s">
        <v>659</v>
      </c>
      <c r="E386" s="1" t="s">
        <v>686</v>
      </c>
      <c r="F386" s="1" t="s">
        <v>660</v>
      </c>
      <c r="G386" s="1" t="s">
        <v>644</v>
      </c>
      <c r="H386" s="1" t="s">
        <v>615</v>
      </c>
      <c r="I386" s="1" t="s">
        <v>619</v>
      </c>
      <c r="J386" s="1" t="s">
        <v>649</v>
      </c>
      <c r="Y386" s="1" t="s">
        <v>44</v>
      </c>
      <c r="Z386" s="1" t="s">
        <v>43</v>
      </c>
    </row>
    <row r="387" spans="1:26" x14ac:dyDescent="0.25">
      <c r="A387" s="1" t="s">
        <v>1992</v>
      </c>
      <c r="B387" s="1" t="s">
        <v>610</v>
      </c>
      <c r="C387" s="1" t="s">
        <v>26</v>
      </c>
      <c r="D387" s="1" t="s">
        <v>26</v>
      </c>
      <c r="E387" s="1" t="s">
        <v>687</v>
      </c>
      <c r="F387" s="1" t="s">
        <v>688</v>
      </c>
      <c r="G387" s="1" t="s">
        <v>655</v>
      </c>
      <c r="H387" s="1" t="s">
        <v>646</v>
      </c>
      <c r="I387" s="1" t="s">
        <v>689</v>
      </c>
      <c r="J387" s="1" t="s">
        <v>663</v>
      </c>
      <c r="Y387" s="1" t="s">
        <v>44</v>
      </c>
      <c r="Z387" s="1" t="s">
        <v>43</v>
      </c>
    </row>
    <row r="388" spans="1:26" x14ac:dyDescent="0.25">
      <c r="A388" s="1" t="s">
        <v>1993</v>
      </c>
      <c r="B388" s="1" t="s">
        <v>610</v>
      </c>
      <c r="C388" s="1" t="s">
        <v>652</v>
      </c>
      <c r="D388" s="1" t="s">
        <v>661</v>
      </c>
      <c r="E388" s="1" t="s">
        <v>662</v>
      </c>
      <c r="F388" s="1" t="s">
        <v>818</v>
      </c>
      <c r="G388" s="1" t="s">
        <v>613</v>
      </c>
      <c r="H388" s="1" t="s">
        <v>663</v>
      </c>
      <c r="I388" s="1" t="s">
        <v>644</v>
      </c>
      <c r="J388" s="1" t="s">
        <v>776</v>
      </c>
      <c r="K388" s="1" t="s">
        <v>619</v>
      </c>
      <c r="L388" s="1" t="s">
        <v>27</v>
      </c>
      <c r="Y388" s="1" t="s">
        <v>44</v>
      </c>
      <c r="Z388" s="1" t="s">
        <v>43</v>
      </c>
    </row>
    <row r="389" spans="1:26" x14ac:dyDescent="0.25">
      <c r="A389" s="1" t="s">
        <v>1994</v>
      </c>
      <c r="B389" s="1" t="s">
        <v>610</v>
      </c>
      <c r="C389" s="1" t="s">
        <v>637</v>
      </c>
      <c r="D389" s="1" t="s">
        <v>652</v>
      </c>
      <c r="E389" s="1" t="s">
        <v>666</v>
      </c>
      <c r="F389" s="1" t="s">
        <v>690</v>
      </c>
      <c r="G389" s="1" t="s">
        <v>691</v>
      </c>
      <c r="H389" s="1" t="s">
        <v>612</v>
      </c>
      <c r="I389" s="1" t="s">
        <v>651</v>
      </c>
      <c r="J389" s="1" t="s">
        <v>651</v>
      </c>
      <c r="Y389" s="1" t="s">
        <v>44</v>
      </c>
      <c r="Z389" s="1" t="s">
        <v>43</v>
      </c>
    </row>
    <row r="390" spans="1:26" x14ac:dyDescent="0.25">
      <c r="A390" s="1" t="s">
        <v>1995</v>
      </c>
      <c r="B390" s="1" t="s">
        <v>610</v>
      </c>
      <c r="C390" s="1" t="s">
        <v>755</v>
      </c>
      <c r="D390" s="1" t="s">
        <v>619</v>
      </c>
      <c r="E390" s="1" t="s">
        <v>612</v>
      </c>
      <c r="F390" s="1" t="s">
        <v>650</v>
      </c>
      <c r="G390" s="1" t="s">
        <v>612</v>
      </c>
      <c r="H390" s="1" t="s">
        <v>819</v>
      </c>
      <c r="I390" s="1" t="s">
        <v>616</v>
      </c>
      <c r="J390" s="1" t="s">
        <v>637</v>
      </c>
      <c r="K390" s="1" t="s">
        <v>618</v>
      </c>
      <c r="L390" s="1" t="s">
        <v>27</v>
      </c>
      <c r="Y390" s="1" t="s">
        <v>44</v>
      </c>
      <c r="Z390" s="1" t="s">
        <v>43</v>
      </c>
    </row>
    <row r="391" spans="1:26" x14ac:dyDescent="0.25">
      <c r="A391" s="1" t="s">
        <v>1996</v>
      </c>
      <c r="B391" s="1" t="s">
        <v>610</v>
      </c>
      <c r="C391" s="1" t="s">
        <v>676</v>
      </c>
      <c r="D391" s="1" t="s">
        <v>661</v>
      </c>
      <c r="E391" s="1" t="s">
        <v>717</v>
      </c>
      <c r="F391" s="1" t="s">
        <v>640</v>
      </c>
      <c r="G391" s="1" t="s">
        <v>721</v>
      </c>
      <c r="H391" s="1" t="s">
        <v>56</v>
      </c>
      <c r="I391" s="1" t="s">
        <v>783</v>
      </c>
      <c r="J391" s="1" t="s">
        <v>679</v>
      </c>
      <c r="K391" s="1" t="s">
        <v>618</v>
      </c>
      <c r="L391" s="1" t="s">
        <v>27</v>
      </c>
      <c r="Y391" s="1" t="s">
        <v>44</v>
      </c>
      <c r="Z391" s="1" t="s">
        <v>43</v>
      </c>
    </row>
    <row r="392" spans="1:26" x14ac:dyDescent="0.25">
      <c r="A392" s="1" t="s">
        <v>1997</v>
      </c>
      <c r="B392" s="1" t="s">
        <v>610</v>
      </c>
      <c r="C392" s="1" t="s">
        <v>26</v>
      </c>
      <c r="D392" s="1" t="s">
        <v>758</v>
      </c>
      <c r="E392" s="1" t="s">
        <v>744</v>
      </c>
      <c r="F392" s="1" t="s">
        <v>650</v>
      </c>
      <c r="G392" s="1" t="s">
        <v>612</v>
      </c>
      <c r="H392" s="1" t="s">
        <v>712</v>
      </c>
      <c r="I392" s="1" t="s">
        <v>776</v>
      </c>
      <c r="J392" s="1" t="s">
        <v>613</v>
      </c>
      <c r="K392" s="1" t="s">
        <v>619</v>
      </c>
      <c r="L392" s="1" t="s">
        <v>27</v>
      </c>
      <c r="Y392" s="1" t="s">
        <v>44</v>
      </c>
      <c r="Z392" s="1" t="s">
        <v>43</v>
      </c>
    </row>
    <row r="393" spans="1:26" x14ac:dyDescent="0.25">
      <c r="A393" s="1" t="s">
        <v>1998</v>
      </c>
      <c r="B393" s="1" t="s">
        <v>610</v>
      </c>
      <c r="C393" s="1" t="s">
        <v>692</v>
      </c>
      <c r="D393" s="1" t="s">
        <v>797</v>
      </c>
      <c r="E393" s="1" t="s">
        <v>739</v>
      </c>
      <c r="F393" s="1" t="s">
        <v>789</v>
      </c>
      <c r="G393" s="1" t="s">
        <v>662</v>
      </c>
      <c r="H393" s="1" t="s">
        <v>61</v>
      </c>
      <c r="I393" s="1" t="s">
        <v>637</v>
      </c>
      <c r="J393" s="1" t="s">
        <v>679</v>
      </c>
      <c r="K393" s="1" t="s">
        <v>618</v>
      </c>
      <c r="L393" s="1" t="s">
        <v>27</v>
      </c>
      <c r="Y393" s="1" t="s">
        <v>44</v>
      </c>
      <c r="Z393" s="1" t="s">
        <v>43</v>
      </c>
    </row>
    <row r="394" spans="1:26" x14ac:dyDescent="0.25">
      <c r="A394" s="1" t="s">
        <v>3330</v>
      </c>
      <c r="B394" s="1" t="s">
        <v>610</v>
      </c>
      <c r="C394" s="1" t="s">
        <v>320</v>
      </c>
      <c r="D394" s="1" t="s">
        <v>427</v>
      </c>
      <c r="E394" s="1" t="s">
        <v>693</v>
      </c>
      <c r="F394" s="1" t="s">
        <v>728</v>
      </c>
      <c r="Y394" s="1" t="s">
        <v>582</v>
      </c>
      <c r="Z394" s="1" t="s">
        <v>583</v>
      </c>
    </row>
    <row r="395" spans="1:26" x14ac:dyDescent="0.25">
      <c r="A395" s="1" t="s">
        <v>1999</v>
      </c>
      <c r="B395" s="1" t="s">
        <v>610</v>
      </c>
      <c r="C395" s="1" t="s">
        <v>26</v>
      </c>
      <c r="D395" s="1" t="s">
        <v>652</v>
      </c>
      <c r="E395" s="1" t="s">
        <v>783</v>
      </c>
      <c r="F395" s="1" t="s">
        <v>820</v>
      </c>
      <c r="G395" s="1" t="s">
        <v>644</v>
      </c>
      <c r="H395" s="1" t="s">
        <v>641</v>
      </c>
      <c r="I395" s="1" t="s">
        <v>802</v>
      </c>
      <c r="J395" s="1" t="s">
        <v>741</v>
      </c>
      <c r="K395" s="1" t="s">
        <v>617</v>
      </c>
      <c r="L395" s="1" t="s">
        <v>27</v>
      </c>
      <c r="Y395" s="1" t="s">
        <v>44</v>
      </c>
      <c r="Z395" s="1" t="s">
        <v>43</v>
      </c>
    </row>
    <row r="396" spans="1:26" x14ac:dyDescent="0.25">
      <c r="A396" s="1" t="s">
        <v>2000</v>
      </c>
      <c r="B396" s="1" t="s">
        <v>610</v>
      </c>
      <c r="C396" s="1" t="s">
        <v>619</v>
      </c>
      <c r="D396" s="1" t="s">
        <v>639</v>
      </c>
      <c r="E396" s="1" t="s">
        <v>789</v>
      </c>
      <c r="F396" s="1" t="s">
        <v>627</v>
      </c>
      <c r="G396" s="1" t="s">
        <v>624</v>
      </c>
      <c r="H396" s="1" t="s">
        <v>38</v>
      </c>
      <c r="I396" s="1" t="s">
        <v>816</v>
      </c>
      <c r="J396" s="1" t="s">
        <v>628</v>
      </c>
      <c r="K396" s="1" t="s">
        <v>619</v>
      </c>
      <c r="L396" s="1" t="s">
        <v>27</v>
      </c>
      <c r="M396" s="1" t="s">
        <v>266</v>
      </c>
      <c r="N396" s="1" t="s">
        <v>27</v>
      </c>
      <c r="Y396" s="1" t="s">
        <v>44</v>
      </c>
      <c r="Z396" s="1" t="s">
        <v>43</v>
      </c>
    </row>
    <row r="397" spans="1:26" x14ac:dyDescent="0.25">
      <c r="A397" s="1" t="s">
        <v>2001</v>
      </c>
      <c r="B397" s="1" t="s">
        <v>610</v>
      </c>
      <c r="C397" s="1" t="s">
        <v>740</v>
      </c>
      <c r="D397" s="1" t="s">
        <v>637</v>
      </c>
      <c r="E397" s="1" t="s">
        <v>735</v>
      </c>
      <c r="F397" s="1" t="s">
        <v>658</v>
      </c>
      <c r="G397" s="1" t="s">
        <v>644</v>
      </c>
      <c r="H397" s="1" t="s">
        <v>725</v>
      </c>
      <c r="I397" s="1" t="s">
        <v>729</v>
      </c>
      <c r="J397" s="1" t="s">
        <v>682</v>
      </c>
      <c r="K397" s="1" t="s">
        <v>617</v>
      </c>
      <c r="L397" s="1" t="s">
        <v>27</v>
      </c>
      <c r="M397" s="1" t="s">
        <v>656</v>
      </c>
      <c r="N397" s="1" t="s">
        <v>27</v>
      </c>
      <c r="Y397" s="1" t="s">
        <v>44</v>
      </c>
      <c r="Z397" s="1" t="s">
        <v>43</v>
      </c>
    </row>
    <row r="398" spans="1:26" x14ac:dyDescent="0.25">
      <c r="A398" s="1" t="s">
        <v>2002</v>
      </c>
      <c r="B398" s="1" t="s">
        <v>610</v>
      </c>
      <c r="C398" s="1" t="s">
        <v>30</v>
      </c>
      <c r="D398" s="1" t="s">
        <v>676</v>
      </c>
      <c r="E398" s="1" t="s">
        <v>679</v>
      </c>
      <c r="F398" s="1" t="s">
        <v>677</v>
      </c>
      <c r="G398" s="1" t="s">
        <v>55</v>
      </c>
      <c r="H398" s="1" t="s">
        <v>56</v>
      </c>
      <c r="I398" s="1" t="s">
        <v>679</v>
      </c>
      <c r="J398" s="1" t="s">
        <v>679</v>
      </c>
      <c r="Y398" s="1" t="s">
        <v>44</v>
      </c>
      <c r="Z398" s="1" t="s">
        <v>43</v>
      </c>
    </row>
    <row r="399" spans="1:26" x14ac:dyDescent="0.25">
      <c r="A399" s="1" t="s">
        <v>2003</v>
      </c>
      <c r="B399" s="1" t="s">
        <v>610</v>
      </c>
      <c r="C399" s="1" t="s">
        <v>625</v>
      </c>
      <c r="D399" s="1" t="s">
        <v>652</v>
      </c>
      <c r="E399" s="1" t="s">
        <v>821</v>
      </c>
      <c r="F399" s="1" t="s">
        <v>648</v>
      </c>
      <c r="G399" s="1" t="s">
        <v>641</v>
      </c>
      <c r="H399" s="1" t="s">
        <v>802</v>
      </c>
      <c r="I399" s="1" t="s">
        <v>816</v>
      </c>
      <c r="J399" s="1" t="s">
        <v>616</v>
      </c>
      <c r="K399" s="1" t="s">
        <v>619</v>
      </c>
      <c r="L399" s="1" t="s">
        <v>27</v>
      </c>
      <c r="Y399" s="1" t="s">
        <v>44</v>
      </c>
      <c r="Z399" s="1" t="s">
        <v>43</v>
      </c>
    </row>
    <row r="400" spans="1:26" x14ac:dyDescent="0.25">
      <c r="A400" s="1" t="s">
        <v>2617</v>
      </c>
      <c r="B400" s="1" t="s">
        <v>610</v>
      </c>
      <c r="C400" s="1" t="s">
        <v>26</v>
      </c>
      <c r="D400" s="1" t="s">
        <v>681</v>
      </c>
      <c r="E400" s="1" t="s">
        <v>640</v>
      </c>
      <c r="F400" s="1" t="s">
        <v>629</v>
      </c>
      <c r="G400" s="1" t="s">
        <v>38</v>
      </c>
      <c r="H400" s="1" t="s">
        <v>642</v>
      </c>
      <c r="I400" s="1" t="s">
        <v>617</v>
      </c>
      <c r="J400" s="1" t="s">
        <v>625</v>
      </c>
      <c r="K400" s="1" t="s">
        <v>619</v>
      </c>
      <c r="L400" s="1" t="s">
        <v>618</v>
      </c>
      <c r="Y400" s="1" t="s">
        <v>44</v>
      </c>
      <c r="Z400" s="1" t="s">
        <v>43</v>
      </c>
    </row>
    <row r="401" spans="1:26" x14ac:dyDescent="0.25">
      <c r="A401" s="1" t="s">
        <v>2004</v>
      </c>
      <c r="B401" s="1" t="s">
        <v>610</v>
      </c>
      <c r="C401" s="1" t="s">
        <v>644</v>
      </c>
      <c r="D401" s="1" t="s">
        <v>26</v>
      </c>
      <c r="E401" s="1" t="s">
        <v>706</v>
      </c>
      <c r="F401" s="1" t="s">
        <v>789</v>
      </c>
      <c r="G401" s="1" t="s">
        <v>618</v>
      </c>
      <c r="H401" s="1" t="s">
        <v>624</v>
      </c>
      <c r="I401" s="1" t="s">
        <v>816</v>
      </c>
      <c r="J401" s="1" t="s">
        <v>649</v>
      </c>
      <c r="K401" s="1" t="s">
        <v>619</v>
      </c>
      <c r="L401" s="1" t="s">
        <v>27</v>
      </c>
      <c r="M401" s="1" t="s">
        <v>656</v>
      </c>
      <c r="N401" s="1" t="s">
        <v>27</v>
      </c>
      <c r="Y401" s="1" t="s">
        <v>44</v>
      </c>
      <c r="Z401" s="1" t="s">
        <v>43</v>
      </c>
    </row>
    <row r="402" spans="1:26" x14ac:dyDescent="0.25">
      <c r="A402" s="1" t="s">
        <v>2005</v>
      </c>
      <c r="B402" s="1" t="s">
        <v>610</v>
      </c>
      <c r="C402" s="1" t="s">
        <v>692</v>
      </c>
      <c r="D402" s="1" t="s">
        <v>692</v>
      </c>
      <c r="E402" s="1" t="s">
        <v>57</v>
      </c>
      <c r="F402" s="1" t="s">
        <v>58</v>
      </c>
      <c r="G402" s="1" t="s">
        <v>618</v>
      </c>
      <c r="H402" s="1" t="s">
        <v>646</v>
      </c>
      <c r="I402" s="1" t="s">
        <v>679</v>
      </c>
      <c r="J402" s="1" t="s">
        <v>628</v>
      </c>
      <c r="Y402" s="1" t="s">
        <v>44</v>
      </c>
      <c r="Z402" s="1" t="s">
        <v>43</v>
      </c>
    </row>
    <row r="403" spans="1:26" x14ac:dyDescent="0.25">
      <c r="A403" s="1" t="s">
        <v>2006</v>
      </c>
      <c r="B403" s="1" t="s">
        <v>610</v>
      </c>
      <c r="C403" s="1" t="s">
        <v>637</v>
      </c>
      <c r="D403" s="1" t="s">
        <v>766</v>
      </c>
      <c r="E403" s="1" t="s">
        <v>784</v>
      </c>
      <c r="F403" s="1" t="s">
        <v>706</v>
      </c>
      <c r="G403" s="1" t="s">
        <v>644</v>
      </c>
      <c r="H403" s="1" t="s">
        <v>644</v>
      </c>
      <c r="I403" s="1" t="s">
        <v>619</v>
      </c>
      <c r="J403" s="1" t="s">
        <v>637</v>
      </c>
      <c r="K403" s="1" t="s">
        <v>618</v>
      </c>
      <c r="L403" s="1" t="s">
        <v>27</v>
      </c>
      <c r="Y403" s="1" t="s">
        <v>44</v>
      </c>
      <c r="Z403" s="1" t="s">
        <v>43</v>
      </c>
    </row>
    <row r="404" spans="1:26" x14ac:dyDescent="0.25">
      <c r="A404" s="1" t="s">
        <v>2007</v>
      </c>
      <c r="B404" s="1" t="s">
        <v>610</v>
      </c>
      <c r="C404" s="1" t="s">
        <v>668</v>
      </c>
      <c r="D404" s="1" t="s">
        <v>766</v>
      </c>
      <c r="E404" s="1" t="s">
        <v>772</v>
      </c>
      <c r="F404" s="1" t="s">
        <v>744</v>
      </c>
      <c r="G404" s="1" t="s">
        <v>612</v>
      </c>
      <c r="H404" s="1" t="s">
        <v>612</v>
      </c>
      <c r="I404" s="1" t="s">
        <v>721</v>
      </c>
      <c r="J404" s="1" t="s">
        <v>662</v>
      </c>
      <c r="K404" s="1" t="s">
        <v>619</v>
      </c>
      <c r="L404" s="1" t="s">
        <v>27</v>
      </c>
      <c r="M404" s="1" t="s">
        <v>264</v>
      </c>
      <c r="N404" s="1" t="s">
        <v>27</v>
      </c>
      <c r="Y404" s="1" t="s">
        <v>44</v>
      </c>
      <c r="Z404" s="1" t="s">
        <v>43</v>
      </c>
    </row>
    <row r="405" spans="1:26" x14ac:dyDescent="0.25">
      <c r="A405" s="1" t="s">
        <v>3331</v>
      </c>
      <c r="B405" s="1" t="s">
        <v>610</v>
      </c>
      <c r="C405" s="1" t="s">
        <v>320</v>
      </c>
      <c r="D405" s="1" t="s">
        <v>27</v>
      </c>
      <c r="E405" s="1" t="s">
        <v>385</v>
      </c>
      <c r="F405" s="1" t="s">
        <v>412</v>
      </c>
      <c r="Y405" s="1" t="s">
        <v>582</v>
      </c>
      <c r="Z405" s="1" t="s">
        <v>583</v>
      </c>
    </row>
    <row r="406" spans="1:26" x14ac:dyDescent="0.25">
      <c r="A406" s="1" t="s">
        <v>2008</v>
      </c>
      <c r="B406" s="1" t="s">
        <v>610</v>
      </c>
      <c r="C406" s="1" t="s">
        <v>26</v>
      </c>
      <c r="D406" s="1" t="s">
        <v>652</v>
      </c>
      <c r="E406" s="1" t="s">
        <v>822</v>
      </c>
      <c r="F406" s="1" t="s">
        <v>650</v>
      </c>
      <c r="G406" s="1" t="s">
        <v>612</v>
      </c>
      <c r="H406" s="1" t="s">
        <v>823</v>
      </c>
      <c r="I406" s="1" t="s">
        <v>810</v>
      </c>
      <c r="J406" s="1" t="s">
        <v>741</v>
      </c>
      <c r="K406" s="1" t="s">
        <v>618</v>
      </c>
      <c r="L406" s="1" t="s">
        <v>27</v>
      </c>
      <c r="Y406" s="1" t="s">
        <v>44</v>
      </c>
      <c r="Z406" s="1" t="s">
        <v>43</v>
      </c>
    </row>
    <row r="407" spans="1:26" x14ac:dyDescent="0.25">
      <c r="A407" s="1" t="s">
        <v>2618</v>
      </c>
      <c r="B407" s="1" t="s">
        <v>610</v>
      </c>
      <c r="C407" s="1" t="s">
        <v>26</v>
      </c>
      <c r="D407" s="1" t="s">
        <v>652</v>
      </c>
      <c r="E407" s="1" t="s">
        <v>783</v>
      </c>
      <c r="F407" s="1" t="s">
        <v>820</v>
      </c>
      <c r="G407" s="1" t="s">
        <v>641</v>
      </c>
      <c r="H407" s="1" t="s">
        <v>655</v>
      </c>
      <c r="I407" s="1" t="s">
        <v>802</v>
      </c>
      <c r="J407" s="1" t="s">
        <v>616</v>
      </c>
      <c r="K407" s="1" t="s">
        <v>617</v>
      </c>
      <c r="L407" s="1" t="s">
        <v>27</v>
      </c>
      <c r="Y407" s="1" t="s">
        <v>44</v>
      </c>
      <c r="Z407" s="1" t="s">
        <v>43</v>
      </c>
    </row>
    <row r="408" spans="1:26" x14ac:dyDescent="0.25">
      <c r="A408" s="1" t="s">
        <v>2009</v>
      </c>
      <c r="B408" s="1" t="s">
        <v>610</v>
      </c>
      <c r="C408" s="1" t="s">
        <v>611</v>
      </c>
      <c r="D408" s="1" t="s">
        <v>619</v>
      </c>
      <c r="E408" s="1" t="s">
        <v>781</v>
      </c>
      <c r="F408" s="1" t="s">
        <v>627</v>
      </c>
      <c r="G408" s="1" t="s">
        <v>623</v>
      </c>
      <c r="H408" s="1" t="s">
        <v>615</v>
      </c>
      <c r="I408" s="1" t="s">
        <v>808</v>
      </c>
      <c r="J408" s="1" t="s">
        <v>665</v>
      </c>
      <c r="K408" s="1" t="s">
        <v>618</v>
      </c>
      <c r="L408" s="1" t="s">
        <v>27</v>
      </c>
      <c r="M408" s="1" t="s">
        <v>656</v>
      </c>
      <c r="N408" s="1" t="s">
        <v>27</v>
      </c>
      <c r="Y408" s="1" t="s">
        <v>44</v>
      </c>
      <c r="Z408" s="1" t="s">
        <v>43</v>
      </c>
    </row>
    <row r="409" spans="1:26" x14ac:dyDescent="0.25">
      <c r="A409" s="1" t="s">
        <v>2010</v>
      </c>
      <c r="B409" s="1" t="s">
        <v>610</v>
      </c>
      <c r="C409" s="1" t="s">
        <v>617</v>
      </c>
      <c r="D409" s="1" t="s">
        <v>638</v>
      </c>
      <c r="E409" s="1" t="s">
        <v>764</v>
      </c>
      <c r="F409" s="1" t="s">
        <v>805</v>
      </c>
      <c r="G409" s="1" t="s">
        <v>644</v>
      </c>
      <c r="H409" s="1" t="s">
        <v>56</v>
      </c>
      <c r="I409" s="1" t="s">
        <v>691</v>
      </c>
      <c r="J409" s="1" t="s">
        <v>810</v>
      </c>
      <c r="K409" s="1" t="s">
        <v>618</v>
      </c>
      <c r="L409" s="1" t="s">
        <v>27</v>
      </c>
      <c r="M409" s="1" t="s">
        <v>264</v>
      </c>
      <c r="N409" s="1" t="s">
        <v>27</v>
      </c>
      <c r="Y409" s="1" t="s">
        <v>44</v>
      </c>
      <c r="Z409" s="1" t="s">
        <v>43</v>
      </c>
    </row>
    <row r="410" spans="1:26" x14ac:dyDescent="0.25">
      <c r="A410" s="1" t="s">
        <v>2011</v>
      </c>
      <c r="B410" s="1" t="s">
        <v>610</v>
      </c>
      <c r="C410" s="1" t="s">
        <v>637</v>
      </c>
      <c r="D410" s="1" t="s">
        <v>659</v>
      </c>
      <c r="E410" s="1" t="s">
        <v>679</v>
      </c>
      <c r="F410" s="1" t="s">
        <v>645</v>
      </c>
      <c r="G410" s="1" t="s">
        <v>646</v>
      </c>
      <c r="H410" s="1" t="s">
        <v>693</v>
      </c>
      <c r="I410" s="1" t="s">
        <v>656</v>
      </c>
      <c r="J410" s="1" t="s">
        <v>656</v>
      </c>
      <c r="Y410" s="1" t="s">
        <v>44</v>
      </c>
      <c r="Z410" s="1" t="s">
        <v>43</v>
      </c>
    </row>
    <row r="411" spans="1:26" x14ac:dyDescent="0.25">
      <c r="A411" s="1" t="s">
        <v>2012</v>
      </c>
      <c r="B411" s="1" t="s">
        <v>610</v>
      </c>
      <c r="C411" s="1" t="s">
        <v>668</v>
      </c>
      <c r="D411" s="1" t="s">
        <v>617</v>
      </c>
      <c r="E411" s="1" t="s">
        <v>612</v>
      </c>
      <c r="F411" s="1" t="s">
        <v>694</v>
      </c>
      <c r="G411" s="1" t="s">
        <v>646</v>
      </c>
      <c r="H411" s="1" t="s">
        <v>612</v>
      </c>
      <c r="I411" s="1" t="s">
        <v>616</v>
      </c>
      <c r="J411" s="1" t="s">
        <v>680</v>
      </c>
      <c r="Y411" s="1" t="s">
        <v>44</v>
      </c>
      <c r="Z411" s="1" t="s">
        <v>43</v>
      </c>
    </row>
    <row r="412" spans="1:26" x14ac:dyDescent="0.25">
      <c r="A412" s="1" t="s">
        <v>2013</v>
      </c>
      <c r="B412" s="1" t="s">
        <v>610</v>
      </c>
      <c r="C412" s="1" t="s">
        <v>26</v>
      </c>
      <c r="D412" s="1" t="s">
        <v>652</v>
      </c>
      <c r="E412" s="1" t="s">
        <v>798</v>
      </c>
      <c r="F412" s="1" t="s">
        <v>688</v>
      </c>
      <c r="G412" s="1" t="s">
        <v>655</v>
      </c>
      <c r="H412" s="1" t="s">
        <v>641</v>
      </c>
      <c r="I412" s="1" t="s">
        <v>721</v>
      </c>
      <c r="J412" s="1" t="s">
        <v>662</v>
      </c>
      <c r="K412" s="1" t="s">
        <v>619</v>
      </c>
      <c r="L412" s="1" t="s">
        <v>27</v>
      </c>
      <c r="M412" s="1" t="s">
        <v>264</v>
      </c>
      <c r="N412" s="1" t="s">
        <v>27</v>
      </c>
      <c r="Y412" s="1" t="s">
        <v>44</v>
      </c>
      <c r="Z412" s="1" t="s">
        <v>43</v>
      </c>
    </row>
    <row r="413" spans="1:26" x14ac:dyDescent="0.25">
      <c r="A413" s="1" t="s">
        <v>2014</v>
      </c>
      <c r="B413" s="1" t="s">
        <v>610</v>
      </c>
      <c r="C413" s="1" t="s">
        <v>617</v>
      </c>
      <c r="D413" s="1" t="s">
        <v>659</v>
      </c>
      <c r="E413" s="1" t="s">
        <v>612</v>
      </c>
      <c r="F413" s="1" t="s">
        <v>631</v>
      </c>
      <c r="G413" s="1" t="s">
        <v>612</v>
      </c>
      <c r="H413" s="1" t="s">
        <v>693</v>
      </c>
      <c r="I413" s="1" t="s">
        <v>619</v>
      </c>
      <c r="J413" s="1" t="s">
        <v>619</v>
      </c>
      <c r="Y413" s="1" t="s">
        <v>44</v>
      </c>
      <c r="Z413" s="1" t="s">
        <v>43</v>
      </c>
    </row>
    <row r="414" spans="1:26" x14ac:dyDescent="0.25">
      <c r="A414" s="1" t="s">
        <v>2015</v>
      </c>
      <c r="B414" s="1" t="s">
        <v>610</v>
      </c>
      <c r="C414" s="1" t="s">
        <v>676</v>
      </c>
      <c r="D414" s="1" t="s">
        <v>30</v>
      </c>
      <c r="E414" s="1" t="s">
        <v>717</v>
      </c>
      <c r="F414" s="1" t="s">
        <v>621</v>
      </c>
      <c r="G414" s="1" t="s">
        <v>646</v>
      </c>
      <c r="H414" s="1" t="s">
        <v>56</v>
      </c>
      <c r="I414" s="1" t="s">
        <v>725</v>
      </c>
      <c r="J414" s="1" t="s">
        <v>679</v>
      </c>
      <c r="K414" s="1" t="s">
        <v>619</v>
      </c>
      <c r="L414" s="1" t="s">
        <v>27</v>
      </c>
      <c r="Y414" s="1" t="s">
        <v>44</v>
      </c>
      <c r="Z414" s="1" t="s">
        <v>43</v>
      </c>
    </row>
    <row r="415" spans="1:26" x14ac:dyDescent="0.25">
      <c r="A415" s="1" t="s">
        <v>2016</v>
      </c>
      <c r="B415" s="1" t="s">
        <v>610</v>
      </c>
      <c r="C415" s="1" t="s">
        <v>681</v>
      </c>
      <c r="D415" s="1" t="s">
        <v>639</v>
      </c>
      <c r="E415" s="1" t="s">
        <v>613</v>
      </c>
      <c r="F415" s="1" t="s">
        <v>824</v>
      </c>
      <c r="G415" s="1" t="s">
        <v>38</v>
      </c>
      <c r="H415" s="1" t="s">
        <v>61</v>
      </c>
      <c r="I415" s="1" t="s">
        <v>675</v>
      </c>
      <c r="J415" s="1" t="s">
        <v>637</v>
      </c>
      <c r="K415" s="1" t="s">
        <v>617</v>
      </c>
      <c r="L415" s="1" t="s">
        <v>27</v>
      </c>
      <c r="Y415" s="1" t="s">
        <v>44</v>
      </c>
      <c r="Z415" s="1" t="s">
        <v>43</v>
      </c>
    </row>
    <row r="416" spans="1:26" x14ac:dyDescent="0.25">
      <c r="A416" s="1" t="s">
        <v>3332</v>
      </c>
      <c r="B416" s="1" t="s">
        <v>610</v>
      </c>
      <c r="C416" s="1" t="s">
        <v>320</v>
      </c>
      <c r="D416" s="1" t="s">
        <v>365</v>
      </c>
      <c r="E416" s="1" t="s">
        <v>421</v>
      </c>
      <c r="F416" s="1" t="s">
        <v>27</v>
      </c>
      <c r="Y416" s="1" t="s">
        <v>582</v>
      </c>
      <c r="Z416" s="1" t="s">
        <v>583</v>
      </c>
    </row>
    <row r="417" spans="1:26" x14ac:dyDescent="0.25">
      <c r="A417" s="1" t="s">
        <v>2017</v>
      </c>
      <c r="B417" s="1" t="s">
        <v>610</v>
      </c>
      <c r="C417" s="1" t="s">
        <v>26</v>
      </c>
      <c r="D417" s="1" t="s">
        <v>617</v>
      </c>
      <c r="E417" s="1" t="s">
        <v>48</v>
      </c>
      <c r="F417" s="1" t="s">
        <v>709</v>
      </c>
      <c r="G417" s="1" t="s">
        <v>612</v>
      </c>
      <c r="H417" s="1" t="s">
        <v>613</v>
      </c>
      <c r="I417" s="1" t="s">
        <v>662</v>
      </c>
      <c r="J417" s="1" t="s">
        <v>649</v>
      </c>
      <c r="K417" s="1" t="s">
        <v>619</v>
      </c>
      <c r="L417" s="1" t="s">
        <v>27</v>
      </c>
      <c r="M417" s="1" t="s">
        <v>264</v>
      </c>
      <c r="N417" s="1" t="s">
        <v>27</v>
      </c>
      <c r="Y417" s="1" t="s">
        <v>44</v>
      </c>
      <c r="Z417" s="1" t="s">
        <v>43</v>
      </c>
    </row>
    <row r="418" spans="1:26" x14ac:dyDescent="0.25">
      <c r="A418" s="1" t="s">
        <v>2018</v>
      </c>
      <c r="B418" s="1" t="s">
        <v>610</v>
      </c>
      <c r="C418" s="1" t="s">
        <v>668</v>
      </c>
      <c r="D418" s="1" t="s">
        <v>637</v>
      </c>
      <c r="E418" s="1" t="s">
        <v>650</v>
      </c>
      <c r="F418" s="1" t="s">
        <v>695</v>
      </c>
      <c r="G418" s="1" t="s">
        <v>612</v>
      </c>
      <c r="H418" s="1" t="s">
        <v>662</v>
      </c>
      <c r="I418" s="1" t="s">
        <v>680</v>
      </c>
      <c r="J418" s="1" t="s">
        <v>663</v>
      </c>
      <c r="Y418" s="1" t="s">
        <v>44</v>
      </c>
      <c r="Z418" s="1" t="s">
        <v>43</v>
      </c>
    </row>
    <row r="419" spans="1:26" x14ac:dyDescent="0.25">
      <c r="A419" s="1" t="s">
        <v>2019</v>
      </c>
      <c r="B419" s="1" t="s">
        <v>610</v>
      </c>
      <c r="C419" s="1" t="s">
        <v>681</v>
      </c>
      <c r="D419" s="1" t="s">
        <v>59</v>
      </c>
      <c r="E419" s="1" t="s">
        <v>616</v>
      </c>
      <c r="F419" s="1" t="s">
        <v>678</v>
      </c>
      <c r="G419" s="1" t="s">
        <v>655</v>
      </c>
      <c r="H419" s="1" t="s">
        <v>623</v>
      </c>
      <c r="I419" s="1" t="s">
        <v>646</v>
      </c>
      <c r="J419" s="1" t="s">
        <v>628</v>
      </c>
      <c r="Y419" s="1" t="s">
        <v>44</v>
      </c>
      <c r="Z419" s="1" t="s">
        <v>43</v>
      </c>
    </row>
    <row r="420" spans="1:26" x14ac:dyDescent="0.25">
      <c r="A420" s="1" t="s">
        <v>2020</v>
      </c>
      <c r="B420" s="1" t="s">
        <v>610</v>
      </c>
      <c r="C420" s="1" t="s">
        <v>696</v>
      </c>
      <c r="D420" s="1" t="s">
        <v>647</v>
      </c>
      <c r="E420" s="1" t="s">
        <v>612</v>
      </c>
      <c r="F420" s="1" t="s">
        <v>697</v>
      </c>
      <c r="G420" s="1" t="s">
        <v>646</v>
      </c>
      <c r="H420" s="1" t="s">
        <v>612</v>
      </c>
      <c r="I420" s="1" t="s">
        <v>679</v>
      </c>
      <c r="J420" s="1" t="s">
        <v>663</v>
      </c>
      <c r="Y420" s="1" t="s">
        <v>44</v>
      </c>
      <c r="Z420" s="1" t="s">
        <v>43</v>
      </c>
    </row>
    <row r="421" spans="1:26" x14ac:dyDescent="0.25">
      <c r="A421" s="1" t="s">
        <v>2021</v>
      </c>
      <c r="B421" s="1" t="s">
        <v>610</v>
      </c>
      <c r="C421" s="1" t="s">
        <v>652</v>
      </c>
      <c r="D421" s="1" t="s">
        <v>652</v>
      </c>
      <c r="E421" s="1" t="s">
        <v>698</v>
      </c>
      <c r="F421" s="1" t="s">
        <v>648</v>
      </c>
      <c r="G421" s="1" t="s">
        <v>641</v>
      </c>
      <c r="H421" s="1" t="s">
        <v>612</v>
      </c>
      <c r="I421" s="1" t="s">
        <v>680</v>
      </c>
      <c r="J421" s="1" t="s">
        <v>680</v>
      </c>
      <c r="Y421" s="1" t="s">
        <v>44</v>
      </c>
      <c r="Z421" s="1" t="s">
        <v>43</v>
      </c>
    </row>
    <row r="422" spans="1:26" x14ac:dyDescent="0.25">
      <c r="A422" s="1" t="s">
        <v>2022</v>
      </c>
      <c r="B422" s="1" t="s">
        <v>610</v>
      </c>
      <c r="C422" s="1" t="s">
        <v>699</v>
      </c>
      <c r="D422" s="1" t="s">
        <v>699</v>
      </c>
      <c r="E422" s="1" t="s">
        <v>700</v>
      </c>
      <c r="F422" s="1" t="s">
        <v>700</v>
      </c>
      <c r="G422" s="1" t="s">
        <v>691</v>
      </c>
      <c r="H422" s="1" t="s">
        <v>691</v>
      </c>
      <c r="I422" s="1" t="s">
        <v>691</v>
      </c>
      <c r="J422" s="1" t="s">
        <v>651</v>
      </c>
      <c r="Y422" s="1" t="s">
        <v>44</v>
      </c>
      <c r="Z422" s="1" t="s">
        <v>43</v>
      </c>
    </row>
    <row r="423" spans="1:26" x14ac:dyDescent="0.25">
      <c r="A423" s="1" t="s">
        <v>2619</v>
      </c>
      <c r="B423" s="1" t="s">
        <v>610</v>
      </c>
      <c r="C423" s="1" t="s">
        <v>638</v>
      </c>
      <c r="D423" s="1" t="s">
        <v>692</v>
      </c>
      <c r="E423" s="1" t="s">
        <v>613</v>
      </c>
      <c r="F423" s="1" t="s">
        <v>621</v>
      </c>
      <c r="G423" s="1" t="s">
        <v>641</v>
      </c>
      <c r="H423" s="1" t="s">
        <v>646</v>
      </c>
      <c r="I423" s="1" t="s">
        <v>643</v>
      </c>
      <c r="J423" s="1" t="s">
        <v>679</v>
      </c>
      <c r="K423" s="1" t="s">
        <v>618</v>
      </c>
      <c r="L423" s="1" t="s">
        <v>27</v>
      </c>
      <c r="Y423" s="1" t="s">
        <v>44</v>
      </c>
      <c r="Z423" s="1" t="s">
        <v>43</v>
      </c>
    </row>
    <row r="424" spans="1:26" x14ac:dyDescent="0.25">
      <c r="A424" s="1" t="s">
        <v>2023</v>
      </c>
      <c r="B424" s="1" t="s">
        <v>610</v>
      </c>
      <c r="C424" s="1" t="s">
        <v>26</v>
      </c>
      <c r="D424" s="1" t="s">
        <v>672</v>
      </c>
      <c r="E424" s="1" t="s">
        <v>701</v>
      </c>
      <c r="F424" s="1" t="s">
        <v>60</v>
      </c>
      <c r="G424" s="1" t="s">
        <v>646</v>
      </c>
      <c r="H424" s="1" t="s">
        <v>674</v>
      </c>
      <c r="I424" s="1" t="s">
        <v>628</v>
      </c>
      <c r="J424" s="1" t="s">
        <v>663</v>
      </c>
      <c r="Y424" s="1" t="s">
        <v>44</v>
      </c>
      <c r="Z424" s="1" t="s">
        <v>43</v>
      </c>
    </row>
    <row r="425" spans="1:26" x14ac:dyDescent="0.25">
      <c r="A425" s="1" t="s">
        <v>2024</v>
      </c>
      <c r="B425" s="1" t="s">
        <v>610</v>
      </c>
      <c r="C425" s="1" t="s">
        <v>652</v>
      </c>
      <c r="D425" s="1" t="s">
        <v>620</v>
      </c>
      <c r="E425" s="1" t="s">
        <v>862</v>
      </c>
      <c r="F425" s="1" t="s">
        <v>626</v>
      </c>
      <c r="G425" s="1" t="s">
        <v>623</v>
      </c>
      <c r="H425" s="1" t="s">
        <v>642</v>
      </c>
      <c r="I425" s="1" t="s">
        <v>827</v>
      </c>
      <c r="J425" s="1" t="s">
        <v>628</v>
      </c>
      <c r="K425" s="1" t="s">
        <v>618</v>
      </c>
      <c r="L425" s="1" t="s">
        <v>27</v>
      </c>
      <c r="M425" s="1" t="s">
        <v>266</v>
      </c>
      <c r="N425" s="1" t="s">
        <v>27</v>
      </c>
      <c r="Y425" s="1" t="s">
        <v>44</v>
      </c>
      <c r="Z425" s="1" t="s">
        <v>43</v>
      </c>
    </row>
    <row r="426" spans="1:26" x14ac:dyDescent="0.25">
      <c r="A426" s="1" t="s">
        <v>2025</v>
      </c>
      <c r="B426" s="1" t="s">
        <v>610</v>
      </c>
      <c r="C426" s="1" t="s">
        <v>26</v>
      </c>
      <c r="D426" s="1" t="s">
        <v>647</v>
      </c>
      <c r="E426" s="1" t="s">
        <v>825</v>
      </c>
      <c r="F426" s="1" t="s">
        <v>666</v>
      </c>
      <c r="G426" s="1" t="s">
        <v>644</v>
      </c>
      <c r="H426" s="1" t="s">
        <v>641</v>
      </c>
      <c r="I426" s="1" t="s">
        <v>817</v>
      </c>
      <c r="J426" s="1" t="s">
        <v>663</v>
      </c>
      <c r="K426" s="1" t="s">
        <v>618</v>
      </c>
      <c r="L426" s="1" t="s">
        <v>27</v>
      </c>
      <c r="Y426" s="1" t="s">
        <v>44</v>
      </c>
      <c r="Z426" s="1" t="s">
        <v>43</v>
      </c>
    </row>
    <row r="427" spans="1:26" x14ac:dyDescent="0.25">
      <c r="A427" s="1" t="s">
        <v>3333</v>
      </c>
      <c r="B427" s="1" t="s">
        <v>610</v>
      </c>
      <c r="C427" s="1" t="s">
        <v>320</v>
      </c>
      <c r="D427" s="1" t="s">
        <v>365</v>
      </c>
      <c r="E427" s="1" t="s">
        <v>729</v>
      </c>
      <c r="F427" s="1" t="s">
        <v>648</v>
      </c>
      <c r="Y427" s="1" t="s">
        <v>582</v>
      </c>
      <c r="Z427" s="1" t="s">
        <v>583</v>
      </c>
    </row>
    <row r="428" spans="1:26" x14ac:dyDescent="0.25">
      <c r="A428" s="1" t="s">
        <v>2026</v>
      </c>
      <c r="B428" s="1" t="s">
        <v>610</v>
      </c>
      <c r="C428" s="1" t="s">
        <v>26</v>
      </c>
      <c r="D428" s="1" t="s">
        <v>659</v>
      </c>
      <c r="E428" s="1" t="s">
        <v>854</v>
      </c>
      <c r="F428" s="1" t="s">
        <v>709</v>
      </c>
      <c r="G428" s="1" t="s">
        <v>613</v>
      </c>
      <c r="H428" s="1" t="s">
        <v>651</v>
      </c>
      <c r="I428" s="1" t="s">
        <v>649</v>
      </c>
      <c r="J428" s="1" t="s">
        <v>662</v>
      </c>
      <c r="K428" s="1" t="s">
        <v>619</v>
      </c>
      <c r="L428" s="1" t="s">
        <v>27</v>
      </c>
      <c r="M428" s="1" t="s">
        <v>264</v>
      </c>
      <c r="N428" s="1" t="s">
        <v>27</v>
      </c>
      <c r="Y428" s="1" t="s">
        <v>44</v>
      </c>
      <c r="Z428" s="1" t="s">
        <v>43</v>
      </c>
    </row>
    <row r="429" spans="1:26" x14ac:dyDescent="0.25">
      <c r="A429" s="1" t="s">
        <v>2027</v>
      </c>
      <c r="B429" s="1" t="s">
        <v>610</v>
      </c>
      <c r="C429" s="1" t="s">
        <v>702</v>
      </c>
      <c r="D429" s="1" t="s">
        <v>702</v>
      </c>
      <c r="E429" s="1" t="s">
        <v>703</v>
      </c>
      <c r="F429" s="1" t="s">
        <v>704</v>
      </c>
      <c r="G429" s="1" t="s">
        <v>644</v>
      </c>
      <c r="H429" s="1" t="s">
        <v>612</v>
      </c>
      <c r="I429" s="1" t="s">
        <v>651</v>
      </c>
      <c r="J429" s="1" t="s">
        <v>685</v>
      </c>
      <c r="Y429" s="1" t="s">
        <v>44</v>
      </c>
      <c r="Z429" s="1" t="s">
        <v>43</v>
      </c>
    </row>
    <row r="430" spans="1:26" x14ac:dyDescent="0.25">
      <c r="A430" s="1" t="s">
        <v>2028</v>
      </c>
      <c r="B430" s="1" t="s">
        <v>610</v>
      </c>
      <c r="C430" s="1" t="s">
        <v>668</v>
      </c>
      <c r="D430" s="1" t="s">
        <v>611</v>
      </c>
      <c r="E430" s="1" t="s">
        <v>826</v>
      </c>
      <c r="F430" s="1" t="s">
        <v>709</v>
      </c>
      <c r="G430" s="1" t="s">
        <v>691</v>
      </c>
      <c r="H430" s="1" t="s">
        <v>613</v>
      </c>
      <c r="I430" s="1" t="s">
        <v>802</v>
      </c>
      <c r="J430" s="1" t="s">
        <v>741</v>
      </c>
      <c r="K430" s="1" t="s">
        <v>617</v>
      </c>
      <c r="L430" s="1" t="s">
        <v>27</v>
      </c>
      <c r="Y430" s="1" t="s">
        <v>44</v>
      </c>
      <c r="Z430" s="1" t="s">
        <v>43</v>
      </c>
    </row>
    <row r="431" spans="1:26" x14ac:dyDescent="0.25">
      <c r="A431" s="1" t="s">
        <v>2029</v>
      </c>
      <c r="B431" s="1" t="s">
        <v>610</v>
      </c>
      <c r="C431" s="1" t="s">
        <v>681</v>
      </c>
      <c r="D431" s="1" t="s">
        <v>647</v>
      </c>
      <c r="E431" s="1" t="s">
        <v>616</v>
      </c>
      <c r="F431" s="1" t="s">
        <v>737</v>
      </c>
      <c r="G431" s="1" t="s">
        <v>646</v>
      </c>
      <c r="H431" s="1" t="s">
        <v>623</v>
      </c>
      <c r="I431" s="1" t="s">
        <v>827</v>
      </c>
      <c r="J431" s="1" t="s">
        <v>663</v>
      </c>
      <c r="K431" s="1" t="s">
        <v>618</v>
      </c>
      <c r="L431" s="1" t="s">
        <v>27</v>
      </c>
      <c r="Y431" s="1" t="s">
        <v>44</v>
      </c>
      <c r="Z431" s="1" t="s">
        <v>43</v>
      </c>
    </row>
    <row r="432" spans="1:26" x14ac:dyDescent="0.25">
      <c r="A432" s="1" t="s">
        <v>2030</v>
      </c>
      <c r="B432" s="1" t="s">
        <v>610</v>
      </c>
      <c r="C432" s="1" t="s">
        <v>619</v>
      </c>
      <c r="D432" s="1" t="s">
        <v>652</v>
      </c>
      <c r="E432" s="1" t="s">
        <v>705</v>
      </c>
      <c r="F432" s="1" t="s">
        <v>706</v>
      </c>
      <c r="G432" s="1" t="s">
        <v>618</v>
      </c>
      <c r="H432" s="1" t="s">
        <v>655</v>
      </c>
      <c r="I432" s="1" t="s">
        <v>619</v>
      </c>
      <c r="J432" s="1" t="s">
        <v>646</v>
      </c>
      <c r="Y432" s="1" t="s">
        <v>44</v>
      </c>
      <c r="Z432" s="1" t="s">
        <v>43</v>
      </c>
    </row>
    <row r="433" spans="1:26" x14ac:dyDescent="0.25">
      <c r="A433" s="1" t="s">
        <v>2031</v>
      </c>
      <c r="B433" s="1" t="s">
        <v>610</v>
      </c>
      <c r="C433" s="1" t="s">
        <v>26</v>
      </c>
      <c r="D433" s="1" t="s">
        <v>893</v>
      </c>
      <c r="E433" s="1" t="s">
        <v>666</v>
      </c>
      <c r="F433" s="1" t="s">
        <v>650</v>
      </c>
      <c r="G433" s="1" t="s">
        <v>720</v>
      </c>
      <c r="H433" s="1" t="s">
        <v>680</v>
      </c>
      <c r="I433" s="1" t="s">
        <v>625</v>
      </c>
      <c r="J433" s="1" t="s">
        <v>689</v>
      </c>
      <c r="K433" s="1" t="s">
        <v>618</v>
      </c>
      <c r="L433" s="1" t="s">
        <v>27</v>
      </c>
      <c r="M433" s="1" t="s">
        <v>264</v>
      </c>
      <c r="N433" s="1" t="s">
        <v>27</v>
      </c>
      <c r="Y433" s="1" t="s">
        <v>44</v>
      </c>
      <c r="Z433" s="1" t="s">
        <v>43</v>
      </c>
    </row>
    <row r="434" spans="1:26" x14ac:dyDescent="0.25">
      <c r="A434" s="1" t="s">
        <v>2032</v>
      </c>
      <c r="B434" s="1" t="s">
        <v>610</v>
      </c>
      <c r="C434" s="1" t="s">
        <v>26</v>
      </c>
      <c r="D434" s="1" t="s">
        <v>707</v>
      </c>
      <c r="E434" s="1" t="s">
        <v>650</v>
      </c>
      <c r="F434" s="1" t="s">
        <v>708</v>
      </c>
      <c r="G434" s="1" t="s">
        <v>641</v>
      </c>
      <c r="H434" s="1" t="s">
        <v>642</v>
      </c>
      <c r="I434" s="1" t="s">
        <v>628</v>
      </c>
      <c r="J434" s="1" t="s">
        <v>663</v>
      </c>
      <c r="Y434" s="1" t="s">
        <v>44</v>
      </c>
      <c r="Z434" s="1" t="s">
        <v>43</v>
      </c>
    </row>
    <row r="435" spans="1:26" x14ac:dyDescent="0.25">
      <c r="A435" s="1" t="s">
        <v>2033</v>
      </c>
      <c r="B435" s="1" t="s">
        <v>610</v>
      </c>
      <c r="C435" s="1" t="s">
        <v>652</v>
      </c>
      <c r="D435" s="1" t="s">
        <v>692</v>
      </c>
      <c r="E435" s="1" t="s">
        <v>626</v>
      </c>
      <c r="F435" s="1" t="s">
        <v>709</v>
      </c>
      <c r="G435" s="1" t="s">
        <v>38</v>
      </c>
      <c r="H435" s="1" t="s">
        <v>613</v>
      </c>
      <c r="I435" s="1" t="s">
        <v>710</v>
      </c>
      <c r="J435" s="1" t="s">
        <v>628</v>
      </c>
      <c r="Y435" s="1" t="s">
        <v>44</v>
      </c>
      <c r="Z435" s="1" t="s">
        <v>43</v>
      </c>
    </row>
    <row r="436" spans="1:26" x14ac:dyDescent="0.25">
      <c r="A436" s="1" t="s">
        <v>2034</v>
      </c>
      <c r="B436" s="1" t="s">
        <v>610</v>
      </c>
      <c r="C436" s="1" t="s">
        <v>638</v>
      </c>
      <c r="D436" s="1" t="s">
        <v>635</v>
      </c>
      <c r="E436" s="1" t="s">
        <v>60</v>
      </c>
      <c r="F436" s="1" t="s">
        <v>752</v>
      </c>
      <c r="G436" s="1" t="s">
        <v>753</v>
      </c>
      <c r="H436" s="1" t="s">
        <v>674</v>
      </c>
      <c r="I436" s="1" t="s">
        <v>628</v>
      </c>
      <c r="J436" s="1" t="s">
        <v>802</v>
      </c>
      <c r="K436" s="1" t="s">
        <v>617</v>
      </c>
      <c r="L436" s="1" t="s">
        <v>27</v>
      </c>
      <c r="M436" s="1" t="s">
        <v>656</v>
      </c>
      <c r="N436" s="1" t="s">
        <v>27</v>
      </c>
      <c r="Y436" s="1" t="s">
        <v>44</v>
      </c>
      <c r="Z436" s="1" t="s">
        <v>43</v>
      </c>
    </row>
    <row r="437" spans="1:26" x14ac:dyDescent="0.25">
      <c r="A437" s="1" t="s">
        <v>2035</v>
      </c>
      <c r="B437" s="1" t="s">
        <v>610</v>
      </c>
      <c r="C437" s="1" t="s">
        <v>619</v>
      </c>
      <c r="D437" s="1" t="s">
        <v>26</v>
      </c>
      <c r="E437" s="1" t="s">
        <v>693</v>
      </c>
      <c r="F437" s="1" t="s">
        <v>809</v>
      </c>
      <c r="G437" s="1" t="s">
        <v>646</v>
      </c>
      <c r="H437" s="1" t="s">
        <v>612</v>
      </c>
      <c r="I437" s="1" t="s">
        <v>810</v>
      </c>
      <c r="J437" s="1" t="s">
        <v>616</v>
      </c>
      <c r="K437" s="1" t="s">
        <v>770</v>
      </c>
      <c r="L437" s="1" t="s">
        <v>27</v>
      </c>
      <c r="Y437" s="1" t="s">
        <v>44</v>
      </c>
      <c r="Z437" s="1" t="s">
        <v>43</v>
      </c>
    </row>
    <row r="438" spans="1:26" x14ac:dyDescent="0.25">
      <c r="A438" s="1" t="s">
        <v>3334</v>
      </c>
      <c r="B438" s="1" t="s">
        <v>610</v>
      </c>
      <c r="C438" s="1" t="s">
        <v>427</v>
      </c>
      <c r="D438" s="1" t="s">
        <v>365</v>
      </c>
      <c r="E438" s="1" t="s">
        <v>613</v>
      </c>
      <c r="F438" s="1" t="s">
        <v>385</v>
      </c>
      <c r="Y438" s="1" t="s">
        <v>582</v>
      </c>
      <c r="Z438" s="1" t="s">
        <v>583</v>
      </c>
    </row>
    <row r="439" spans="1:26" x14ac:dyDescent="0.25">
      <c r="A439" s="1" t="s">
        <v>2036</v>
      </c>
      <c r="B439" s="1" t="s">
        <v>610</v>
      </c>
      <c r="C439" s="1" t="s">
        <v>638</v>
      </c>
      <c r="D439" s="1" t="s">
        <v>730</v>
      </c>
      <c r="E439" s="1" t="s">
        <v>828</v>
      </c>
      <c r="F439" s="1" t="s">
        <v>764</v>
      </c>
      <c r="G439" s="1" t="s">
        <v>651</v>
      </c>
      <c r="H439" s="1" t="s">
        <v>56</v>
      </c>
      <c r="I439" s="1" t="s">
        <v>810</v>
      </c>
      <c r="J439" s="1" t="s">
        <v>810</v>
      </c>
      <c r="K439" s="1" t="s">
        <v>618</v>
      </c>
      <c r="L439" s="1" t="s">
        <v>618</v>
      </c>
      <c r="Y439" s="1" t="s">
        <v>44</v>
      </c>
      <c r="Z439" s="1" t="s">
        <v>43</v>
      </c>
    </row>
    <row r="440" spans="1:26" x14ac:dyDescent="0.25">
      <c r="A440" s="1" t="s">
        <v>2037</v>
      </c>
      <c r="B440" s="1" t="s">
        <v>610</v>
      </c>
      <c r="C440" s="1" t="s">
        <v>26</v>
      </c>
      <c r="D440" s="1" t="s">
        <v>829</v>
      </c>
      <c r="E440" s="1" t="s">
        <v>666</v>
      </c>
      <c r="F440" s="1" t="s">
        <v>650</v>
      </c>
      <c r="G440" s="1" t="s">
        <v>641</v>
      </c>
      <c r="H440" s="1" t="s">
        <v>662</v>
      </c>
      <c r="I440" s="1" t="s">
        <v>680</v>
      </c>
      <c r="J440" s="1" t="s">
        <v>810</v>
      </c>
      <c r="K440" s="1" t="s">
        <v>618</v>
      </c>
      <c r="L440" s="1" t="s">
        <v>27</v>
      </c>
      <c r="Y440" s="1" t="s">
        <v>44</v>
      </c>
      <c r="Z440" s="1" t="s">
        <v>43</v>
      </c>
    </row>
    <row r="441" spans="1:26" x14ac:dyDescent="0.25">
      <c r="A441" s="1" t="s">
        <v>2038</v>
      </c>
      <c r="B441" s="1" t="s">
        <v>610</v>
      </c>
      <c r="C441" s="1" t="s">
        <v>647</v>
      </c>
      <c r="D441" s="1" t="s">
        <v>692</v>
      </c>
      <c r="E441" s="1" t="s">
        <v>626</v>
      </c>
      <c r="F441" s="1" t="s">
        <v>830</v>
      </c>
      <c r="G441" s="1" t="s">
        <v>644</v>
      </c>
      <c r="H441" s="1" t="s">
        <v>831</v>
      </c>
      <c r="I441" s="1" t="s">
        <v>729</v>
      </c>
      <c r="J441" s="1" t="s">
        <v>616</v>
      </c>
      <c r="K441" s="1" t="s">
        <v>617</v>
      </c>
      <c r="L441" s="1" t="s">
        <v>27</v>
      </c>
      <c r="Y441" s="1" t="s">
        <v>44</v>
      </c>
      <c r="Z441" s="1" t="s">
        <v>43</v>
      </c>
    </row>
    <row r="442" spans="1:26" x14ac:dyDescent="0.25">
      <c r="A442" s="1" t="s">
        <v>2039</v>
      </c>
      <c r="B442" s="1" t="s">
        <v>610</v>
      </c>
      <c r="C442" s="1" t="s">
        <v>26</v>
      </c>
      <c r="D442" s="1" t="s">
        <v>652</v>
      </c>
      <c r="E442" s="1" t="s">
        <v>806</v>
      </c>
      <c r="F442" s="1" t="s">
        <v>688</v>
      </c>
      <c r="G442" s="1" t="s">
        <v>613</v>
      </c>
      <c r="H442" s="1" t="s">
        <v>802</v>
      </c>
      <c r="I442" s="1" t="s">
        <v>738</v>
      </c>
      <c r="J442" s="1" t="s">
        <v>831</v>
      </c>
      <c r="K442" s="1" t="s">
        <v>619</v>
      </c>
      <c r="L442" s="1" t="s">
        <v>27</v>
      </c>
      <c r="M442" s="1" t="s">
        <v>656</v>
      </c>
      <c r="N442" s="1" t="s">
        <v>27</v>
      </c>
      <c r="Y442" s="1" t="s">
        <v>44</v>
      </c>
      <c r="Z442" s="1" t="s">
        <v>43</v>
      </c>
    </row>
    <row r="443" spans="1:26" x14ac:dyDescent="0.25">
      <c r="A443" s="1" t="s">
        <v>2040</v>
      </c>
      <c r="B443" s="1" t="s">
        <v>610</v>
      </c>
      <c r="C443" s="1" t="s">
        <v>26</v>
      </c>
      <c r="D443" s="1" t="s">
        <v>652</v>
      </c>
      <c r="E443" s="1" t="s">
        <v>662</v>
      </c>
      <c r="F443" s="1" t="s">
        <v>711</v>
      </c>
      <c r="G443" s="1" t="s">
        <v>663</v>
      </c>
      <c r="H443" s="1" t="s">
        <v>712</v>
      </c>
      <c r="I443" s="1" t="s">
        <v>649</v>
      </c>
      <c r="J443" s="1" t="s">
        <v>713</v>
      </c>
      <c r="Y443" s="1" t="s">
        <v>44</v>
      </c>
      <c r="Z443" s="1" t="s">
        <v>43</v>
      </c>
    </row>
    <row r="444" spans="1:26" x14ac:dyDescent="0.25">
      <c r="A444" s="1" t="s">
        <v>2041</v>
      </c>
      <c r="B444" s="1" t="s">
        <v>610</v>
      </c>
      <c r="C444" s="1" t="s">
        <v>26</v>
      </c>
      <c r="D444" s="1" t="s">
        <v>699</v>
      </c>
      <c r="E444" s="1" t="s">
        <v>832</v>
      </c>
      <c r="F444" s="1" t="s">
        <v>734</v>
      </c>
      <c r="G444" s="1" t="s">
        <v>612</v>
      </c>
      <c r="H444" s="1" t="s">
        <v>613</v>
      </c>
      <c r="I444" s="1" t="s">
        <v>651</v>
      </c>
      <c r="J444" s="1" t="s">
        <v>802</v>
      </c>
      <c r="K444" s="1" t="s">
        <v>617</v>
      </c>
      <c r="L444" s="1" t="s">
        <v>27</v>
      </c>
      <c r="Y444" s="1" t="s">
        <v>44</v>
      </c>
      <c r="Z444" s="1" t="s">
        <v>43</v>
      </c>
    </row>
    <row r="445" spans="1:26" x14ac:dyDescent="0.25">
      <c r="A445" s="1" t="s">
        <v>2042</v>
      </c>
      <c r="B445" s="1" t="s">
        <v>610</v>
      </c>
      <c r="C445" s="1" t="s">
        <v>26</v>
      </c>
      <c r="D445" s="1" t="s">
        <v>730</v>
      </c>
      <c r="E445" s="1" t="s">
        <v>49</v>
      </c>
      <c r="F445" s="1" t="s">
        <v>711</v>
      </c>
      <c r="G445" s="1" t="s">
        <v>215</v>
      </c>
      <c r="H445" s="1" t="s">
        <v>712</v>
      </c>
      <c r="I445" s="1" t="s">
        <v>649</v>
      </c>
      <c r="J445" s="1" t="s">
        <v>637</v>
      </c>
      <c r="K445" s="1" t="s">
        <v>618</v>
      </c>
      <c r="L445" s="1" t="s">
        <v>27</v>
      </c>
      <c r="M445" s="1" t="s">
        <v>264</v>
      </c>
      <c r="N445" s="1" t="s">
        <v>27</v>
      </c>
      <c r="Y445" s="1" t="s">
        <v>44</v>
      </c>
      <c r="Z445" s="1" t="s">
        <v>43</v>
      </c>
    </row>
    <row r="446" spans="1:26" x14ac:dyDescent="0.25">
      <c r="A446" s="1" t="s">
        <v>2043</v>
      </c>
      <c r="B446" s="1" t="s">
        <v>610</v>
      </c>
      <c r="C446" s="1" t="s">
        <v>620</v>
      </c>
      <c r="D446" s="1" t="s">
        <v>659</v>
      </c>
      <c r="E446" s="1" t="s">
        <v>648</v>
      </c>
      <c r="F446" s="1" t="s">
        <v>714</v>
      </c>
      <c r="G446" s="1" t="s">
        <v>641</v>
      </c>
      <c r="H446" s="1" t="s">
        <v>642</v>
      </c>
      <c r="I446" s="1" t="s">
        <v>646</v>
      </c>
      <c r="J446" s="1" t="s">
        <v>628</v>
      </c>
      <c r="Y446" s="1" t="s">
        <v>44</v>
      </c>
      <c r="Z446" s="1" t="s">
        <v>43</v>
      </c>
    </row>
    <row r="447" spans="1:26" x14ac:dyDescent="0.25">
      <c r="A447" s="1" t="s">
        <v>2044</v>
      </c>
      <c r="B447" s="1" t="s">
        <v>610</v>
      </c>
      <c r="C447" s="1" t="s">
        <v>715</v>
      </c>
      <c r="D447" s="1" t="s">
        <v>26</v>
      </c>
      <c r="E447" s="1" t="s">
        <v>678</v>
      </c>
      <c r="F447" s="1" t="s">
        <v>658</v>
      </c>
      <c r="G447" s="1" t="s">
        <v>614</v>
      </c>
      <c r="H447" s="1" t="s">
        <v>623</v>
      </c>
      <c r="I447" s="1" t="s">
        <v>679</v>
      </c>
      <c r="J447" s="1" t="s">
        <v>628</v>
      </c>
      <c r="Y447" s="1" t="s">
        <v>44</v>
      </c>
      <c r="Z447" s="1" t="s">
        <v>43</v>
      </c>
    </row>
    <row r="448" spans="1:26" x14ac:dyDescent="0.25">
      <c r="A448" s="1" t="s">
        <v>2045</v>
      </c>
      <c r="B448" s="1" t="s">
        <v>610</v>
      </c>
      <c r="C448" s="1" t="s">
        <v>676</v>
      </c>
      <c r="D448" s="1" t="s">
        <v>639</v>
      </c>
      <c r="E448" s="1" t="s">
        <v>716</v>
      </c>
      <c r="F448" s="1" t="s">
        <v>717</v>
      </c>
      <c r="G448" s="1" t="s">
        <v>614</v>
      </c>
      <c r="H448" s="1" t="s">
        <v>718</v>
      </c>
      <c r="I448" s="1" t="s">
        <v>685</v>
      </c>
      <c r="J448" s="1" t="s">
        <v>624</v>
      </c>
      <c r="Y448" s="1" t="s">
        <v>44</v>
      </c>
      <c r="Z448" s="1" t="s">
        <v>43</v>
      </c>
    </row>
    <row r="449" spans="1:26" x14ac:dyDescent="0.25">
      <c r="A449" s="1" t="s">
        <v>3140</v>
      </c>
      <c r="B449" s="1" t="s">
        <v>610</v>
      </c>
      <c r="C449" s="1" t="s">
        <v>27</v>
      </c>
      <c r="D449" s="1" t="s">
        <v>27</v>
      </c>
      <c r="E449" s="1" t="s">
        <v>27</v>
      </c>
      <c r="F449" s="1" t="s">
        <v>27</v>
      </c>
      <c r="G449" s="1" t="s">
        <v>27</v>
      </c>
      <c r="H449" s="1" t="s">
        <v>27</v>
      </c>
      <c r="I449" s="1" t="s">
        <v>783</v>
      </c>
      <c r="J449" s="1" t="s">
        <v>729</v>
      </c>
      <c r="K449" s="1" t="s">
        <v>619</v>
      </c>
      <c r="L449" s="1" t="s">
        <v>617</v>
      </c>
      <c r="Y449" s="1" t="s">
        <v>545</v>
      </c>
      <c r="Z449" s="1" t="s">
        <v>542</v>
      </c>
    </row>
    <row r="450" spans="1:26" x14ac:dyDescent="0.25">
      <c r="A450" s="1" t="s">
        <v>2046</v>
      </c>
      <c r="B450" s="1" t="s">
        <v>610</v>
      </c>
      <c r="C450" s="1" t="s">
        <v>652</v>
      </c>
      <c r="D450" s="1" t="s">
        <v>659</v>
      </c>
      <c r="E450" s="1" t="s">
        <v>666</v>
      </c>
      <c r="F450" s="1" t="s">
        <v>719</v>
      </c>
      <c r="G450" s="1" t="s">
        <v>644</v>
      </c>
      <c r="H450" s="1" t="s">
        <v>720</v>
      </c>
      <c r="I450" s="1" t="s">
        <v>721</v>
      </c>
      <c r="J450" s="1" t="s">
        <v>663</v>
      </c>
      <c r="Y450" s="1" t="s">
        <v>44</v>
      </c>
      <c r="Z450" s="1" t="s">
        <v>43</v>
      </c>
    </row>
    <row r="451" spans="1:26" x14ac:dyDescent="0.25">
      <c r="A451" s="1" t="s">
        <v>2047</v>
      </c>
      <c r="B451" s="1" t="s">
        <v>610</v>
      </c>
      <c r="C451" s="1" t="s">
        <v>637</v>
      </c>
      <c r="D451" s="1" t="s">
        <v>652</v>
      </c>
      <c r="E451" s="1" t="s">
        <v>826</v>
      </c>
      <c r="F451" s="1" t="s">
        <v>648</v>
      </c>
      <c r="G451" s="1" t="s">
        <v>691</v>
      </c>
      <c r="H451" s="1" t="s">
        <v>612</v>
      </c>
      <c r="I451" s="1" t="s">
        <v>833</v>
      </c>
      <c r="J451" s="1" t="s">
        <v>802</v>
      </c>
      <c r="K451" s="1" t="s">
        <v>618</v>
      </c>
      <c r="L451" s="1" t="s">
        <v>618</v>
      </c>
      <c r="Y451" s="1" t="s">
        <v>44</v>
      </c>
      <c r="Z451" s="1" t="s">
        <v>43</v>
      </c>
    </row>
    <row r="452" spans="1:26" x14ac:dyDescent="0.25">
      <c r="A452" s="1" t="s">
        <v>2048</v>
      </c>
      <c r="B452" s="1" t="s">
        <v>610</v>
      </c>
      <c r="C452" s="1" t="s">
        <v>618</v>
      </c>
      <c r="D452" s="1" t="s">
        <v>638</v>
      </c>
      <c r="E452" s="1" t="s">
        <v>717</v>
      </c>
      <c r="F452" s="1" t="s">
        <v>717</v>
      </c>
      <c r="G452" s="1" t="s">
        <v>56</v>
      </c>
      <c r="H452" s="1" t="s">
        <v>56</v>
      </c>
      <c r="I452" s="1" t="s">
        <v>679</v>
      </c>
      <c r="J452" s="1" t="s">
        <v>624</v>
      </c>
      <c r="Y452" s="1" t="s">
        <v>44</v>
      </c>
      <c r="Z452" s="1" t="s">
        <v>43</v>
      </c>
    </row>
    <row r="453" spans="1:26" x14ac:dyDescent="0.25">
      <c r="A453" s="1" t="s">
        <v>2049</v>
      </c>
      <c r="B453" s="1" t="s">
        <v>610</v>
      </c>
      <c r="C453" s="1" t="s">
        <v>637</v>
      </c>
      <c r="D453" s="1" t="s">
        <v>766</v>
      </c>
      <c r="E453" s="1" t="s">
        <v>894</v>
      </c>
      <c r="F453" s="1" t="s">
        <v>650</v>
      </c>
      <c r="G453" s="1" t="s">
        <v>644</v>
      </c>
      <c r="H453" s="1" t="s">
        <v>662</v>
      </c>
      <c r="I453" s="1" t="s">
        <v>827</v>
      </c>
      <c r="J453" s="1" t="s">
        <v>721</v>
      </c>
      <c r="K453" s="1" t="s">
        <v>618</v>
      </c>
      <c r="L453" s="1" t="s">
        <v>27</v>
      </c>
      <c r="M453" s="1" t="s">
        <v>656</v>
      </c>
      <c r="N453" s="1" t="s">
        <v>27</v>
      </c>
      <c r="Y453" s="1" t="s">
        <v>44</v>
      </c>
      <c r="Z453" s="1" t="s">
        <v>43</v>
      </c>
    </row>
    <row r="454" spans="1:26" x14ac:dyDescent="0.25">
      <c r="A454" s="1" t="s">
        <v>2050</v>
      </c>
      <c r="B454" s="1" t="s">
        <v>610</v>
      </c>
      <c r="C454" s="1" t="s">
        <v>656</v>
      </c>
      <c r="D454" s="1" t="s">
        <v>637</v>
      </c>
      <c r="E454" s="1" t="s">
        <v>872</v>
      </c>
      <c r="F454" s="1" t="s">
        <v>626</v>
      </c>
      <c r="G454" s="1" t="s">
        <v>38</v>
      </c>
      <c r="H454" s="1" t="s">
        <v>642</v>
      </c>
      <c r="I454" s="1" t="s">
        <v>628</v>
      </c>
      <c r="J454" s="1" t="s">
        <v>637</v>
      </c>
      <c r="K454" s="1" t="s">
        <v>618</v>
      </c>
      <c r="L454" s="1" t="s">
        <v>27</v>
      </c>
      <c r="M454" s="1" t="s">
        <v>264</v>
      </c>
      <c r="N454" s="1" t="s">
        <v>27</v>
      </c>
      <c r="Y454" s="1" t="s">
        <v>44</v>
      </c>
      <c r="Z454" s="1" t="s">
        <v>43</v>
      </c>
    </row>
    <row r="455" spans="1:26" x14ac:dyDescent="0.25">
      <c r="A455" s="1" t="s">
        <v>2051</v>
      </c>
      <c r="B455" s="1" t="s">
        <v>610</v>
      </c>
      <c r="C455" s="1" t="s">
        <v>702</v>
      </c>
      <c r="D455" s="1" t="s">
        <v>637</v>
      </c>
      <c r="E455" s="1" t="s">
        <v>765</v>
      </c>
      <c r="F455" s="1" t="s">
        <v>734</v>
      </c>
      <c r="G455" s="1" t="s">
        <v>612</v>
      </c>
      <c r="H455" s="1" t="s">
        <v>612</v>
      </c>
      <c r="I455" s="1" t="s">
        <v>685</v>
      </c>
      <c r="J455" s="1" t="s">
        <v>637</v>
      </c>
      <c r="K455" s="1" t="s">
        <v>618</v>
      </c>
      <c r="L455" s="1" t="s">
        <v>27</v>
      </c>
      <c r="M455" s="1" t="s">
        <v>264</v>
      </c>
      <c r="N455" s="1" t="s">
        <v>27</v>
      </c>
      <c r="Y455" s="1" t="s">
        <v>44</v>
      </c>
      <c r="Z455" s="1" t="s">
        <v>43</v>
      </c>
    </row>
    <row r="456" spans="1:26" x14ac:dyDescent="0.25">
      <c r="A456" s="1" t="s">
        <v>2052</v>
      </c>
      <c r="B456" s="1" t="s">
        <v>610</v>
      </c>
      <c r="C456" s="1" t="s">
        <v>26</v>
      </c>
      <c r="D456" s="1" t="s">
        <v>659</v>
      </c>
      <c r="E456" s="1" t="s">
        <v>612</v>
      </c>
      <c r="F456" s="1" t="s">
        <v>722</v>
      </c>
      <c r="G456" s="1" t="s">
        <v>612</v>
      </c>
      <c r="H456" s="1" t="s">
        <v>61</v>
      </c>
      <c r="I456" s="1" t="s">
        <v>682</v>
      </c>
      <c r="J456" s="1" t="s">
        <v>679</v>
      </c>
      <c r="Y456" s="1" t="s">
        <v>44</v>
      </c>
      <c r="Z456" s="1" t="s">
        <v>43</v>
      </c>
    </row>
    <row r="457" spans="1:26" x14ac:dyDescent="0.25">
      <c r="A457" s="1" t="s">
        <v>2053</v>
      </c>
      <c r="B457" s="1" t="s">
        <v>610</v>
      </c>
      <c r="C457" s="1" t="s">
        <v>617</v>
      </c>
      <c r="D457" s="1" t="s">
        <v>617</v>
      </c>
      <c r="E457" s="1" t="s">
        <v>612</v>
      </c>
      <c r="F457" s="1" t="s">
        <v>781</v>
      </c>
      <c r="G457" s="1" t="s">
        <v>612</v>
      </c>
      <c r="H457" s="1" t="s">
        <v>615</v>
      </c>
      <c r="I457" s="1" t="s">
        <v>39</v>
      </c>
      <c r="J457" s="1" t="s">
        <v>616</v>
      </c>
      <c r="K457" s="1" t="s">
        <v>618</v>
      </c>
      <c r="L457" s="1" t="s">
        <v>27</v>
      </c>
      <c r="Y457" s="1" t="s">
        <v>44</v>
      </c>
      <c r="Z457" s="1" t="s">
        <v>43</v>
      </c>
    </row>
    <row r="458" spans="1:26" x14ac:dyDescent="0.25">
      <c r="A458" s="1" t="s">
        <v>2620</v>
      </c>
      <c r="B458" s="1" t="s">
        <v>610</v>
      </c>
      <c r="C458" s="1" t="s">
        <v>834</v>
      </c>
      <c r="D458" s="1" t="s">
        <v>692</v>
      </c>
      <c r="E458" s="1" t="s">
        <v>651</v>
      </c>
      <c r="F458" s="1" t="s">
        <v>650</v>
      </c>
      <c r="G458" s="1" t="s">
        <v>613</v>
      </c>
      <c r="H458" s="1" t="s">
        <v>680</v>
      </c>
      <c r="I458" s="1" t="s">
        <v>802</v>
      </c>
      <c r="J458" s="1" t="s">
        <v>835</v>
      </c>
      <c r="K458" s="1" t="s">
        <v>618</v>
      </c>
      <c r="L458" s="1" t="s">
        <v>617</v>
      </c>
      <c r="Y458" s="1" t="s">
        <v>44</v>
      </c>
      <c r="Z458" s="1" t="s">
        <v>43</v>
      </c>
    </row>
    <row r="459" spans="1:26" x14ac:dyDescent="0.25">
      <c r="A459" s="1" t="s">
        <v>2054</v>
      </c>
      <c r="B459" s="1" t="s">
        <v>610</v>
      </c>
      <c r="C459" s="1" t="s">
        <v>618</v>
      </c>
      <c r="D459" s="1" t="s">
        <v>647</v>
      </c>
      <c r="E459" s="1" t="s">
        <v>739</v>
      </c>
      <c r="F459" s="1" t="s">
        <v>267</v>
      </c>
      <c r="G459" s="1" t="s">
        <v>662</v>
      </c>
      <c r="H459" s="1" t="s">
        <v>651</v>
      </c>
      <c r="I459" s="1" t="s">
        <v>800</v>
      </c>
      <c r="J459" s="1" t="s">
        <v>813</v>
      </c>
      <c r="K459" s="1" t="s">
        <v>619</v>
      </c>
      <c r="L459" s="1" t="s">
        <v>27</v>
      </c>
      <c r="M459" s="1" t="s">
        <v>264</v>
      </c>
      <c r="N459" s="1" t="s">
        <v>27</v>
      </c>
      <c r="Y459" s="1" t="s">
        <v>44</v>
      </c>
      <c r="Z459" s="1" t="s">
        <v>43</v>
      </c>
    </row>
    <row r="460" spans="1:26" x14ac:dyDescent="0.25">
      <c r="A460" s="1" t="s">
        <v>3098</v>
      </c>
      <c r="B460" s="1" t="s">
        <v>610</v>
      </c>
      <c r="C460" s="1" t="s">
        <v>320</v>
      </c>
      <c r="D460" s="1" t="s">
        <v>511</v>
      </c>
      <c r="E460" s="1" t="s">
        <v>385</v>
      </c>
      <c r="F460" s="1" t="s">
        <v>386</v>
      </c>
      <c r="G460" s="1" t="s">
        <v>27</v>
      </c>
      <c r="H460" s="1" t="s">
        <v>27</v>
      </c>
      <c r="I460" s="1" t="s">
        <v>721</v>
      </c>
      <c r="J460" s="1" t="s">
        <v>613</v>
      </c>
      <c r="Y460" s="1" t="s">
        <v>545</v>
      </c>
      <c r="Z460" s="1" t="s">
        <v>542</v>
      </c>
    </row>
    <row r="461" spans="1:26" x14ac:dyDescent="0.25">
      <c r="A461" s="1" t="s">
        <v>2055</v>
      </c>
      <c r="B461" s="1" t="s">
        <v>610</v>
      </c>
      <c r="C461" s="1" t="s">
        <v>619</v>
      </c>
      <c r="D461" s="1" t="s">
        <v>26</v>
      </c>
      <c r="E461" s="1" t="s">
        <v>633</v>
      </c>
      <c r="F461" s="1" t="s">
        <v>855</v>
      </c>
      <c r="G461" s="1" t="s">
        <v>47</v>
      </c>
      <c r="H461" s="1" t="s">
        <v>663</v>
      </c>
      <c r="I461" s="1" t="s">
        <v>628</v>
      </c>
      <c r="J461" s="1" t="s">
        <v>813</v>
      </c>
      <c r="K461" s="1" t="s">
        <v>619</v>
      </c>
      <c r="L461" s="1" t="s">
        <v>27</v>
      </c>
      <c r="M461" s="1" t="s">
        <v>264</v>
      </c>
      <c r="N461" s="1" t="s">
        <v>27</v>
      </c>
      <c r="Y461" s="1" t="s">
        <v>44</v>
      </c>
      <c r="Z461" s="1" t="s">
        <v>43</v>
      </c>
    </row>
    <row r="462" spans="1:26" x14ac:dyDescent="0.25">
      <c r="A462" s="1" t="s">
        <v>2056</v>
      </c>
      <c r="B462" s="1" t="s">
        <v>610</v>
      </c>
      <c r="C462" s="1" t="s">
        <v>617</v>
      </c>
      <c r="D462" s="1" t="s">
        <v>748</v>
      </c>
      <c r="E462" s="1" t="s">
        <v>636</v>
      </c>
      <c r="F462" s="1" t="s">
        <v>622</v>
      </c>
      <c r="G462" s="1" t="s">
        <v>55</v>
      </c>
      <c r="H462" s="1" t="s">
        <v>623</v>
      </c>
      <c r="I462" s="1" t="s">
        <v>637</v>
      </c>
      <c r="J462" s="1" t="s">
        <v>625</v>
      </c>
      <c r="K462" s="1" t="s">
        <v>618</v>
      </c>
      <c r="L462" s="1" t="s">
        <v>617</v>
      </c>
      <c r="Y462" s="1" t="s">
        <v>44</v>
      </c>
      <c r="Z462" s="1" t="s">
        <v>43</v>
      </c>
    </row>
    <row r="463" spans="1:26" x14ac:dyDescent="0.25">
      <c r="A463" s="1" t="s">
        <v>2057</v>
      </c>
      <c r="B463" s="1" t="s">
        <v>610</v>
      </c>
      <c r="C463" s="1" t="s">
        <v>26</v>
      </c>
      <c r="D463" s="1" t="s">
        <v>98</v>
      </c>
      <c r="E463" s="1" t="s">
        <v>636</v>
      </c>
      <c r="F463" s="1" t="s">
        <v>774</v>
      </c>
      <c r="G463" s="1" t="s">
        <v>641</v>
      </c>
      <c r="H463" s="1" t="s">
        <v>50</v>
      </c>
      <c r="I463" s="1" t="s">
        <v>617</v>
      </c>
      <c r="J463" s="1" t="s">
        <v>776</v>
      </c>
      <c r="K463" s="1" t="s">
        <v>619</v>
      </c>
      <c r="L463" s="1" t="s">
        <v>618</v>
      </c>
      <c r="Y463" s="1" t="s">
        <v>44</v>
      </c>
      <c r="Z463" s="1" t="s">
        <v>43</v>
      </c>
    </row>
    <row r="464" spans="1:26" x14ac:dyDescent="0.25">
      <c r="A464" s="1" t="s">
        <v>2058</v>
      </c>
      <c r="B464" s="1" t="s">
        <v>610</v>
      </c>
      <c r="C464" s="1" t="s">
        <v>668</v>
      </c>
      <c r="D464" s="1" t="s">
        <v>723</v>
      </c>
      <c r="E464" s="1" t="s">
        <v>633</v>
      </c>
      <c r="F464" s="1" t="s">
        <v>724</v>
      </c>
      <c r="G464" s="1" t="s">
        <v>613</v>
      </c>
      <c r="H464" s="1" t="s">
        <v>663</v>
      </c>
      <c r="I464" s="1" t="s">
        <v>649</v>
      </c>
      <c r="J464" s="1" t="s">
        <v>682</v>
      </c>
      <c r="Y464" s="1" t="s">
        <v>44</v>
      </c>
      <c r="Z464" s="1" t="s">
        <v>43</v>
      </c>
    </row>
    <row r="465" spans="1:26" x14ac:dyDescent="0.25">
      <c r="A465" s="1" t="s">
        <v>2059</v>
      </c>
      <c r="B465" s="1" t="s">
        <v>610</v>
      </c>
      <c r="C465" s="1" t="s">
        <v>692</v>
      </c>
      <c r="D465" s="1" t="s">
        <v>699</v>
      </c>
      <c r="E465" s="1" t="s">
        <v>765</v>
      </c>
      <c r="F465" s="1" t="s">
        <v>658</v>
      </c>
      <c r="G465" s="1" t="s">
        <v>725</v>
      </c>
      <c r="H465" s="1" t="s">
        <v>802</v>
      </c>
      <c r="I465" s="1" t="s">
        <v>617</v>
      </c>
      <c r="J465" s="1" t="s">
        <v>741</v>
      </c>
      <c r="K465" s="1" t="s">
        <v>618</v>
      </c>
      <c r="L465" s="1" t="s">
        <v>27</v>
      </c>
      <c r="Y465" s="1" t="s">
        <v>44</v>
      </c>
      <c r="Z465" s="1" t="s">
        <v>43</v>
      </c>
    </row>
    <row r="466" spans="1:26" x14ac:dyDescent="0.25">
      <c r="A466" s="1" t="s">
        <v>2060</v>
      </c>
      <c r="B466" s="1" t="s">
        <v>610</v>
      </c>
      <c r="C466" s="1" t="s">
        <v>652</v>
      </c>
      <c r="D466" s="1" t="s">
        <v>647</v>
      </c>
      <c r="E466" s="1" t="s">
        <v>687</v>
      </c>
      <c r="F466" s="1" t="s">
        <v>818</v>
      </c>
      <c r="G466" s="1" t="s">
        <v>646</v>
      </c>
      <c r="H466" s="1" t="s">
        <v>613</v>
      </c>
      <c r="I466" s="1" t="s">
        <v>776</v>
      </c>
      <c r="J466" s="1" t="s">
        <v>663</v>
      </c>
      <c r="K466" s="1" t="s">
        <v>619</v>
      </c>
      <c r="L466" s="1" t="s">
        <v>27</v>
      </c>
      <c r="Y466" s="1" t="s">
        <v>44</v>
      </c>
      <c r="Z466" s="1" t="s">
        <v>43</v>
      </c>
    </row>
    <row r="467" spans="1:26" x14ac:dyDescent="0.25">
      <c r="A467" s="1" t="s">
        <v>2061</v>
      </c>
      <c r="B467" s="1" t="s">
        <v>610</v>
      </c>
      <c r="C467" s="1" t="s">
        <v>26</v>
      </c>
      <c r="D467" s="1" t="s">
        <v>617</v>
      </c>
      <c r="E467" s="1" t="s">
        <v>636</v>
      </c>
      <c r="F467" s="1" t="s">
        <v>744</v>
      </c>
      <c r="G467" s="1" t="s">
        <v>612</v>
      </c>
      <c r="H467" s="1" t="s">
        <v>615</v>
      </c>
      <c r="I467" s="1" t="s">
        <v>691</v>
      </c>
      <c r="J467" s="1" t="s">
        <v>874</v>
      </c>
      <c r="K467" s="1" t="s">
        <v>618</v>
      </c>
      <c r="L467" s="1" t="s">
        <v>27</v>
      </c>
      <c r="M467" s="1" t="s">
        <v>656</v>
      </c>
      <c r="N467" s="1" t="s">
        <v>27</v>
      </c>
      <c r="Y467" s="1" t="s">
        <v>291</v>
      </c>
      <c r="Z467" s="1" t="s">
        <v>43</v>
      </c>
    </row>
    <row r="468" spans="1:26" x14ac:dyDescent="0.25">
      <c r="A468" s="1" t="s">
        <v>2062</v>
      </c>
      <c r="B468" s="1" t="s">
        <v>610</v>
      </c>
      <c r="C468" s="1" t="s">
        <v>26</v>
      </c>
      <c r="D468" s="1" t="s">
        <v>869</v>
      </c>
      <c r="E468" s="1" t="s">
        <v>645</v>
      </c>
      <c r="F468" s="1" t="s">
        <v>650</v>
      </c>
      <c r="G468" s="1" t="s">
        <v>662</v>
      </c>
      <c r="H468" s="1" t="s">
        <v>646</v>
      </c>
      <c r="I468" s="1" t="s">
        <v>810</v>
      </c>
      <c r="J468" s="1" t="s">
        <v>682</v>
      </c>
      <c r="K468" s="1" t="s">
        <v>618</v>
      </c>
      <c r="L468" s="1" t="s">
        <v>27</v>
      </c>
      <c r="M468" s="1" t="s">
        <v>264</v>
      </c>
      <c r="N468" s="1" t="s">
        <v>27</v>
      </c>
      <c r="Y468" s="1" t="s">
        <v>44</v>
      </c>
      <c r="Z468" s="1" t="s">
        <v>43</v>
      </c>
    </row>
    <row r="469" spans="1:26" x14ac:dyDescent="0.25">
      <c r="A469" s="1" t="s">
        <v>2063</v>
      </c>
      <c r="B469" s="1" t="s">
        <v>610</v>
      </c>
      <c r="C469" s="1" t="s">
        <v>725</v>
      </c>
      <c r="D469" s="1" t="s">
        <v>725</v>
      </c>
      <c r="E469" s="1" t="s">
        <v>726</v>
      </c>
      <c r="F469" s="1" t="s">
        <v>645</v>
      </c>
      <c r="G469" s="1" t="s">
        <v>646</v>
      </c>
      <c r="H469" s="1" t="s">
        <v>615</v>
      </c>
      <c r="I469" s="1" t="s">
        <v>619</v>
      </c>
      <c r="J469" s="1" t="s">
        <v>616</v>
      </c>
      <c r="Y469" s="1" t="s">
        <v>62</v>
      </c>
      <c r="Z469" s="1" t="s">
        <v>43</v>
      </c>
    </row>
    <row r="470" spans="1:26" x14ac:dyDescent="0.25">
      <c r="A470" s="1" t="s">
        <v>2064</v>
      </c>
      <c r="B470" s="1" t="s">
        <v>610</v>
      </c>
      <c r="C470" s="1" t="s">
        <v>617</v>
      </c>
      <c r="D470" s="1" t="s">
        <v>727</v>
      </c>
      <c r="E470" s="1" t="s">
        <v>612</v>
      </c>
      <c r="F470" s="1" t="s">
        <v>662</v>
      </c>
      <c r="G470" s="1" t="s">
        <v>663</v>
      </c>
      <c r="H470" s="1" t="s">
        <v>612</v>
      </c>
      <c r="I470" s="1" t="s">
        <v>619</v>
      </c>
      <c r="J470" s="1" t="s">
        <v>616</v>
      </c>
      <c r="Y470" s="1" t="s">
        <v>62</v>
      </c>
      <c r="Z470" s="1" t="s">
        <v>43</v>
      </c>
    </row>
    <row r="471" spans="1:26" x14ac:dyDescent="0.25">
      <c r="A471" s="1" t="s">
        <v>3099</v>
      </c>
      <c r="B471" s="1" t="s">
        <v>610</v>
      </c>
      <c r="C471" s="1" t="s">
        <v>321</v>
      </c>
      <c r="D471" s="1" t="s">
        <v>416</v>
      </c>
      <c r="E471" s="1" t="s">
        <v>662</v>
      </c>
      <c r="F471" s="1" t="s">
        <v>412</v>
      </c>
      <c r="G471" s="1" t="s">
        <v>27</v>
      </c>
      <c r="H471" s="1" t="s">
        <v>27</v>
      </c>
      <c r="I471" s="1" t="s">
        <v>644</v>
      </c>
      <c r="J471" s="1" t="s">
        <v>646</v>
      </c>
      <c r="Y471" s="1" t="s">
        <v>545</v>
      </c>
      <c r="Z471" s="1" t="s">
        <v>542</v>
      </c>
    </row>
    <row r="472" spans="1:26" x14ac:dyDescent="0.25">
      <c r="A472" s="1" t="s">
        <v>2065</v>
      </c>
      <c r="B472" s="1" t="s">
        <v>610</v>
      </c>
      <c r="C472" s="1" t="s">
        <v>619</v>
      </c>
      <c r="D472" s="1" t="s">
        <v>26</v>
      </c>
      <c r="E472" s="1" t="s">
        <v>613</v>
      </c>
      <c r="F472" s="1" t="s">
        <v>627</v>
      </c>
      <c r="G472" s="1" t="s">
        <v>623</v>
      </c>
      <c r="H472" s="1" t="s">
        <v>38</v>
      </c>
      <c r="I472" s="1" t="s">
        <v>617</v>
      </c>
      <c r="J472" s="1" t="s">
        <v>628</v>
      </c>
      <c r="K472" s="1" t="s">
        <v>619</v>
      </c>
      <c r="L472" s="1" t="s">
        <v>27</v>
      </c>
      <c r="M472" s="1" t="s">
        <v>266</v>
      </c>
      <c r="N472" s="1" t="s">
        <v>27</v>
      </c>
      <c r="Y472" s="1" t="s">
        <v>62</v>
      </c>
      <c r="Z472" s="1" t="s">
        <v>43</v>
      </c>
    </row>
    <row r="473" spans="1:26" x14ac:dyDescent="0.25">
      <c r="A473" s="1" t="s">
        <v>2066</v>
      </c>
      <c r="B473" s="1" t="s">
        <v>610</v>
      </c>
      <c r="C473" s="1" t="s">
        <v>619</v>
      </c>
      <c r="D473" s="1" t="s">
        <v>617</v>
      </c>
      <c r="E473" s="1" t="s">
        <v>612</v>
      </c>
      <c r="F473" s="1" t="s">
        <v>627</v>
      </c>
      <c r="G473" s="1" t="s">
        <v>623</v>
      </c>
      <c r="H473" s="1" t="s">
        <v>612</v>
      </c>
      <c r="I473" s="1" t="s">
        <v>616</v>
      </c>
      <c r="J473" s="1" t="s">
        <v>628</v>
      </c>
      <c r="Y473" s="1" t="s">
        <v>62</v>
      </c>
      <c r="Z473" s="1" t="s">
        <v>43</v>
      </c>
    </row>
    <row r="474" spans="1:26" x14ac:dyDescent="0.25">
      <c r="A474" s="1" t="s">
        <v>2067</v>
      </c>
      <c r="B474" s="1" t="s">
        <v>610</v>
      </c>
      <c r="C474" s="1" t="s">
        <v>617</v>
      </c>
      <c r="D474" s="1" t="s">
        <v>619</v>
      </c>
      <c r="E474" s="1" t="s">
        <v>654</v>
      </c>
      <c r="F474" s="1" t="s">
        <v>648</v>
      </c>
      <c r="G474" s="1" t="s">
        <v>641</v>
      </c>
      <c r="H474" s="1" t="s">
        <v>623</v>
      </c>
      <c r="I474" s="1" t="s">
        <v>675</v>
      </c>
      <c r="J474" s="1" t="s">
        <v>616</v>
      </c>
      <c r="Y474" s="1" t="s">
        <v>62</v>
      </c>
      <c r="Z474" s="1" t="s">
        <v>43</v>
      </c>
    </row>
    <row r="475" spans="1:26" x14ac:dyDescent="0.25">
      <c r="A475" s="1" t="s">
        <v>2068</v>
      </c>
      <c r="B475" s="1" t="s">
        <v>610</v>
      </c>
      <c r="C475" s="1" t="s">
        <v>619</v>
      </c>
      <c r="D475" s="1" t="s">
        <v>652</v>
      </c>
      <c r="E475" s="1" t="s">
        <v>613</v>
      </c>
      <c r="F475" s="1" t="s">
        <v>744</v>
      </c>
      <c r="G475" s="1" t="s">
        <v>47</v>
      </c>
      <c r="H475" s="1" t="s">
        <v>612</v>
      </c>
      <c r="I475" s="1" t="s">
        <v>617</v>
      </c>
      <c r="J475" s="1" t="s">
        <v>783</v>
      </c>
      <c r="K475" s="1" t="s">
        <v>619</v>
      </c>
      <c r="L475" s="1" t="s">
        <v>618</v>
      </c>
      <c r="Y475" s="1" t="s">
        <v>62</v>
      </c>
      <c r="Z475" s="1" t="s">
        <v>43</v>
      </c>
    </row>
    <row r="476" spans="1:26" x14ac:dyDescent="0.25">
      <c r="A476" s="1" t="s">
        <v>2069</v>
      </c>
      <c r="B476" s="1" t="s">
        <v>610</v>
      </c>
      <c r="C476" s="1" t="s">
        <v>670</v>
      </c>
      <c r="D476" s="1" t="s">
        <v>611</v>
      </c>
      <c r="E476" s="1" t="s">
        <v>781</v>
      </c>
      <c r="F476" s="1" t="s">
        <v>664</v>
      </c>
      <c r="G476" s="1" t="s">
        <v>615</v>
      </c>
      <c r="H476" s="1" t="s">
        <v>615</v>
      </c>
      <c r="I476" s="1" t="s">
        <v>665</v>
      </c>
      <c r="J476" s="1" t="s">
        <v>783</v>
      </c>
      <c r="K476" s="1" t="s">
        <v>619</v>
      </c>
      <c r="L476" s="1" t="s">
        <v>27</v>
      </c>
      <c r="M476" s="1" t="s">
        <v>264</v>
      </c>
      <c r="N476" s="1" t="s">
        <v>27</v>
      </c>
      <c r="Y476" s="1" t="s">
        <v>62</v>
      </c>
      <c r="Z476" s="1" t="s">
        <v>43</v>
      </c>
    </row>
    <row r="477" spans="1:26" x14ac:dyDescent="0.25">
      <c r="A477" s="1" t="s">
        <v>2070</v>
      </c>
      <c r="B477" s="1" t="s">
        <v>610</v>
      </c>
      <c r="C477" s="1" t="s">
        <v>63</v>
      </c>
      <c r="D477" s="1" t="s">
        <v>647</v>
      </c>
      <c r="E477" s="1" t="s">
        <v>616</v>
      </c>
      <c r="F477" s="1" t="s">
        <v>631</v>
      </c>
      <c r="G477" s="1" t="s">
        <v>655</v>
      </c>
      <c r="H477" s="1" t="s">
        <v>632</v>
      </c>
      <c r="I477" s="1" t="s">
        <v>619</v>
      </c>
      <c r="J477" s="1" t="s">
        <v>646</v>
      </c>
      <c r="Y477" s="1" t="s">
        <v>62</v>
      </c>
      <c r="Z477" s="1" t="s">
        <v>43</v>
      </c>
    </row>
    <row r="478" spans="1:26" x14ac:dyDescent="0.25">
      <c r="A478" s="1" t="s">
        <v>2071</v>
      </c>
      <c r="B478" s="1" t="s">
        <v>610</v>
      </c>
      <c r="C478" s="1" t="s">
        <v>652</v>
      </c>
      <c r="D478" s="1" t="s">
        <v>676</v>
      </c>
      <c r="E478" s="1" t="s">
        <v>729</v>
      </c>
      <c r="F478" s="1" t="s">
        <v>745</v>
      </c>
      <c r="G478" s="1" t="s">
        <v>655</v>
      </c>
      <c r="H478" s="1" t="s">
        <v>623</v>
      </c>
      <c r="I478" s="1" t="s">
        <v>729</v>
      </c>
      <c r="J478" s="1" t="s">
        <v>628</v>
      </c>
      <c r="K478" s="1" t="s">
        <v>617</v>
      </c>
      <c r="L478" s="1" t="s">
        <v>27</v>
      </c>
      <c r="M478" s="1" t="s">
        <v>264</v>
      </c>
      <c r="N478" s="1" t="s">
        <v>27</v>
      </c>
      <c r="Y478" s="1" t="s">
        <v>62</v>
      </c>
      <c r="Z478" s="1" t="s">
        <v>43</v>
      </c>
    </row>
    <row r="479" spans="1:26" x14ac:dyDescent="0.25">
      <c r="A479" s="1" t="s">
        <v>2072</v>
      </c>
      <c r="B479" s="1" t="s">
        <v>610</v>
      </c>
      <c r="C479" s="1" t="s">
        <v>619</v>
      </c>
      <c r="D479" s="1" t="s">
        <v>661</v>
      </c>
      <c r="E479" s="1" t="s">
        <v>613</v>
      </c>
      <c r="F479" s="1" t="s">
        <v>662</v>
      </c>
      <c r="G479" s="1" t="s">
        <v>38</v>
      </c>
      <c r="H479" s="1" t="s">
        <v>663</v>
      </c>
      <c r="I479" s="1" t="s">
        <v>644</v>
      </c>
      <c r="J479" s="1" t="s">
        <v>617</v>
      </c>
      <c r="K479" s="1" t="s">
        <v>619</v>
      </c>
      <c r="L479" s="1" t="s">
        <v>27</v>
      </c>
      <c r="Y479" s="1" t="s">
        <v>62</v>
      </c>
      <c r="Z479" s="1" t="s">
        <v>43</v>
      </c>
    </row>
    <row r="480" spans="1:26" x14ac:dyDescent="0.25">
      <c r="A480" s="1" t="s">
        <v>2073</v>
      </c>
      <c r="B480" s="1" t="s">
        <v>610</v>
      </c>
      <c r="C480" s="1" t="s">
        <v>630</v>
      </c>
      <c r="D480" s="1" t="s">
        <v>638</v>
      </c>
      <c r="E480" s="1" t="s">
        <v>612</v>
      </c>
      <c r="F480" s="1" t="s">
        <v>645</v>
      </c>
      <c r="G480" s="1" t="s">
        <v>646</v>
      </c>
      <c r="H480" s="1" t="s">
        <v>612</v>
      </c>
      <c r="I480" s="1" t="s">
        <v>619</v>
      </c>
      <c r="J480" s="1" t="s">
        <v>625</v>
      </c>
      <c r="K480" s="1" t="s">
        <v>199</v>
      </c>
      <c r="L480" s="1" t="s">
        <v>27</v>
      </c>
      <c r="Y480" s="1" t="s">
        <v>62</v>
      </c>
      <c r="Z480" s="1" t="s">
        <v>43</v>
      </c>
    </row>
    <row r="481" spans="1:26" x14ac:dyDescent="0.25">
      <c r="A481" s="1" t="s">
        <v>2074</v>
      </c>
      <c r="B481" s="1" t="s">
        <v>610</v>
      </c>
      <c r="C481" s="1" t="s">
        <v>617</v>
      </c>
      <c r="D481" s="1" t="s">
        <v>652</v>
      </c>
      <c r="E481" s="1" t="s">
        <v>728</v>
      </c>
      <c r="F481" s="1" t="s">
        <v>616</v>
      </c>
      <c r="G481" s="1" t="s">
        <v>655</v>
      </c>
      <c r="H481" s="1" t="s">
        <v>623</v>
      </c>
      <c r="I481" s="1" t="s">
        <v>649</v>
      </c>
      <c r="J481" s="1" t="s">
        <v>628</v>
      </c>
      <c r="Y481" s="1" t="s">
        <v>62</v>
      </c>
      <c r="Z481" s="1" t="s">
        <v>43</v>
      </c>
    </row>
    <row r="482" spans="1:26" x14ac:dyDescent="0.25">
      <c r="A482" s="1" t="s">
        <v>3100</v>
      </c>
      <c r="B482" s="1" t="s">
        <v>610</v>
      </c>
      <c r="C482" s="1" t="s">
        <v>511</v>
      </c>
      <c r="D482" s="1" t="s">
        <v>420</v>
      </c>
      <c r="E482" s="1" t="s">
        <v>421</v>
      </c>
      <c r="F482" s="1" t="s">
        <v>651</v>
      </c>
      <c r="G482" s="1" t="s">
        <v>27</v>
      </c>
      <c r="H482" s="1" t="s">
        <v>27</v>
      </c>
      <c r="I482" s="1" t="s">
        <v>616</v>
      </c>
      <c r="J482" s="1" t="s">
        <v>675</v>
      </c>
      <c r="Y482" s="1" t="s">
        <v>545</v>
      </c>
      <c r="Z482" s="1" t="s">
        <v>542</v>
      </c>
    </row>
    <row r="483" spans="1:26" x14ac:dyDescent="0.25">
      <c r="A483" s="1" t="s">
        <v>2075</v>
      </c>
      <c r="B483" s="1" t="s">
        <v>610</v>
      </c>
      <c r="C483" s="1" t="s">
        <v>619</v>
      </c>
      <c r="D483" s="1" t="s">
        <v>617</v>
      </c>
      <c r="E483" s="1" t="s">
        <v>64</v>
      </c>
      <c r="F483" s="1" t="s">
        <v>627</v>
      </c>
      <c r="G483" s="1" t="s">
        <v>623</v>
      </c>
      <c r="H483" s="1" t="s">
        <v>65</v>
      </c>
      <c r="I483" s="1" t="s">
        <v>619</v>
      </c>
      <c r="J483" s="1" t="s">
        <v>642</v>
      </c>
      <c r="Y483" s="1" t="s">
        <v>62</v>
      </c>
      <c r="Z483" s="1" t="s">
        <v>43</v>
      </c>
    </row>
    <row r="484" spans="1:26" x14ac:dyDescent="0.25">
      <c r="A484" s="1" t="s">
        <v>2076</v>
      </c>
      <c r="B484" s="1" t="s">
        <v>610</v>
      </c>
      <c r="C484" s="1" t="s">
        <v>619</v>
      </c>
      <c r="D484" s="1" t="s">
        <v>617</v>
      </c>
      <c r="E484" s="1" t="s">
        <v>613</v>
      </c>
      <c r="F484" s="1" t="s">
        <v>616</v>
      </c>
      <c r="G484" s="1" t="s">
        <v>655</v>
      </c>
      <c r="H484" s="1" t="s">
        <v>628</v>
      </c>
      <c r="I484" s="1" t="s">
        <v>646</v>
      </c>
      <c r="J484" s="1" t="s">
        <v>783</v>
      </c>
      <c r="K484" s="1" t="s">
        <v>199</v>
      </c>
      <c r="L484" s="1" t="s">
        <v>27</v>
      </c>
      <c r="M484" s="1" t="s">
        <v>656</v>
      </c>
      <c r="N484" s="1" t="s">
        <v>27</v>
      </c>
      <c r="Y484" s="1" t="s">
        <v>62</v>
      </c>
      <c r="Z484" s="1" t="s">
        <v>43</v>
      </c>
    </row>
    <row r="485" spans="1:26" x14ac:dyDescent="0.25">
      <c r="A485" s="1" t="s">
        <v>2077</v>
      </c>
      <c r="B485" s="1" t="s">
        <v>610</v>
      </c>
      <c r="C485" s="1" t="s">
        <v>619</v>
      </c>
      <c r="D485" s="1" t="s">
        <v>637</v>
      </c>
      <c r="E485" s="1" t="s">
        <v>613</v>
      </c>
      <c r="F485" s="1" t="s">
        <v>645</v>
      </c>
      <c r="G485" s="1" t="s">
        <v>646</v>
      </c>
      <c r="H485" s="1" t="s">
        <v>628</v>
      </c>
      <c r="I485" s="1" t="s">
        <v>656</v>
      </c>
      <c r="J485" s="1" t="s">
        <v>617</v>
      </c>
      <c r="K485" s="1" t="s">
        <v>619</v>
      </c>
      <c r="L485" s="1" t="s">
        <v>27</v>
      </c>
      <c r="Y485" s="1" t="s">
        <v>62</v>
      </c>
      <c r="Z485" s="1" t="s">
        <v>43</v>
      </c>
    </row>
    <row r="486" spans="1:26" x14ac:dyDescent="0.25">
      <c r="A486" s="1" t="s">
        <v>2078</v>
      </c>
      <c r="B486" s="1" t="s">
        <v>610</v>
      </c>
      <c r="C486" s="1" t="s">
        <v>619</v>
      </c>
      <c r="D486" s="1" t="s">
        <v>630</v>
      </c>
      <c r="E486" s="1" t="s">
        <v>612</v>
      </c>
      <c r="F486" s="1" t="s">
        <v>613</v>
      </c>
      <c r="G486" s="1" t="s">
        <v>628</v>
      </c>
      <c r="H486" s="1" t="s">
        <v>612</v>
      </c>
      <c r="I486" s="1" t="s">
        <v>617</v>
      </c>
      <c r="J486" s="1" t="s">
        <v>616</v>
      </c>
      <c r="K486" s="1" t="s">
        <v>619</v>
      </c>
      <c r="L486" s="1" t="s">
        <v>27</v>
      </c>
      <c r="Y486" s="1" t="s">
        <v>62</v>
      </c>
      <c r="Z486" s="1" t="s">
        <v>43</v>
      </c>
    </row>
    <row r="487" spans="1:26" x14ac:dyDescent="0.25">
      <c r="A487" s="1" t="s">
        <v>2079</v>
      </c>
      <c r="B487" s="1" t="s">
        <v>610</v>
      </c>
      <c r="C487" s="1" t="s">
        <v>637</v>
      </c>
      <c r="D487" s="1" t="s">
        <v>652</v>
      </c>
      <c r="E487" s="1" t="s">
        <v>729</v>
      </c>
      <c r="F487" s="1" t="s">
        <v>645</v>
      </c>
      <c r="G487" s="1" t="s">
        <v>646</v>
      </c>
      <c r="H487" s="1" t="s">
        <v>623</v>
      </c>
      <c r="I487" s="1" t="s">
        <v>628</v>
      </c>
      <c r="J487" s="1" t="s">
        <v>628</v>
      </c>
      <c r="Y487" s="1" t="s">
        <v>62</v>
      </c>
      <c r="Z487" s="1" t="s">
        <v>43</v>
      </c>
    </row>
    <row r="488" spans="1:26" x14ac:dyDescent="0.25">
      <c r="A488" s="1" t="s">
        <v>2080</v>
      </c>
      <c r="B488" s="1" t="s">
        <v>610</v>
      </c>
      <c r="C488" s="1" t="s">
        <v>656</v>
      </c>
      <c r="D488" s="1" t="s">
        <v>730</v>
      </c>
      <c r="E488" s="1" t="s">
        <v>631</v>
      </c>
      <c r="F488" s="1" t="s">
        <v>731</v>
      </c>
      <c r="G488" s="1" t="s">
        <v>632</v>
      </c>
      <c r="H488" s="1" t="s">
        <v>674</v>
      </c>
      <c r="I488" s="1" t="s">
        <v>616</v>
      </c>
      <c r="J488" s="1" t="s">
        <v>656</v>
      </c>
      <c r="Y488" s="1" t="s">
        <v>68</v>
      </c>
      <c r="Z488" s="1" t="s">
        <v>43</v>
      </c>
    </row>
    <row r="489" spans="1:26" x14ac:dyDescent="0.25">
      <c r="A489" s="1" t="s">
        <v>2081</v>
      </c>
      <c r="B489" s="1" t="s">
        <v>610</v>
      </c>
      <c r="C489" s="1" t="s">
        <v>773</v>
      </c>
      <c r="D489" s="1" t="s">
        <v>661</v>
      </c>
      <c r="E489" s="1" t="s">
        <v>662</v>
      </c>
      <c r="F489" s="1" t="s">
        <v>666</v>
      </c>
      <c r="G489" s="1" t="s">
        <v>720</v>
      </c>
      <c r="H489" s="1" t="s">
        <v>663</v>
      </c>
      <c r="I489" s="1" t="s">
        <v>617</v>
      </c>
      <c r="J489" s="1" t="s">
        <v>689</v>
      </c>
      <c r="K489" s="1" t="s">
        <v>618</v>
      </c>
      <c r="L489" s="1" t="s">
        <v>27</v>
      </c>
      <c r="M489" s="1" t="s">
        <v>264</v>
      </c>
      <c r="N489" s="1" t="s">
        <v>27</v>
      </c>
      <c r="Y489" s="1" t="s">
        <v>68</v>
      </c>
      <c r="Z489" s="1" t="s">
        <v>43</v>
      </c>
    </row>
    <row r="490" spans="1:26" x14ac:dyDescent="0.25">
      <c r="A490" s="1" t="s">
        <v>2082</v>
      </c>
      <c r="B490" s="1" t="s">
        <v>610</v>
      </c>
      <c r="C490" s="1" t="s">
        <v>681</v>
      </c>
      <c r="D490" s="1" t="s">
        <v>732</v>
      </c>
      <c r="E490" s="1" t="s">
        <v>683</v>
      </c>
      <c r="F490" s="1" t="s">
        <v>733</v>
      </c>
      <c r="G490" s="1" t="s">
        <v>623</v>
      </c>
      <c r="H490" s="1" t="s">
        <v>38</v>
      </c>
      <c r="I490" s="1" t="s">
        <v>685</v>
      </c>
      <c r="J490" s="1" t="s">
        <v>624</v>
      </c>
      <c r="Y490" s="1" t="s">
        <v>68</v>
      </c>
      <c r="Z490" s="1" t="s">
        <v>43</v>
      </c>
    </row>
    <row r="491" spans="1:26" x14ac:dyDescent="0.25">
      <c r="A491" s="1" t="s">
        <v>2083</v>
      </c>
      <c r="B491" s="1" t="s">
        <v>610</v>
      </c>
      <c r="C491" s="1" t="s">
        <v>619</v>
      </c>
      <c r="D491" s="1" t="s">
        <v>723</v>
      </c>
      <c r="E491" s="1" t="s">
        <v>627</v>
      </c>
      <c r="F491" s="1" t="s">
        <v>877</v>
      </c>
      <c r="G491" s="1" t="s">
        <v>623</v>
      </c>
      <c r="H491" s="1" t="s">
        <v>680</v>
      </c>
      <c r="I491" s="1" t="s">
        <v>729</v>
      </c>
      <c r="J491" s="1" t="s">
        <v>628</v>
      </c>
      <c r="K491" s="1" t="s">
        <v>617</v>
      </c>
      <c r="L491" s="1" t="s">
        <v>27</v>
      </c>
      <c r="M491" s="1" t="s">
        <v>266</v>
      </c>
      <c r="N491" s="1" t="s">
        <v>27</v>
      </c>
      <c r="Y491" s="1" t="s">
        <v>69</v>
      </c>
      <c r="Z491" s="1" t="s">
        <v>43</v>
      </c>
    </row>
    <row r="492" spans="1:26" x14ac:dyDescent="0.25">
      <c r="A492" s="1" t="s">
        <v>2084</v>
      </c>
      <c r="B492" s="1" t="s">
        <v>610</v>
      </c>
      <c r="C492" s="1" t="s">
        <v>702</v>
      </c>
      <c r="D492" s="1" t="s">
        <v>668</v>
      </c>
      <c r="E492" s="1" t="s">
        <v>734</v>
      </c>
      <c r="F492" s="1" t="s">
        <v>735</v>
      </c>
      <c r="G492" s="1" t="s">
        <v>644</v>
      </c>
      <c r="H492" s="1" t="s">
        <v>612</v>
      </c>
      <c r="I492" s="1" t="s">
        <v>682</v>
      </c>
      <c r="J492" s="1" t="s">
        <v>680</v>
      </c>
      <c r="Y492" s="1" t="s">
        <v>69</v>
      </c>
      <c r="Z492" s="1" t="s">
        <v>43</v>
      </c>
    </row>
    <row r="493" spans="1:26" x14ac:dyDescent="0.25">
      <c r="A493" s="1" t="s">
        <v>3141</v>
      </c>
      <c r="B493" s="1" t="s">
        <v>610</v>
      </c>
      <c r="C493" s="1" t="s">
        <v>619</v>
      </c>
      <c r="D493" s="1" t="s">
        <v>416</v>
      </c>
      <c r="E493" s="1" t="s">
        <v>385</v>
      </c>
      <c r="F493" s="1" t="s">
        <v>631</v>
      </c>
      <c r="G493" s="1" t="s">
        <v>27</v>
      </c>
      <c r="H493" s="1" t="s">
        <v>27</v>
      </c>
      <c r="I493" s="1" t="s">
        <v>637</v>
      </c>
      <c r="J493" s="1" t="s">
        <v>810</v>
      </c>
      <c r="K493" s="1" t="s">
        <v>618</v>
      </c>
      <c r="L493" s="1" t="s">
        <v>27</v>
      </c>
      <c r="Y493" s="1" t="s">
        <v>545</v>
      </c>
      <c r="Z493" s="1" t="s">
        <v>542</v>
      </c>
    </row>
    <row r="494" spans="1:26" x14ac:dyDescent="0.25">
      <c r="A494" s="1" t="s">
        <v>2085</v>
      </c>
      <c r="B494" s="1" t="s">
        <v>610</v>
      </c>
      <c r="C494" s="1" t="s">
        <v>762</v>
      </c>
      <c r="D494" s="1" t="s">
        <v>638</v>
      </c>
      <c r="E494" s="1" t="s">
        <v>679</v>
      </c>
      <c r="F494" s="1" t="s">
        <v>780</v>
      </c>
      <c r="G494" s="1" t="s">
        <v>55</v>
      </c>
      <c r="H494" s="1" t="s">
        <v>641</v>
      </c>
      <c r="I494" s="1" t="s">
        <v>617</v>
      </c>
      <c r="J494" s="1" t="s">
        <v>682</v>
      </c>
      <c r="K494" s="1" t="s">
        <v>618</v>
      </c>
      <c r="L494" s="1" t="s">
        <v>27</v>
      </c>
      <c r="M494" s="1" t="s">
        <v>619</v>
      </c>
      <c r="N494" s="1" t="s">
        <v>27</v>
      </c>
      <c r="Y494" s="1" t="s">
        <v>69</v>
      </c>
      <c r="Z494" s="1" t="s">
        <v>43</v>
      </c>
    </row>
    <row r="495" spans="1:26" x14ac:dyDescent="0.25">
      <c r="A495" s="1" t="s">
        <v>2086</v>
      </c>
      <c r="B495" s="1" t="s">
        <v>610</v>
      </c>
      <c r="C495" s="1" t="s">
        <v>676</v>
      </c>
      <c r="D495" s="1" t="s">
        <v>736</v>
      </c>
      <c r="E495" s="1" t="s">
        <v>717</v>
      </c>
      <c r="F495" s="1" t="s">
        <v>658</v>
      </c>
      <c r="G495" s="1" t="s">
        <v>38</v>
      </c>
      <c r="H495" s="1" t="s">
        <v>54</v>
      </c>
      <c r="I495" s="1" t="s">
        <v>644</v>
      </c>
      <c r="J495" s="1" t="s">
        <v>679</v>
      </c>
      <c r="Y495" s="1" t="s">
        <v>69</v>
      </c>
      <c r="Z495" s="1" t="s">
        <v>43</v>
      </c>
    </row>
    <row r="496" spans="1:26" x14ac:dyDescent="0.25">
      <c r="A496" s="1" t="s">
        <v>2087</v>
      </c>
      <c r="B496" s="1" t="s">
        <v>610</v>
      </c>
      <c r="C496" s="1" t="s">
        <v>617</v>
      </c>
      <c r="D496" s="1" t="s">
        <v>620</v>
      </c>
      <c r="E496" s="1" t="s">
        <v>626</v>
      </c>
      <c r="F496" s="1" t="s">
        <v>737</v>
      </c>
      <c r="G496" s="1" t="s">
        <v>623</v>
      </c>
      <c r="H496" s="1" t="s">
        <v>642</v>
      </c>
      <c r="I496" s="1" t="s">
        <v>738</v>
      </c>
      <c r="J496" s="1" t="s">
        <v>628</v>
      </c>
      <c r="Y496" s="1" t="s">
        <v>69</v>
      </c>
      <c r="Z496" s="1" t="s">
        <v>43</v>
      </c>
    </row>
    <row r="497" spans="1:26" x14ac:dyDescent="0.25">
      <c r="A497" s="1" t="s">
        <v>2088</v>
      </c>
      <c r="B497" s="1" t="s">
        <v>610</v>
      </c>
      <c r="C497" s="1" t="s">
        <v>652</v>
      </c>
      <c r="D497" s="1" t="s">
        <v>637</v>
      </c>
      <c r="E497" s="1" t="s">
        <v>651</v>
      </c>
      <c r="F497" s="1" t="s">
        <v>826</v>
      </c>
      <c r="G497" s="1" t="s">
        <v>691</v>
      </c>
      <c r="H497" s="1" t="s">
        <v>613</v>
      </c>
      <c r="I497" s="1" t="s">
        <v>802</v>
      </c>
      <c r="J497" s="1" t="s">
        <v>802</v>
      </c>
      <c r="K497" s="1" t="s">
        <v>617</v>
      </c>
      <c r="L497" s="1" t="s">
        <v>617</v>
      </c>
      <c r="Y497" s="1" t="s">
        <v>69</v>
      </c>
      <c r="Z497" s="1" t="s">
        <v>43</v>
      </c>
    </row>
    <row r="498" spans="1:26" x14ac:dyDescent="0.25">
      <c r="A498" s="1" t="s">
        <v>2089</v>
      </c>
      <c r="B498" s="1" t="s">
        <v>610</v>
      </c>
      <c r="C498" s="1" t="s">
        <v>619</v>
      </c>
      <c r="D498" s="1" t="s">
        <v>619</v>
      </c>
      <c r="E498" s="1" t="s">
        <v>895</v>
      </c>
      <c r="F498" s="1" t="s">
        <v>627</v>
      </c>
      <c r="G498" s="1" t="s">
        <v>623</v>
      </c>
      <c r="H498" s="1" t="s">
        <v>615</v>
      </c>
      <c r="I498" s="1" t="s">
        <v>617</v>
      </c>
      <c r="J498" s="1" t="s">
        <v>628</v>
      </c>
      <c r="K498" s="1" t="s">
        <v>618</v>
      </c>
      <c r="L498" s="1" t="s">
        <v>27</v>
      </c>
      <c r="M498" s="1" t="s">
        <v>266</v>
      </c>
      <c r="N498" s="1" t="s">
        <v>27</v>
      </c>
      <c r="Y498" s="1" t="s">
        <v>69</v>
      </c>
      <c r="Z498" s="1" t="s">
        <v>43</v>
      </c>
    </row>
    <row r="499" spans="1:26" x14ac:dyDescent="0.25">
      <c r="A499" s="1" t="s">
        <v>2090</v>
      </c>
      <c r="B499" s="1" t="s">
        <v>610</v>
      </c>
      <c r="C499" s="1" t="s">
        <v>647</v>
      </c>
      <c r="D499" s="1" t="s">
        <v>647</v>
      </c>
      <c r="E499" s="1" t="s">
        <v>739</v>
      </c>
      <c r="F499" s="1" t="s">
        <v>687</v>
      </c>
      <c r="G499" s="1" t="s">
        <v>641</v>
      </c>
      <c r="H499" s="1" t="s">
        <v>646</v>
      </c>
      <c r="I499" s="1" t="s">
        <v>675</v>
      </c>
      <c r="J499" s="1" t="s">
        <v>689</v>
      </c>
      <c r="Y499" s="1" t="s">
        <v>69</v>
      </c>
      <c r="Z499" s="1" t="s">
        <v>43</v>
      </c>
    </row>
    <row r="500" spans="1:26" x14ac:dyDescent="0.25">
      <c r="A500" s="1" t="s">
        <v>2091</v>
      </c>
      <c r="B500" s="1" t="s">
        <v>610</v>
      </c>
      <c r="C500" s="1" t="s">
        <v>740</v>
      </c>
      <c r="D500" s="1" t="s">
        <v>647</v>
      </c>
      <c r="E500" s="1" t="s">
        <v>735</v>
      </c>
      <c r="F500" s="1" t="s">
        <v>735</v>
      </c>
      <c r="G500" s="1" t="s">
        <v>644</v>
      </c>
      <c r="H500" s="1" t="s">
        <v>644</v>
      </c>
      <c r="I500" s="1" t="s">
        <v>741</v>
      </c>
      <c r="J500" s="1" t="s">
        <v>741</v>
      </c>
      <c r="Y500" s="1" t="s">
        <v>69</v>
      </c>
      <c r="Z500" s="1" t="s">
        <v>43</v>
      </c>
    </row>
    <row r="501" spans="1:26" x14ac:dyDescent="0.25">
      <c r="A501" s="1" t="s">
        <v>2092</v>
      </c>
      <c r="B501" s="1" t="s">
        <v>610</v>
      </c>
      <c r="C501" s="1" t="s">
        <v>26</v>
      </c>
      <c r="D501" s="1" t="s">
        <v>801</v>
      </c>
      <c r="E501" s="1" t="s">
        <v>764</v>
      </c>
      <c r="F501" s="1" t="s">
        <v>650</v>
      </c>
      <c r="G501" s="1" t="s">
        <v>662</v>
      </c>
      <c r="H501" s="1" t="s">
        <v>56</v>
      </c>
      <c r="I501" s="1" t="s">
        <v>783</v>
      </c>
      <c r="J501" s="1" t="s">
        <v>813</v>
      </c>
      <c r="K501" s="1" t="s">
        <v>619</v>
      </c>
      <c r="L501" s="1" t="s">
        <v>619</v>
      </c>
      <c r="M501" s="1" t="s">
        <v>27</v>
      </c>
      <c r="N501" s="1" t="s">
        <v>27</v>
      </c>
      <c r="Y501" s="1" t="s">
        <v>290</v>
      </c>
      <c r="Z501" s="1" t="s">
        <v>43</v>
      </c>
    </row>
    <row r="502" spans="1:26" x14ac:dyDescent="0.25">
      <c r="A502" s="1" t="s">
        <v>2093</v>
      </c>
      <c r="B502" s="1" t="s">
        <v>610</v>
      </c>
      <c r="C502" s="1" t="s">
        <v>619</v>
      </c>
      <c r="D502" s="1" t="s">
        <v>637</v>
      </c>
      <c r="E502" s="1" t="s">
        <v>613</v>
      </c>
      <c r="F502" s="1" t="s">
        <v>49</v>
      </c>
      <c r="G502" s="1" t="s">
        <v>38</v>
      </c>
      <c r="H502" s="1" t="s">
        <v>820</v>
      </c>
      <c r="I502" s="1" t="s">
        <v>617</v>
      </c>
      <c r="J502" s="1" t="s">
        <v>646</v>
      </c>
      <c r="K502" s="1" t="s">
        <v>619</v>
      </c>
      <c r="L502" s="1" t="s">
        <v>27</v>
      </c>
      <c r="M502" s="1" t="s">
        <v>264</v>
      </c>
      <c r="N502" s="1" t="s">
        <v>27</v>
      </c>
      <c r="Y502" s="1" t="s">
        <v>69</v>
      </c>
      <c r="Z502" s="1" t="s">
        <v>43</v>
      </c>
    </row>
    <row r="503" spans="1:26" x14ac:dyDescent="0.25">
      <c r="A503" s="1" t="s">
        <v>2094</v>
      </c>
      <c r="B503" s="1" t="s">
        <v>610</v>
      </c>
      <c r="C503" s="1" t="s">
        <v>836</v>
      </c>
      <c r="D503" s="1" t="s">
        <v>637</v>
      </c>
      <c r="E503" s="1" t="s">
        <v>631</v>
      </c>
      <c r="F503" s="1" t="s">
        <v>621</v>
      </c>
      <c r="G503" s="1" t="s">
        <v>646</v>
      </c>
      <c r="H503" s="1" t="s">
        <v>50</v>
      </c>
      <c r="I503" s="1" t="s">
        <v>783</v>
      </c>
      <c r="J503" s="1" t="s">
        <v>729</v>
      </c>
      <c r="K503" s="1" t="s">
        <v>619</v>
      </c>
      <c r="L503" s="1" t="s">
        <v>617</v>
      </c>
      <c r="Y503" s="1" t="s">
        <v>69</v>
      </c>
      <c r="Z503" s="1" t="s">
        <v>43</v>
      </c>
    </row>
    <row r="504" spans="1:26" x14ac:dyDescent="0.25">
      <c r="A504" s="1" t="s">
        <v>3146</v>
      </c>
      <c r="B504" s="1" t="s">
        <v>610</v>
      </c>
      <c r="C504" s="1" t="s">
        <v>320</v>
      </c>
      <c r="D504" s="1" t="s">
        <v>365</v>
      </c>
      <c r="E504" s="1" t="s">
        <v>636</v>
      </c>
      <c r="F504" s="1" t="s">
        <v>744</v>
      </c>
      <c r="G504" s="1" t="s">
        <v>27</v>
      </c>
      <c r="H504" s="1" t="s">
        <v>27</v>
      </c>
      <c r="I504" s="1" t="s">
        <v>617</v>
      </c>
      <c r="J504" s="1" t="s">
        <v>776</v>
      </c>
      <c r="K504" s="1" t="s">
        <v>619</v>
      </c>
      <c r="L504" s="1" t="s">
        <v>618</v>
      </c>
      <c r="Y504" s="1" t="s">
        <v>549</v>
      </c>
      <c r="Z504" s="1" t="s">
        <v>542</v>
      </c>
    </row>
    <row r="505" spans="1:26" x14ac:dyDescent="0.25">
      <c r="A505" s="1" t="s">
        <v>2095</v>
      </c>
      <c r="B505" s="1" t="s">
        <v>610</v>
      </c>
      <c r="C505" s="1" t="s">
        <v>668</v>
      </c>
      <c r="D505" s="1" t="s">
        <v>647</v>
      </c>
      <c r="E505" s="1" t="s">
        <v>742</v>
      </c>
      <c r="F505" s="1" t="s">
        <v>743</v>
      </c>
      <c r="G505" s="1" t="s">
        <v>612</v>
      </c>
      <c r="H505" s="1" t="s">
        <v>612</v>
      </c>
      <c r="I505" s="1" t="s">
        <v>680</v>
      </c>
      <c r="J505" s="1" t="s">
        <v>649</v>
      </c>
      <c r="Y505" s="1" t="s">
        <v>69</v>
      </c>
      <c r="Z505" s="1" t="s">
        <v>43</v>
      </c>
    </row>
    <row r="506" spans="1:26" x14ac:dyDescent="0.25">
      <c r="A506" s="1" t="s">
        <v>2096</v>
      </c>
      <c r="B506" s="1" t="s">
        <v>610</v>
      </c>
      <c r="C506" s="1" t="s">
        <v>26</v>
      </c>
      <c r="D506" s="1" t="s">
        <v>652</v>
      </c>
      <c r="E506" s="1" t="s">
        <v>651</v>
      </c>
      <c r="F506" s="1" t="s">
        <v>837</v>
      </c>
      <c r="G506" s="1" t="s">
        <v>65</v>
      </c>
      <c r="H506" s="1" t="s">
        <v>613</v>
      </c>
      <c r="I506" s="1" t="s">
        <v>802</v>
      </c>
      <c r="J506" s="1" t="s">
        <v>802</v>
      </c>
      <c r="K506" s="1" t="s">
        <v>617</v>
      </c>
      <c r="L506" s="1" t="s">
        <v>617</v>
      </c>
      <c r="Y506" s="1" t="s">
        <v>69</v>
      </c>
      <c r="Z506" s="1" t="s">
        <v>43</v>
      </c>
    </row>
    <row r="507" spans="1:26" x14ac:dyDescent="0.25">
      <c r="A507" s="1" t="s">
        <v>2097</v>
      </c>
      <c r="B507" s="1" t="s">
        <v>610</v>
      </c>
      <c r="C507" s="1" t="s">
        <v>26</v>
      </c>
      <c r="D507" s="1" t="s">
        <v>748</v>
      </c>
      <c r="E507" s="1" t="s">
        <v>613</v>
      </c>
      <c r="F507" s="1" t="s">
        <v>729</v>
      </c>
      <c r="G507" s="1" t="s">
        <v>623</v>
      </c>
      <c r="H507" s="1" t="s">
        <v>38</v>
      </c>
      <c r="I507" s="1" t="s">
        <v>617</v>
      </c>
      <c r="J507" s="1" t="s">
        <v>628</v>
      </c>
      <c r="K507" s="1" t="s">
        <v>619</v>
      </c>
      <c r="L507" s="1" t="s">
        <v>27</v>
      </c>
      <c r="M507" s="1" t="s">
        <v>264</v>
      </c>
      <c r="N507" s="1" t="s">
        <v>27</v>
      </c>
      <c r="Y507" s="1" t="s">
        <v>69</v>
      </c>
      <c r="Z507" s="1" t="s">
        <v>43</v>
      </c>
    </row>
    <row r="508" spans="1:26" x14ac:dyDescent="0.25">
      <c r="A508" s="1" t="s">
        <v>2098</v>
      </c>
      <c r="B508" s="1" t="s">
        <v>610</v>
      </c>
      <c r="C508" s="1" t="s">
        <v>661</v>
      </c>
      <c r="D508" s="1" t="s">
        <v>661</v>
      </c>
      <c r="E508" s="1" t="s">
        <v>612</v>
      </c>
      <c r="F508" s="1" t="s">
        <v>771</v>
      </c>
      <c r="G508" s="1" t="s">
        <v>674</v>
      </c>
      <c r="H508" s="1" t="s">
        <v>642</v>
      </c>
      <c r="I508" s="1" t="s">
        <v>783</v>
      </c>
      <c r="J508" s="1" t="s">
        <v>729</v>
      </c>
      <c r="K508" s="1" t="s">
        <v>619</v>
      </c>
      <c r="L508" s="1" t="s">
        <v>617</v>
      </c>
      <c r="Y508" s="1" t="s">
        <v>69</v>
      </c>
      <c r="Z508" s="1" t="s">
        <v>43</v>
      </c>
    </row>
    <row r="509" spans="1:26" x14ac:dyDescent="0.25">
      <c r="A509" s="1" t="s">
        <v>2099</v>
      </c>
      <c r="B509" s="1" t="s">
        <v>610</v>
      </c>
      <c r="C509" s="1" t="s">
        <v>838</v>
      </c>
      <c r="D509" s="1" t="s">
        <v>659</v>
      </c>
      <c r="E509" s="1" t="s">
        <v>633</v>
      </c>
      <c r="F509" s="1" t="s">
        <v>58</v>
      </c>
      <c r="G509" s="1" t="s">
        <v>202</v>
      </c>
      <c r="H509" s="1" t="s">
        <v>624</v>
      </c>
      <c r="I509" s="1" t="s">
        <v>624</v>
      </c>
      <c r="J509" s="1" t="s">
        <v>783</v>
      </c>
      <c r="K509" s="1" t="s">
        <v>618</v>
      </c>
      <c r="L509" s="1" t="s">
        <v>27</v>
      </c>
      <c r="Y509" s="1" t="s">
        <v>69</v>
      </c>
      <c r="Z509" s="1" t="s">
        <v>43</v>
      </c>
    </row>
    <row r="510" spans="1:26" x14ac:dyDescent="0.25">
      <c r="A510" s="1" t="s">
        <v>2100</v>
      </c>
      <c r="B510" s="1" t="s">
        <v>610</v>
      </c>
      <c r="C510" s="1" t="s">
        <v>755</v>
      </c>
      <c r="D510" s="1" t="s">
        <v>692</v>
      </c>
      <c r="E510" s="1" t="s">
        <v>757</v>
      </c>
      <c r="F510" s="1" t="s">
        <v>658</v>
      </c>
      <c r="G510" s="1" t="s">
        <v>725</v>
      </c>
      <c r="H510" s="1" t="s">
        <v>45</v>
      </c>
      <c r="I510" s="1" t="s">
        <v>651</v>
      </c>
      <c r="J510" s="1" t="s">
        <v>617</v>
      </c>
      <c r="K510" s="1" t="s">
        <v>618</v>
      </c>
      <c r="L510" s="1" t="s">
        <v>27</v>
      </c>
      <c r="Y510" s="1" t="s">
        <v>69</v>
      </c>
      <c r="Z510" s="1" t="s">
        <v>43</v>
      </c>
    </row>
    <row r="511" spans="1:26" x14ac:dyDescent="0.25">
      <c r="A511" s="1" t="s">
        <v>2101</v>
      </c>
      <c r="B511" s="1" t="s">
        <v>610</v>
      </c>
      <c r="C511" s="1" t="s">
        <v>26</v>
      </c>
      <c r="D511" s="1" t="s">
        <v>637</v>
      </c>
      <c r="E511" s="1" t="s">
        <v>783</v>
      </c>
      <c r="F511" s="1" t="s">
        <v>839</v>
      </c>
      <c r="G511" s="1" t="s">
        <v>641</v>
      </c>
      <c r="H511" s="1" t="s">
        <v>615</v>
      </c>
      <c r="I511" s="1" t="s">
        <v>680</v>
      </c>
      <c r="J511" s="1" t="s">
        <v>811</v>
      </c>
      <c r="K511" s="1" t="s">
        <v>618</v>
      </c>
      <c r="L511" s="1" t="s">
        <v>27</v>
      </c>
      <c r="Y511" s="1" t="s">
        <v>69</v>
      </c>
      <c r="Z511" s="1" t="s">
        <v>43</v>
      </c>
    </row>
    <row r="512" spans="1:26" x14ac:dyDescent="0.25">
      <c r="A512" s="1" t="s">
        <v>2102</v>
      </c>
      <c r="B512" s="1" t="s">
        <v>610</v>
      </c>
      <c r="C512" s="1" t="s">
        <v>617</v>
      </c>
      <c r="D512" s="1" t="s">
        <v>652</v>
      </c>
      <c r="E512" s="1" t="s">
        <v>744</v>
      </c>
      <c r="F512" s="1" t="s">
        <v>728</v>
      </c>
      <c r="G512" s="1" t="s">
        <v>612</v>
      </c>
      <c r="H512" s="1" t="s">
        <v>615</v>
      </c>
      <c r="I512" s="1" t="s">
        <v>685</v>
      </c>
      <c r="J512" s="1" t="s">
        <v>616</v>
      </c>
      <c r="Y512" s="1" t="s">
        <v>69</v>
      </c>
      <c r="Z512" s="1" t="s">
        <v>43</v>
      </c>
    </row>
    <row r="513" spans="1:26" x14ac:dyDescent="0.25">
      <c r="A513" s="1" t="s">
        <v>2103</v>
      </c>
      <c r="B513" s="1" t="s">
        <v>610</v>
      </c>
      <c r="C513" s="1" t="s">
        <v>75</v>
      </c>
      <c r="D513" s="1" t="s">
        <v>639</v>
      </c>
      <c r="E513" s="1" t="s">
        <v>621</v>
      </c>
      <c r="F513" s="1" t="s">
        <v>83</v>
      </c>
      <c r="G513" s="1" t="s">
        <v>641</v>
      </c>
      <c r="H513" s="1" t="s">
        <v>663</v>
      </c>
      <c r="I513" s="1" t="s">
        <v>637</v>
      </c>
      <c r="J513" s="1" t="s">
        <v>729</v>
      </c>
      <c r="K513" s="1" t="s">
        <v>199</v>
      </c>
      <c r="L513" s="1" t="s">
        <v>617</v>
      </c>
      <c r="Y513" s="1" t="s">
        <v>203</v>
      </c>
      <c r="Z513" s="1" t="s">
        <v>43</v>
      </c>
    </row>
    <row r="514" spans="1:26" x14ac:dyDescent="0.25">
      <c r="A514" s="1" t="s">
        <v>2104</v>
      </c>
      <c r="B514" s="1" t="s">
        <v>610</v>
      </c>
      <c r="C514" s="1" t="s">
        <v>204</v>
      </c>
      <c r="D514" s="1" t="s">
        <v>661</v>
      </c>
      <c r="E514" s="1" t="s">
        <v>81</v>
      </c>
      <c r="F514" s="1" t="s">
        <v>662</v>
      </c>
      <c r="G514" s="1" t="s">
        <v>663</v>
      </c>
      <c r="H514" s="1" t="s">
        <v>662</v>
      </c>
      <c r="I514" s="1" t="s">
        <v>644</v>
      </c>
      <c r="J514" s="1" t="s">
        <v>637</v>
      </c>
      <c r="K514" s="1" t="s">
        <v>199</v>
      </c>
      <c r="L514" s="1" t="s">
        <v>27</v>
      </c>
      <c r="Y514" s="1" t="s">
        <v>203</v>
      </c>
      <c r="Z514" s="1" t="s">
        <v>43</v>
      </c>
    </row>
    <row r="515" spans="1:26" x14ac:dyDescent="0.25">
      <c r="A515" s="1" t="s">
        <v>3335</v>
      </c>
      <c r="B515" s="1" t="s">
        <v>610</v>
      </c>
      <c r="C515" s="1" t="s">
        <v>707</v>
      </c>
      <c r="D515" s="1" t="s">
        <v>647</v>
      </c>
      <c r="E515" s="1" t="s">
        <v>636</v>
      </c>
      <c r="F515" s="1" t="s">
        <v>744</v>
      </c>
      <c r="Y515" s="1" t="s">
        <v>582</v>
      </c>
      <c r="Z515" s="1" t="s">
        <v>583</v>
      </c>
    </row>
    <row r="516" spans="1:26" x14ac:dyDescent="0.25">
      <c r="A516" s="1" t="s">
        <v>2105</v>
      </c>
      <c r="B516" s="1" t="s">
        <v>610</v>
      </c>
      <c r="C516" s="1" t="s">
        <v>75</v>
      </c>
      <c r="D516" s="1" t="s">
        <v>122</v>
      </c>
      <c r="E516" s="1" t="s">
        <v>82</v>
      </c>
      <c r="F516" s="1" t="s">
        <v>764</v>
      </c>
      <c r="G516" s="1" t="s">
        <v>194</v>
      </c>
      <c r="H516" s="1" t="s">
        <v>56</v>
      </c>
      <c r="I516" s="1" t="s">
        <v>637</v>
      </c>
      <c r="J516" s="1" t="s">
        <v>729</v>
      </c>
      <c r="K516" s="1" t="s">
        <v>199</v>
      </c>
      <c r="L516" s="1" t="s">
        <v>617</v>
      </c>
      <c r="Y516" s="1" t="s">
        <v>203</v>
      </c>
      <c r="Z516" s="1" t="s">
        <v>43</v>
      </c>
    </row>
    <row r="517" spans="1:26" x14ac:dyDescent="0.25">
      <c r="A517" s="1" t="s">
        <v>2106</v>
      </c>
      <c r="B517" s="1" t="s">
        <v>610</v>
      </c>
      <c r="C517" s="1" t="s">
        <v>204</v>
      </c>
      <c r="D517" s="1" t="s">
        <v>797</v>
      </c>
      <c r="E517" s="1" t="s">
        <v>205</v>
      </c>
      <c r="F517" s="1" t="s">
        <v>662</v>
      </c>
      <c r="G517" s="1" t="s">
        <v>663</v>
      </c>
      <c r="H517" s="1" t="s">
        <v>814</v>
      </c>
      <c r="I517" s="1" t="s">
        <v>813</v>
      </c>
      <c r="J517" s="1" t="s">
        <v>810</v>
      </c>
      <c r="K517" s="1" t="s">
        <v>619</v>
      </c>
      <c r="L517" s="1" t="s">
        <v>199</v>
      </c>
      <c r="Y517" s="1" t="s">
        <v>203</v>
      </c>
      <c r="Z517" s="1" t="s">
        <v>43</v>
      </c>
    </row>
    <row r="518" spans="1:26" x14ac:dyDescent="0.25">
      <c r="A518" s="1" t="s">
        <v>2107</v>
      </c>
      <c r="B518" s="1" t="s">
        <v>610</v>
      </c>
      <c r="C518" s="1" t="s">
        <v>75</v>
      </c>
      <c r="D518" s="1" t="s">
        <v>723</v>
      </c>
      <c r="E518" s="1" t="s">
        <v>83</v>
      </c>
      <c r="F518" s="1" t="s">
        <v>629</v>
      </c>
      <c r="G518" s="1" t="s">
        <v>840</v>
      </c>
      <c r="H518" s="1" t="s">
        <v>206</v>
      </c>
      <c r="I518" s="1" t="s">
        <v>613</v>
      </c>
      <c r="J518" s="1" t="s">
        <v>729</v>
      </c>
      <c r="K518" s="1" t="s">
        <v>617</v>
      </c>
      <c r="L518" s="1" t="s">
        <v>27</v>
      </c>
      <c r="Y518" s="1" t="s">
        <v>207</v>
      </c>
      <c r="Z518" s="1" t="s">
        <v>43</v>
      </c>
    </row>
    <row r="519" spans="1:26" x14ac:dyDescent="0.25">
      <c r="A519" s="1" t="s">
        <v>2108</v>
      </c>
      <c r="B519" s="1" t="s">
        <v>610</v>
      </c>
      <c r="C519" s="1" t="s">
        <v>72</v>
      </c>
      <c r="D519" s="1" t="s">
        <v>75</v>
      </c>
      <c r="E519" s="1" t="s">
        <v>841</v>
      </c>
      <c r="F519" s="1" t="s">
        <v>208</v>
      </c>
      <c r="G519" s="1" t="s">
        <v>106</v>
      </c>
      <c r="H519" s="1" t="s">
        <v>79</v>
      </c>
      <c r="I519" s="1" t="s">
        <v>783</v>
      </c>
      <c r="J519" s="1" t="s">
        <v>616</v>
      </c>
      <c r="K519" s="1" t="s">
        <v>619</v>
      </c>
      <c r="L519" s="1" t="s">
        <v>27</v>
      </c>
      <c r="Y519" s="1" t="s">
        <v>207</v>
      </c>
      <c r="Z519" s="1" t="s">
        <v>43</v>
      </c>
    </row>
    <row r="520" spans="1:26" x14ac:dyDescent="0.25">
      <c r="A520" s="1" t="s">
        <v>2109</v>
      </c>
      <c r="B520" s="1" t="s">
        <v>610</v>
      </c>
      <c r="C520" s="1" t="s">
        <v>75</v>
      </c>
      <c r="D520" s="1" t="s">
        <v>73</v>
      </c>
      <c r="E520" s="1" t="s">
        <v>208</v>
      </c>
      <c r="F520" s="1" t="s">
        <v>270</v>
      </c>
      <c r="G520" s="1" t="s">
        <v>108</v>
      </c>
      <c r="H520" s="1" t="s">
        <v>896</v>
      </c>
      <c r="I520" s="1" t="s">
        <v>628</v>
      </c>
      <c r="J520" s="1" t="s">
        <v>783</v>
      </c>
      <c r="K520" s="1" t="s">
        <v>199</v>
      </c>
      <c r="L520" s="1" t="s">
        <v>27</v>
      </c>
      <c r="M520" s="1" t="s">
        <v>266</v>
      </c>
      <c r="N520" s="1" t="s">
        <v>27</v>
      </c>
      <c r="Y520" s="1" t="s">
        <v>207</v>
      </c>
      <c r="Z520" s="1" t="s">
        <v>43</v>
      </c>
    </row>
    <row r="521" spans="1:26" x14ac:dyDescent="0.25">
      <c r="A521" s="1" t="s">
        <v>2110</v>
      </c>
      <c r="B521" s="1" t="s">
        <v>610</v>
      </c>
      <c r="C521" s="1" t="s">
        <v>75</v>
      </c>
      <c r="D521" s="1" t="s">
        <v>75</v>
      </c>
      <c r="E521" s="1" t="s">
        <v>210</v>
      </c>
      <c r="F521" s="1" t="s">
        <v>90</v>
      </c>
      <c r="G521" s="1" t="s">
        <v>84</v>
      </c>
      <c r="H521" s="1" t="s">
        <v>206</v>
      </c>
      <c r="I521" s="1" t="s">
        <v>617</v>
      </c>
      <c r="J521" s="1" t="s">
        <v>628</v>
      </c>
      <c r="K521" s="1" t="s">
        <v>619</v>
      </c>
      <c r="L521" s="1" t="s">
        <v>27</v>
      </c>
      <c r="M521" s="1" t="s">
        <v>656</v>
      </c>
      <c r="N521" s="1" t="s">
        <v>27</v>
      </c>
      <c r="Y521" s="1" t="s">
        <v>207</v>
      </c>
      <c r="Z521" s="1" t="s">
        <v>43</v>
      </c>
    </row>
    <row r="522" spans="1:26" x14ac:dyDescent="0.25">
      <c r="A522" s="1" t="s">
        <v>2111</v>
      </c>
      <c r="B522" s="1" t="s">
        <v>610</v>
      </c>
      <c r="C522" s="1" t="s">
        <v>76</v>
      </c>
      <c r="D522" s="1" t="s">
        <v>76</v>
      </c>
      <c r="E522" s="1" t="s">
        <v>209</v>
      </c>
      <c r="F522" s="1" t="s">
        <v>744</v>
      </c>
      <c r="G522" s="1" t="s">
        <v>79</v>
      </c>
      <c r="H522" s="1" t="s">
        <v>79</v>
      </c>
      <c r="I522" s="1" t="s">
        <v>783</v>
      </c>
      <c r="J522" s="1" t="s">
        <v>651</v>
      </c>
      <c r="K522" s="1" t="s">
        <v>619</v>
      </c>
      <c r="L522" s="1" t="s">
        <v>27</v>
      </c>
      <c r="Y522" s="1" t="s">
        <v>207</v>
      </c>
      <c r="Z522" s="1" t="s">
        <v>43</v>
      </c>
    </row>
    <row r="523" spans="1:26" x14ac:dyDescent="0.25">
      <c r="A523" s="1" t="s">
        <v>2112</v>
      </c>
      <c r="B523" s="1" t="s">
        <v>610</v>
      </c>
      <c r="C523" s="1" t="s">
        <v>72</v>
      </c>
      <c r="D523" s="1" t="s">
        <v>73</v>
      </c>
      <c r="E523" s="1" t="s">
        <v>781</v>
      </c>
      <c r="F523" s="1" t="s">
        <v>81</v>
      </c>
      <c r="G523" s="1" t="s">
        <v>106</v>
      </c>
      <c r="H523" s="1" t="s">
        <v>842</v>
      </c>
      <c r="I523" s="1" t="s">
        <v>783</v>
      </c>
      <c r="J523" s="1" t="s">
        <v>642</v>
      </c>
      <c r="K523" s="1" t="s">
        <v>619</v>
      </c>
      <c r="L523" s="1" t="s">
        <v>27</v>
      </c>
      <c r="Y523" s="1" t="s">
        <v>207</v>
      </c>
      <c r="Z523" s="1" t="s">
        <v>43</v>
      </c>
    </row>
    <row r="524" spans="1:26" x14ac:dyDescent="0.25">
      <c r="A524" s="1" t="s">
        <v>2113</v>
      </c>
      <c r="B524" s="1" t="s">
        <v>610</v>
      </c>
      <c r="C524" s="1" t="s">
        <v>72</v>
      </c>
      <c r="D524" s="1" t="s">
        <v>72</v>
      </c>
      <c r="E524" s="1" t="s">
        <v>210</v>
      </c>
      <c r="F524" s="1" t="s">
        <v>210</v>
      </c>
      <c r="G524" s="1" t="s">
        <v>206</v>
      </c>
      <c r="H524" s="1" t="s">
        <v>843</v>
      </c>
      <c r="I524" s="1" t="s">
        <v>617</v>
      </c>
      <c r="J524" s="1" t="s">
        <v>617</v>
      </c>
      <c r="K524" s="1" t="s">
        <v>619</v>
      </c>
      <c r="L524" s="1" t="s">
        <v>27</v>
      </c>
      <c r="Y524" s="1" t="s">
        <v>207</v>
      </c>
      <c r="Z524" s="1" t="s">
        <v>43</v>
      </c>
    </row>
    <row r="525" spans="1:26" x14ac:dyDescent="0.25">
      <c r="A525" s="1" t="s">
        <v>2114</v>
      </c>
      <c r="B525" s="1" t="s">
        <v>610</v>
      </c>
      <c r="C525" s="1" t="s">
        <v>73</v>
      </c>
      <c r="D525" s="1" t="s">
        <v>73</v>
      </c>
      <c r="E525" s="1" t="s">
        <v>77</v>
      </c>
      <c r="F525" s="1" t="s">
        <v>90</v>
      </c>
      <c r="G525" s="1" t="s">
        <v>84</v>
      </c>
      <c r="H525" s="1" t="s">
        <v>79</v>
      </c>
      <c r="I525" s="1" t="s">
        <v>783</v>
      </c>
      <c r="J525" s="1" t="s">
        <v>616</v>
      </c>
      <c r="K525" s="1" t="s">
        <v>619</v>
      </c>
      <c r="L525" s="1" t="s">
        <v>27</v>
      </c>
      <c r="Y525" s="1" t="s">
        <v>207</v>
      </c>
      <c r="Z525" s="1" t="s">
        <v>43</v>
      </c>
    </row>
    <row r="526" spans="1:26" x14ac:dyDescent="0.25">
      <c r="A526" s="1" t="s">
        <v>3101</v>
      </c>
      <c r="B526" s="1" t="s">
        <v>610</v>
      </c>
      <c r="C526" s="1" t="s">
        <v>511</v>
      </c>
      <c r="D526" s="1" t="s">
        <v>676</v>
      </c>
      <c r="E526" s="1" t="s">
        <v>512</v>
      </c>
      <c r="F526" s="1" t="s">
        <v>385</v>
      </c>
      <c r="G526" s="1" t="s">
        <v>27</v>
      </c>
      <c r="H526" s="1" t="s">
        <v>27</v>
      </c>
      <c r="I526" s="1" t="s">
        <v>656</v>
      </c>
      <c r="J526" s="1" t="s">
        <v>691</v>
      </c>
      <c r="Y526" s="1" t="s">
        <v>545</v>
      </c>
      <c r="Z526" s="1" t="s">
        <v>542</v>
      </c>
    </row>
    <row r="527" spans="1:26" x14ac:dyDescent="0.25">
      <c r="A527" s="1" t="s">
        <v>2115</v>
      </c>
      <c r="B527" s="1" t="s">
        <v>610</v>
      </c>
      <c r="C527" s="1" t="s">
        <v>73</v>
      </c>
      <c r="D527" s="1" t="s">
        <v>80</v>
      </c>
      <c r="E527" s="1" t="s">
        <v>77</v>
      </c>
      <c r="F527" s="1" t="s">
        <v>81</v>
      </c>
      <c r="G527" s="1" t="s">
        <v>844</v>
      </c>
      <c r="H527" s="1" t="s">
        <v>662</v>
      </c>
      <c r="I527" s="1" t="s">
        <v>783</v>
      </c>
      <c r="J527" s="1" t="s">
        <v>783</v>
      </c>
      <c r="K527" s="1" t="s">
        <v>619</v>
      </c>
      <c r="L527" s="1" t="s">
        <v>27</v>
      </c>
      <c r="Y527" s="1" t="s">
        <v>207</v>
      </c>
      <c r="Z527" s="1" t="s">
        <v>43</v>
      </c>
    </row>
    <row r="528" spans="1:26" x14ac:dyDescent="0.25">
      <c r="A528" s="1" t="s">
        <v>2116</v>
      </c>
      <c r="B528" s="1" t="s">
        <v>610</v>
      </c>
      <c r="C528" s="1" t="s">
        <v>211</v>
      </c>
      <c r="D528" s="1" t="s">
        <v>845</v>
      </c>
      <c r="E528" s="1" t="s">
        <v>651</v>
      </c>
      <c r="F528" s="1" t="s">
        <v>83</v>
      </c>
      <c r="G528" s="1" t="s">
        <v>79</v>
      </c>
      <c r="H528" s="1" t="s">
        <v>113</v>
      </c>
      <c r="I528" s="1" t="s">
        <v>802</v>
      </c>
      <c r="J528" s="1" t="s">
        <v>616</v>
      </c>
      <c r="K528" s="1" t="s">
        <v>617</v>
      </c>
      <c r="L528" s="1" t="s">
        <v>27</v>
      </c>
      <c r="Y528" s="1" t="s">
        <v>207</v>
      </c>
      <c r="Z528" s="1" t="s">
        <v>43</v>
      </c>
    </row>
    <row r="529" spans="1:26" x14ac:dyDescent="0.25">
      <c r="A529" s="1" t="s">
        <v>2117</v>
      </c>
      <c r="B529" s="1" t="s">
        <v>610</v>
      </c>
      <c r="C529" s="1" t="s">
        <v>619</v>
      </c>
      <c r="D529" s="1" t="s">
        <v>611</v>
      </c>
      <c r="E529" s="1" t="s">
        <v>613</v>
      </c>
      <c r="F529" s="1" t="s">
        <v>781</v>
      </c>
      <c r="G529" s="1" t="s">
        <v>628</v>
      </c>
      <c r="H529" s="1" t="s">
        <v>615</v>
      </c>
      <c r="I529" s="1" t="s">
        <v>617</v>
      </c>
      <c r="J529" s="1" t="s">
        <v>845</v>
      </c>
      <c r="K529" s="1" t="s">
        <v>619</v>
      </c>
      <c r="L529" s="1" t="s">
        <v>199</v>
      </c>
      <c r="Y529" s="1" t="s">
        <v>207</v>
      </c>
      <c r="Z529" s="1" t="s">
        <v>43</v>
      </c>
    </row>
    <row r="530" spans="1:26" x14ac:dyDescent="0.25">
      <c r="A530" s="1" t="s">
        <v>2118</v>
      </c>
      <c r="B530" s="1" t="s">
        <v>610</v>
      </c>
      <c r="C530" s="1" t="s">
        <v>107</v>
      </c>
      <c r="D530" s="1" t="s">
        <v>76</v>
      </c>
      <c r="E530" s="1" t="s">
        <v>783</v>
      </c>
      <c r="F530" s="1" t="s">
        <v>846</v>
      </c>
      <c r="G530" s="1" t="s">
        <v>108</v>
      </c>
      <c r="H530" s="1" t="s">
        <v>641</v>
      </c>
      <c r="I530" s="1" t="s">
        <v>802</v>
      </c>
      <c r="J530" s="1" t="s">
        <v>616</v>
      </c>
      <c r="K530" s="1" t="s">
        <v>617</v>
      </c>
      <c r="L530" s="1" t="s">
        <v>27</v>
      </c>
      <c r="Y530" s="1" t="s">
        <v>74</v>
      </c>
      <c r="Z530" s="1" t="s">
        <v>43</v>
      </c>
    </row>
    <row r="531" spans="1:26" x14ac:dyDescent="0.25">
      <c r="A531" s="1" t="s">
        <v>2119</v>
      </c>
      <c r="B531" s="1" t="s">
        <v>610</v>
      </c>
      <c r="C531" s="1" t="s">
        <v>212</v>
      </c>
      <c r="D531" s="1" t="s">
        <v>80</v>
      </c>
      <c r="E531" s="1" t="s">
        <v>210</v>
      </c>
      <c r="F531" s="1" t="s">
        <v>78</v>
      </c>
      <c r="G531" s="1" t="s">
        <v>206</v>
      </c>
      <c r="H531" s="1" t="s">
        <v>65</v>
      </c>
      <c r="I531" s="1" t="s">
        <v>617</v>
      </c>
      <c r="J531" s="1" t="s">
        <v>637</v>
      </c>
      <c r="K531" s="1" t="s">
        <v>619</v>
      </c>
      <c r="L531" s="1" t="s">
        <v>199</v>
      </c>
      <c r="Y531" s="1" t="s">
        <v>74</v>
      </c>
      <c r="Z531" s="1" t="s">
        <v>43</v>
      </c>
    </row>
    <row r="532" spans="1:26" x14ac:dyDescent="0.25">
      <c r="A532" s="1" t="s">
        <v>2120</v>
      </c>
      <c r="B532" s="1" t="s">
        <v>610</v>
      </c>
      <c r="C532" s="1" t="s">
        <v>702</v>
      </c>
      <c r="D532" s="1" t="s">
        <v>59</v>
      </c>
      <c r="E532" s="1" t="s">
        <v>909</v>
      </c>
      <c r="F532" s="1" t="s">
        <v>120</v>
      </c>
      <c r="G532" s="1" t="s">
        <v>215</v>
      </c>
      <c r="H532" s="1" t="s">
        <v>691</v>
      </c>
      <c r="I532" s="1" t="s">
        <v>685</v>
      </c>
      <c r="J532" s="1" t="s">
        <v>651</v>
      </c>
      <c r="K532" s="1" t="s">
        <v>27</v>
      </c>
      <c r="L532" s="1" t="s">
        <v>27</v>
      </c>
      <c r="M532" s="1" t="s">
        <v>656</v>
      </c>
      <c r="N532" s="1" t="s">
        <v>27</v>
      </c>
      <c r="O532" s="1" t="s">
        <v>656</v>
      </c>
      <c r="P532" s="1" t="s">
        <v>27</v>
      </c>
      <c r="Q532" s="1" t="s">
        <v>297</v>
      </c>
      <c r="R532" s="1" t="s">
        <v>298</v>
      </c>
      <c r="S532" s="1" t="s">
        <v>910</v>
      </c>
      <c r="T532" s="1" t="s">
        <v>646</v>
      </c>
      <c r="U532" s="1" t="s">
        <v>656</v>
      </c>
      <c r="V532" s="1" t="s">
        <v>618</v>
      </c>
      <c r="W532" s="1" t="s">
        <v>299</v>
      </c>
      <c r="X532" s="1" t="s">
        <v>300</v>
      </c>
      <c r="Y532" s="1" t="s">
        <v>74</v>
      </c>
      <c r="Z532" s="1" t="s">
        <v>43</v>
      </c>
    </row>
    <row r="533" spans="1:26" x14ac:dyDescent="0.25">
      <c r="A533" s="1" t="s">
        <v>2121</v>
      </c>
      <c r="B533" s="1" t="s">
        <v>610</v>
      </c>
      <c r="C533" s="1" t="s">
        <v>72</v>
      </c>
      <c r="D533" s="1" t="s">
        <v>76</v>
      </c>
      <c r="E533" s="1" t="s">
        <v>210</v>
      </c>
      <c r="F533" s="1" t="s">
        <v>847</v>
      </c>
      <c r="G533" s="1" t="s">
        <v>641</v>
      </c>
      <c r="H533" s="1" t="s">
        <v>206</v>
      </c>
      <c r="I533" s="1" t="s">
        <v>617</v>
      </c>
      <c r="J533" s="1" t="s">
        <v>680</v>
      </c>
      <c r="K533" s="1" t="s">
        <v>619</v>
      </c>
      <c r="L533" s="1" t="s">
        <v>27</v>
      </c>
      <c r="Y533" s="1" t="s">
        <v>74</v>
      </c>
      <c r="Z533" s="1" t="s">
        <v>43</v>
      </c>
    </row>
    <row r="534" spans="1:26" x14ac:dyDescent="0.25">
      <c r="A534" s="1" t="s">
        <v>2122</v>
      </c>
      <c r="B534" s="1" t="s">
        <v>610</v>
      </c>
      <c r="C534" s="1" t="s">
        <v>72</v>
      </c>
      <c r="D534" s="1" t="s">
        <v>80</v>
      </c>
      <c r="E534" s="1" t="s">
        <v>210</v>
      </c>
      <c r="F534" s="1" t="s">
        <v>848</v>
      </c>
      <c r="G534" s="1" t="s">
        <v>106</v>
      </c>
      <c r="H534" s="1" t="s">
        <v>206</v>
      </c>
      <c r="I534" s="1" t="s">
        <v>617</v>
      </c>
      <c r="J534" s="1" t="s">
        <v>637</v>
      </c>
      <c r="K534" s="1" t="s">
        <v>619</v>
      </c>
      <c r="L534" s="1" t="s">
        <v>199</v>
      </c>
      <c r="Y534" s="1" t="s">
        <v>74</v>
      </c>
      <c r="Z534" s="1" t="s">
        <v>43</v>
      </c>
    </row>
    <row r="535" spans="1:26" x14ac:dyDescent="0.25">
      <c r="A535" s="1" t="s">
        <v>2123</v>
      </c>
      <c r="B535" s="1" t="s">
        <v>610</v>
      </c>
      <c r="C535" s="1" t="s">
        <v>75</v>
      </c>
      <c r="D535" s="1" t="s">
        <v>59</v>
      </c>
      <c r="E535" s="1" t="s">
        <v>49</v>
      </c>
      <c r="F535" s="1" t="s">
        <v>81</v>
      </c>
      <c r="G535" s="1" t="s">
        <v>897</v>
      </c>
      <c r="H535" s="1" t="s">
        <v>108</v>
      </c>
      <c r="I535" s="1" t="s">
        <v>646</v>
      </c>
      <c r="J535" s="1" t="s">
        <v>227</v>
      </c>
      <c r="K535" s="1" t="s">
        <v>199</v>
      </c>
      <c r="L535" s="1" t="s">
        <v>27</v>
      </c>
      <c r="M535" s="1" t="s">
        <v>656</v>
      </c>
      <c r="N535" s="1" t="s">
        <v>27</v>
      </c>
      <c r="Y535" s="1" t="s">
        <v>74</v>
      </c>
      <c r="Z535" s="1" t="s">
        <v>43</v>
      </c>
    </row>
    <row r="536" spans="1:26" x14ac:dyDescent="0.25">
      <c r="A536" s="1" t="s">
        <v>2124</v>
      </c>
      <c r="B536" s="1" t="s">
        <v>610</v>
      </c>
      <c r="C536" s="1" t="s">
        <v>72</v>
      </c>
      <c r="D536" s="1" t="s">
        <v>73</v>
      </c>
      <c r="E536" s="1" t="s">
        <v>662</v>
      </c>
      <c r="F536" s="1" t="s">
        <v>745</v>
      </c>
      <c r="G536" s="1" t="s">
        <v>746</v>
      </c>
      <c r="H536" s="1" t="s">
        <v>663</v>
      </c>
      <c r="I536" s="1" t="s">
        <v>646</v>
      </c>
      <c r="J536" s="1" t="s">
        <v>628</v>
      </c>
      <c r="Y536" s="1" t="s">
        <v>74</v>
      </c>
      <c r="Z536" s="1" t="s">
        <v>43</v>
      </c>
    </row>
    <row r="537" spans="1:26" x14ac:dyDescent="0.25">
      <c r="A537" s="1" t="s">
        <v>3102</v>
      </c>
      <c r="B537" s="1" t="s">
        <v>610</v>
      </c>
      <c r="C537" s="1" t="s">
        <v>322</v>
      </c>
      <c r="D537" s="1" t="s">
        <v>320</v>
      </c>
      <c r="E537" s="1" t="s">
        <v>612</v>
      </c>
      <c r="F537" s="1" t="s">
        <v>455</v>
      </c>
      <c r="G537" s="1" t="s">
        <v>27</v>
      </c>
      <c r="H537" s="1" t="s">
        <v>27</v>
      </c>
      <c r="I537" s="1" t="s">
        <v>619</v>
      </c>
      <c r="J537" s="1" t="s">
        <v>656</v>
      </c>
      <c r="Y537" s="1" t="s">
        <v>545</v>
      </c>
      <c r="Z537" s="1" t="s">
        <v>542</v>
      </c>
    </row>
    <row r="538" spans="1:26" x14ac:dyDescent="0.25">
      <c r="A538" s="1" t="s">
        <v>2125</v>
      </c>
      <c r="B538" s="1" t="s">
        <v>610</v>
      </c>
      <c r="C538" s="1" t="s">
        <v>72</v>
      </c>
      <c r="D538" s="1" t="s">
        <v>75</v>
      </c>
      <c r="E538" s="1" t="s">
        <v>809</v>
      </c>
      <c r="F538" s="1" t="s">
        <v>83</v>
      </c>
      <c r="G538" s="1" t="s">
        <v>641</v>
      </c>
      <c r="H538" s="1" t="s">
        <v>849</v>
      </c>
      <c r="I538" s="1" t="s">
        <v>810</v>
      </c>
      <c r="J538" s="1" t="s">
        <v>729</v>
      </c>
      <c r="K538" s="1" t="s">
        <v>199</v>
      </c>
      <c r="L538" s="1" t="s">
        <v>617</v>
      </c>
      <c r="Y538" s="1" t="s">
        <v>74</v>
      </c>
      <c r="Z538" s="1" t="s">
        <v>43</v>
      </c>
    </row>
    <row r="539" spans="1:26" x14ac:dyDescent="0.25">
      <c r="A539" s="1" t="s">
        <v>2126</v>
      </c>
      <c r="B539" s="1" t="s">
        <v>610</v>
      </c>
      <c r="C539" s="1" t="s">
        <v>75</v>
      </c>
      <c r="D539" s="1" t="s">
        <v>76</v>
      </c>
      <c r="E539" s="1" t="s">
        <v>77</v>
      </c>
      <c r="F539" s="1" t="s">
        <v>78</v>
      </c>
      <c r="G539" s="1" t="s">
        <v>50</v>
      </c>
      <c r="H539" s="1" t="s">
        <v>79</v>
      </c>
      <c r="I539" s="1" t="s">
        <v>646</v>
      </c>
      <c r="J539" s="1" t="s">
        <v>616</v>
      </c>
      <c r="Y539" s="1" t="s">
        <v>74</v>
      </c>
      <c r="Z539" s="1" t="s">
        <v>43</v>
      </c>
    </row>
    <row r="540" spans="1:26" x14ac:dyDescent="0.25">
      <c r="A540" s="1" t="s">
        <v>2127</v>
      </c>
      <c r="B540" s="1" t="s">
        <v>610</v>
      </c>
      <c r="C540" s="1" t="s">
        <v>75</v>
      </c>
      <c r="D540" s="1" t="s">
        <v>75</v>
      </c>
      <c r="E540" s="1" t="s">
        <v>210</v>
      </c>
      <c r="F540" s="1" t="s">
        <v>90</v>
      </c>
      <c r="G540" s="1" t="s">
        <v>641</v>
      </c>
      <c r="H540" s="1" t="s">
        <v>214</v>
      </c>
      <c r="I540" s="1" t="s">
        <v>617</v>
      </c>
      <c r="J540" s="1" t="s">
        <v>898</v>
      </c>
      <c r="K540" s="1" t="s">
        <v>619</v>
      </c>
      <c r="L540" s="1" t="s">
        <v>27</v>
      </c>
      <c r="M540" s="1" t="s">
        <v>266</v>
      </c>
      <c r="N540" s="1" t="s">
        <v>27</v>
      </c>
      <c r="Y540" s="1" t="s">
        <v>74</v>
      </c>
      <c r="Z540" s="1" t="s">
        <v>43</v>
      </c>
    </row>
    <row r="541" spans="1:26" x14ac:dyDescent="0.25">
      <c r="A541" s="1" t="s">
        <v>2128</v>
      </c>
      <c r="B541" s="1" t="s">
        <v>610</v>
      </c>
      <c r="C541" s="1" t="s">
        <v>75</v>
      </c>
      <c r="D541" s="1" t="s">
        <v>73</v>
      </c>
      <c r="E541" s="1" t="s">
        <v>78</v>
      </c>
      <c r="F541" s="1" t="s">
        <v>745</v>
      </c>
      <c r="G541" s="1" t="s">
        <v>108</v>
      </c>
      <c r="H541" s="1" t="s">
        <v>814</v>
      </c>
      <c r="I541" s="1" t="s">
        <v>637</v>
      </c>
      <c r="J541" s="1" t="s">
        <v>729</v>
      </c>
      <c r="K541" s="1" t="s">
        <v>199</v>
      </c>
      <c r="L541" s="1" t="s">
        <v>617</v>
      </c>
      <c r="Y541" s="1" t="s">
        <v>74</v>
      </c>
      <c r="Z541" s="1" t="s">
        <v>43</v>
      </c>
    </row>
    <row r="542" spans="1:26" x14ac:dyDescent="0.25">
      <c r="A542" s="1" t="s">
        <v>2129</v>
      </c>
      <c r="B542" s="1" t="s">
        <v>610</v>
      </c>
      <c r="C542" s="1" t="s">
        <v>213</v>
      </c>
      <c r="D542" s="1" t="s">
        <v>659</v>
      </c>
      <c r="E542" s="1" t="s">
        <v>83</v>
      </c>
      <c r="F542" s="1" t="s">
        <v>78</v>
      </c>
      <c r="G542" s="1" t="s">
        <v>641</v>
      </c>
      <c r="H542" s="1" t="s">
        <v>50</v>
      </c>
      <c r="I542" s="1" t="s">
        <v>613</v>
      </c>
      <c r="J542" s="1" t="s">
        <v>729</v>
      </c>
      <c r="K542" s="1" t="s">
        <v>617</v>
      </c>
      <c r="L542" s="1" t="s">
        <v>27</v>
      </c>
      <c r="Y542" s="1" t="s">
        <v>74</v>
      </c>
      <c r="Z542" s="1" t="s">
        <v>43</v>
      </c>
    </row>
    <row r="543" spans="1:26" x14ac:dyDescent="0.25">
      <c r="A543" s="1" t="s">
        <v>2130</v>
      </c>
      <c r="B543" s="1" t="s">
        <v>610</v>
      </c>
      <c r="C543" s="1" t="s">
        <v>76</v>
      </c>
      <c r="D543" s="1" t="s">
        <v>80</v>
      </c>
      <c r="E543" s="1" t="s">
        <v>49</v>
      </c>
      <c r="F543" s="1" t="s">
        <v>81</v>
      </c>
      <c r="G543" s="1" t="s">
        <v>618</v>
      </c>
      <c r="H543" s="1" t="s">
        <v>70</v>
      </c>
      <c r="I543" s="1" t="s">
        <v>619</v>
      </c>
      <c r="J543" s="1" t="s">
        <v>616</v>
      </c>
      <c r="Y543" s="1" t="s">
        <v>74</v>
      </c>
      <c r="Z543" s="1" t="s">
        <v>43</v>
      </c>
    </row>
    <row r="544" spans="1:26" x14ac:dyDescent="0.25">
      <c r="A544" s="1" t="s">
        <v>2131</v>
      </c>
      <c r="B544" s="1" t="s">
        <v>610</v>
      </c>
      <c r="C544" s="1" t="s">
        <v>73</v>
      </c>
      <c r="D544" s="1" t="s">
        <v>73</v>
      </c>
      <c r="E544" s="1" t="s">
        <v>57</v>
      </c>
      <c r="F544" s="1" t="s">
        <v>57</v>
      </c>
      <c r="G544" s="1" t="s">
        <v>849</v>
      </c>
      <c r="H544" s="1" t="s">
        <v>214</v>
      </c>
      <c r="I544" s="1" t="s">
        <v>810</v>
      </c>
      <c r="J544" s="1" t="s">
        <v>810</v>
      </c>
      <c r="K544" s="1" t="s">
        <v>618</v>
      </c>
      <c r="L544" s="1" t="s">
        <v>618</v>
      </c>
      <c r="Y544" s="1" t="s">
        <v>74</v>
      </c>
      <c r="Z544" s="1" t="s">
        <v>43</v>
      </c>
    </row>
    <row r="545" spans="1:26" x14ac:dyDescent="0.25">
      <c r="A545" s="1" t="s">
        <v>2132</v>
      </c>
      <c r="B545" s="1" t="s">
        <v>610</v>
      </c>
      <c r="C545" s="1" t="s">
        <v>75</v>
      </c>
      <c r="D545" s="1" t="s">
        <v>73</v>
      </c>
      <c r="E545" s="1" t="s">
        <v>899</v>
      </c>
      <c r="F545" s="1" t="s">
        <v>78</v>
      </c>
      <c r="G545" s="1" t="s">
        <v>632</v>
      </c>
      <c r="H545" s="1" t="s">
        <v>612</v>
      </c>
      <c r="I545" s="1" t="s">
        <v>665</v>
      </c>
      <c r="J545" s="1" t="s">
        <v>810</v>
      </c>
      <c r="K545" s="1" t="s">
        <v>199</v>
      </c>
      <c r="L545" s="1" t="s">
        <v>27</v>
      </c>
      <c r="M545" s="1" t="s">
        <v>656</v>
      </c>
      <c r="N545" s="1" t="s">
        <v>27</v>
      </c>
      <c r="Y545" s="1" t="s">
        <v>74</v>
      </c>
      <c r="Z545" s="1" t="s">
        <v>43</v>
      </c>
    </row>
    <row r="546" spans="1:26" x14ac:dyDescent="0.25">
      <c r="A546" s="1" t="s">
        <v>2133</v>
      </c>
      <c r="B546" s="1" t="s">
        <v>610</v>
      </c>
      <c r="C546" s="1" t="s">
        <v>619</v>
      </c>
      <c r="D546" s="1" t="s">
        <v>26</v>
      </c>
      <c r="E546" s="1" t="s">
        <v>613</v>
      </c>
      <c r="F546" s="1" t="s">
        <v>631</v>
      </c>
      <c r="G546" s="1" t="s">
        <v>632</v>
      </c>
      <c r="H546" s="1" t="s">
        <v>628</v>
      </c>
      <c r="I546" s="1" t="s">
        <v>617</v>
      </c>
      <c r="J546" s="1" t="s">
        <v>646</v>
      </c>
      <c r="K546" s="1" t="s">
        <v>619</v>
      </c>
      <c r="L546" s="1" t="s">
        <v>27</v>
      </c>
      <c r="M546" s="1" t="s">
        <v>656</v>
      </c>
      <c r="N546" s="1" t="s">
        <v>27</v>
      </c>
      <c r="Y546" s="1" t="s">
        <v>74</v>
      </c>
      <c r="Z546" s="1" t="s">
        <v>43</v>
      </c>
    </row>
    <row r="547" spans="1:26" x14ac:dyDescent="0.25">
      <c r="A547" s="1" t="s">
        <v>2134</v>
      </c>
      <c r="B547" s="1" t="s">
        <v>610</v>
      </c>
      <c r="C547" s="1" t="s">
        <v>647</v>
      </c>
      <c r="D547" s="1" t="s">
        <v>98</v>
      </c>
      <c r="E547" s="1" t="s">
        <v>271</v>
      </c>
      <c r="F547" s="1" t="s">
        <v>709</v>
      </c>
      <c r="G547" s="1" t="s">
        <v>741</v>
      </c>
      <c r="H547" s="1" t="s">
        <v>655</v>
      </c>
      <c r="I547" s="1" t="s">
        <v>682</v>
      </c>
      <c r="J547" s="1" t="s">
        <v>783</v>
      </c>
      <c r="K547" s="1" t="s">
        <v>619</v>
      </c>
      <c r="L547" s="1" t="s">
        <v>27</v>
      </c>
      <c r="M547" s="1" t="s">
        <v>656</v>
      </c>
      <c r="N547" s="1" t="s">
        <v>27</v>
      </c>
      <c r="Y547" s="1" t="s">
        <v>74</v>
      </c>
      <c r="Z547" s="1" t="s">
        <v>43</v>
      </c>
    </row>
    <row r="548" spans="1:26" x14ac:dyDescent="0.25">
      <c r="A548" s="1" t="s">
        <v>3142</v>
      </c>
      <c r="B548" s="1" t="s">
        <v>610</v>
      </c>
      <c r="C548" s="1" t="s">
        <v>619</v>
      </c>
      <c r="D548" s="1" t="s">
        <v>365</v>
      </c>
      <c r="E548" s="1" t="s">
        <v>612</v>
      </c>
      <c r="F548" s="1" t="s">
        <v>688</v>
      </c>
      <c r="G548" s="1" t="s">
        <v>27</v>
      </c>
      <c r="H548" s="1" t="s">
        <v>27</v>
      </c>
      <c r="I548" s="1" t="s">
        <v>802</v>
      </c>
      <c r="J548" s="1" t="s">
        <v>616</v>
      </c>
      <c r="K548" s="1" t="s">
        <v>617</v>
      </c>
      <c r="L548" s="1" t="s">
        <v>27</v>
      </c>
      <c r="Y548" s="1" t="s">
        <v>545</v>
      </c>
      <c r="Z548" s="1" t="s">
        <v>542</v>
      </c>
    </row>
    <row r="549" spans="1:26" x14ac:dyDescent="0.25">
      <c r="A549" s="1" t="s">
        <v>2587</v>
      </c>
      <c r="B549" s="1" t="s">
        <v>610</v>
      </c>
      <c r="C549" s="1" t="s">
        <v>73</v>
      </c>
      <c r="D549" s="1" t="s">
        <v>747</v>
      </c>
      <c r="E549" s="1" t="s">
        <v>82</v>
      </c>
      <c r="F549" s="1" t="s">
        <v>83</v>
      </c>
      <c r="G549" s="1" t="s">
        <v>641</v>
      </c>
      <c r="H549" s="1" t="s">
        <v>84</v>
      </c>
      <c r="I549" s="1" t="s">
        <v>619</v>
      </c>
      <c r="J549" s="1" t="s">
        <v>729</v>
      </c>
      <c r="Y549" s="1" t="s">
        <v>85</v>
      </c>
      <c r="Z549" s="1" t="s">
        <v>43</v>
      </c>
    </row>
    <row r="550" spans="1:26" x14ac:dyDescent="0.25">
      <c r="A550" s="1" t="s">
        <v>2135</v>
      </c>
      <c r="B550" s="1" t="s">
        <v>610</v>
      </c>
      <c r="C550" s="1" t="s">
        <v>72</v>
      </c>
      <c r="D550" s="1" t="s">
        <v>73</v>
      </c>
      <c r="E550" s="1" t="s">
        <v>850</v>
      </c>
      <c r="F550" s="1" t="s">
        <v>81</v>
      </c>
      <c r="G550" s="1" t="s">
        <v>215</v>
      </c>
      <c r="H550" s="1" t="s">
        <v>206</v>
      </c>
      <c r="I550" s="1" t="s">
        <v>617</v>
      </c>
      <c r="J550" s="1" t="s">
        <v>637</v>
      </c>
      <c r="K550" s="1" t="s">
        <v>619</v>
      </c>
      <c r="L550" s="1" t="s">
        <v>199</v>
      </c>
      <c r="Y550" s="1" t="s">
        <v>85</v>
      </c>
      <c r="Z550" s="1" t="s">
        <v>43</v>
      </c>
    </row>
    <row r="551" spans="1:26" x14ac:dyDescent="0.25">
      <c r="A551" s="1" t="s">
        <v>2136</v>
      </c>
      <c r="B551" s="1" t="s">
        <v>610</v>
      </c>
      <c r="C551" s="1" t="s">
        <v>216</v>
      </c>
      <c r="D551" s="1" t="s">
        <v>216</v>
      </c>
      <c r="E551" s="1" t="s">
        <v>739</v>
      </c>
      <c r="F551" s="1" t="s">
        <v>621</v>
      </c>
      <c r="G551" s="1" t="s">
        <v>84</v>
      </c>
      <c r="H551" s="1" t="s">
        <v>851</v>
      </c>
      <c r="I551" s="1" t="s">
        <v>783</v>
      </c>
      <c r="J551" s="1" t="s">
        <v>729</v>
      </c>
      <c r="K551" s="1" t="s">
        <v>618</v>
      </c>
      <c r="L551" s="1" t="s">
        <v>617</v>
      </c>
      <c r="Y551" s="1" t="s">
        <v>85</v>
      </c>
      <c r="Z551" s="1" t="s">
        <v>43</v>
      </c>
    </row>
    <row r="552" spans="1:26" x14ac:dyDescent="0.25">
      <c r="A552" s="1" t="s">
        <v>2137</v>
      </c>
      <c r="B552" s="1" t="s">
        <v>610</v>
      </c>
      <c r="C552" s="1" t="s">
        <v>102</v>
      </c>
      <c r="D552" s="1" t="s">
        <v>109</v>
      </c>
      <c r="E552" s="1" t="s">
        <v>116</v>
      </c>
      <c r="F552" s="1" t="s">
        <v>221</v>
      </c>
      <c r="G552" s="1" t="s">
        <v>99</v>
      </c>
      <c r="H552" s="1" t="s">
        <v>88</v>
      </c>
      <c r="I552" s="1" t="s">
        <v>649</v>
      </c>
      <c r="J552" s="1" t="s">
        <v>810</v>
      </c>
      <c r="K552" s="1" t="s">
        <v>618</v>
      </c>
      <c r="L552" s="1" t="s">
        <v>27</v>
      </c>
      <c r="M552" s="1" t="s">
        <v>264</v>
      </c>
      <c r="N552" s="1" t="s">
        <v>27</v>
      </c>
      <c r="Y552" s="1" t="s">
        <v>89</v>
      </c>
      <c r="Z552" s="1" t="s">
        <v>43</v>
      </c>
    </row>
    <row r="553" spans="1:26" x14ac:dyDescent="0.25">
      <c r="A553" s="1" t="s">
        <v>2138</v>
      </c>
      <c r="B553" s="1" t="s">
        <v>610</v>
      </c>
      <c r="C553" s="1" t="s">
        <v>226</v>
      </c>
      <c r="D553" s="1" t="s">
        <v>226</v>
      </c>
      <c r="E553" s="1" t="s">
        <v>210</v>
      </c>
      <c r="F553" s="1" t="s">
        <v>716</v>
      </c>
      <c r="G553" s="1" t="s">
        <v>99</v>
      </c>
      <c r="H553" s="1" t="s">
        <v>87</v>
      </c>
      <c r="I553" s="1" t="s">
        <v>628</v>
      </c>
      <c r="J553" s="1" t="s">
        <v>643</v>
      </c>
      <c r="K553" s="1" t="s">
        <v>618</v>
      </c>
      <c r="L553" s="1" t="s">
        <v>27</v>
      </c>
      <c r="M553" s="1" t="s">
        <v>264</v>
      </c>
      <c r="N553" s="1" t="s">
        <v>27</v>
      </c>
      <c r="Y553" s="1" t="s">
        <v>89</v>
      </c>
      <c r="Z553" s="1" t="s">
        <v>43</v>
      </c>
    </row>
    <row r="554" spans="1:26" x14ac:dyDescent="0.25">
      <c r="A554" s="1" t="s">
        <v>2139</v>
      </c>
      <c r="B554" s="1" t="s">
        <v>610</v>
      </c>
      <c r="C554" s="1" t="s">
        <v>118</v>
      </c>
      <c r="D554" s="1" t="s">
        <v>107</v>
      </c>
      <c r="E554" s="1" t="s">
        <v>217</v>
      </c>
      <c r="F554" s="1" t="s">
        <v>852</v>
      </c>
      <c r="G554" s="1" t="s">
        <v>87</v>
      </c>
      <c r="H554" s="1" t="s">
        <v>113</v>
      </c>
      <c r="I554" s="1" t="s">
        <v>802</v>
      </c>
      <c r="J554" s="1" t="s">
        <v>817</v>
      </c>
      <c r="K554" s="1" t="s">
        <v>199</v>
      </c>
      <c r="L554" s="1" t="s">
        <v>617</v>
      </c>
      <c r="Y554" s="1" t="s">
        <v>89</v>
      </c>
      <c r="Z554" s="1" t="s">
        <v>43</v>
      </c>
    </row>
    <row r="555" spans="1:26" x14ac:dyDescent="0.25">
      <c r="A555" s="1" t="s">
        <v>2140</v>
      </c>
      <c r="B555" s="1" t="s">
        <v>610</v>
      </c>
      <c r="C555" s="1" t="s">
        <v>102</v>
      </c>
      <c r="D555" s="1" t="s">
        <v>272</v>
      </c>
      <c r="E555" s="1" t="s">
        <v>49</v>
      </c>
      <c r="F555" s="1" t="s">
        <v>626</v>
      </c>
      <c r="G555" s="1" t="s">
        <v>106</v>
      </c>
      <c r="H555" s="1" t="s">
        <v>87</v>
      </c>
      <c r="I555" s="1" t="s">
        <v>628</v>
      </c>
      <c r="J555" s="1" t="s">
        <v>218</v>
      </c>
      <c r="K555" s="1" t="s">
        <v>199</v>
      </c>
      <c r="L555" s="1" t="s">
        <v>27</v>
      </c>
      <c r="M555" s="1" t="s">
        <v>619</v>
      </c>
      <c r="N555" s="1" t="s">
        <v>27</v>
      </c>
      <c r="Y555" s="1" t="s">
        <v>89</v>
      </c>
      <c r="Z555" s="1" t="s">
        <v>43</v>
      </c>
    </row>
    <row r="556" spans="1:26" x14ac:dyDescent="0.25">
      <c r="A556" s="1" t="s">
        <v>2141</v>
      </c>
      <c r="B556" s="1" t="s">
        <v>610</v>
      </c>
      <c r="C556" s="1" t="s">
        <v>644</v>
      </c>
      <c r="D556" s="1" t="s">
        <v>748</v>
      </c>
      <c r="E556" s="1" t="s">
        <v>626</v>
      </c>
      <c r="F556" s="1" t="s">
        <v>629</v>
      </c>
      <c r="G556" s="1" t="s">
        <v>87</v>
      </c>
      <c r="H556" s="1" t="s">
        <v>88</v>
      </c>
      <c r="I556" s="1" t="s">
        <v>679</v>
      </c>
      <c r="J556" s="1" t="s">
        <v>679</v>
      </c>
      <c r="Y556" s="1" t="s">
        <v>89</v>
      </c>
      <c r="Z556" s="1" t="s">
        <v>43</v>
      </c>
    </row>
    <row r="557" spans="1:26" x14ac:dyDescent="0.25">
      <c r="A557" s="1" t="s">
        <v>2142</v>
      </c>
      <c r="B557" s="1" t="s">
        <v>610</v>
      </c>
      <c r="C557" s="1" t="s">
        <v>730</v>
      </c>
      <c r="D557" s="1" t="s">
        <v>659</v>
      </c>
      <c r="E557" s="1" t="s">
        <v>90</v>
      </c>
      <c r="F557" s="1" t="s">
        <v>90</v>
      </c>
      <c r="G557" s="1" t="s">
        <v>87</v>
      </c>
      <c r="H557" s="1" t="s">
        <v>87</v>
      </c>
      <c r="I557" s="1" t="s">
        <v>628</v>
      </c>
      <c r="J557" s="1" t="s">
        <v>749</v>
      </c>
      <c r="Y557" s="1" t="s">
        <v>89</v>
      </c>
      <c r="Z557" s="1" t="s">
        <v>43</v>
      </c>
    </row>
    <row r="558" spans="1:26" x14ac:dyDescent="0.25">
      <c r="A558" s="1" t="s">
        <v>2143</v>
      </c>
      <c r="B558" s="1" t="s">
        <v>610</v>
      </c>
      <c r="C558" s="1" t="s">
        <v>617</v>
      </c>
      <c r="D558" s="1" t="s">
        <v>676</v>
      </c>
      <c r="E558" s="1" t="s">
        <v>616</v>
      </c>
      <c r="F558" s="1" t="s">
        <v>666</v>
      </c>
      <c r="G558" s="1" t="s">
        <v>618</v>
      </c>
      <c r="H558" s="1" t="s">
        <v>655</v>
      </c>
      <c r="I558" s="1" t="s">
        <v>816</v>
      </c>
      <c r="J558" s="1" t="s">
        <v>853</v>
      </c>
      <c r="K558" s="1" t="s">
        <v>618</v>
      </c>
      <c r="L558" s="1" t="s">
        <v>618</v>
      </c>
      <c r="Y558" s="1" t="s">
        <v>89</v>
      </c>
      <c r="Z558" s="1" t="s">
        <v>43</v>
      </c>
    </row>
    <row r="559" spans="1:26" x14ac:dyDescent="0.25">
      <c r="A559" s="1" t="s">
        <v>3336</v>
      </c>
      <c r="B559" s="1" t="s">
        <v>610</v>
      </c>
      <c r="C559" s="1" t="s">
        <v>483</v>
      </c>
      <c r="D559" s="1" t="s">
        <v>617</v>
      </c>
      <c r="E559" s="1" t="s">
        <v>631</v>
      </c>
      <c r="F559" s="1" t="s">
        <v>381</v>
      </c>
      <c r="Y559" s="1" t="s">
        <v>582</v>
      </c>
      <c r="Z559" s="1" t="s">
        <v>583</v>
      </c>
    </row>
    <row r="560" spans="1:26" x14ac:dyDescent="0.25">
      <c r="A560" s="1" t="s">
        <v>2144</v>
      </c>
      <c r="B560" s="1" t="s">
        <v>610</v>
      </c>
      <c r="C560" s="1" t="s">
        <v>102</v>
      </c>
      <c r="D560" s="1" t="s">
        <v>103</v>
      </c>
      <c r="E560" s="1" t="s">
        <v>105</v>
      </c>
      <c r="F560" s="1" t="s">
        <v>90</v>
      </c>
      <c r="G560" s="1" t="s">
        <v>87</v>
      </c>
      <c r="H560" s="1" t="s">
        <v>87</v>
      </c>
      <c r="I560" s="1" t="s">
        <v>218</v>
      </c>
      <c r="J560" s="1" t="s">
        <v>749</v>
      </c>
      <c r="K560" s="1" t="s">
        <v>199</v>
      </c>
      <c r="L560" s="1" t="s">
        <v>27</v>
      </c>
      <c r="Y560" s="1" t="s">
        <v>89</v>
      </c>
      <c r="Z560" s="1" t="s">
        <v>43</v>
      </c>
    </row>
    <row r="561" spans="1:26" x14ac:dyDescent="0.25">
      <c r="A561" s="1" t="s">
        <v>2145</v>
      </c>
      <c r="B561" s="1" t="s">
        <v>610</v>
      </c>
      <c r="C561" s="1" t="s">
        <v>102</v>
      </c>
      <c r="D561" s="1" t="s">
        <v>114</v>
      </c>
      <c r="E561" s="1" t="s">
        <v>81</v>
      </c>
      <c r="F561" s="1" t="s">
        <v>745</v>
      </c>
      <c r="G561" s="1" t="s">
        <v>108</v>
      </c>
      <c r="H561" s="1" t="s">
        <v>642</v>
      </c>
      <c r="I561" s="1" t="s">
        <v>768</v>
      </c>
      <c r="J561" s="1" t="s">
        <v>817</v>
      </c>
      <c r="K561" s="1" t="s">
        <v>199</v>
      </c>
      <c r="L561" s="1" t="s">
        <v>27</v>
      </c>
      <c r="Y561" s="1" t="s">
        <v>89</v>
      </c>
      <c r="Z561" s="1" t="s">
        <v>43</v>
      </c>
    </row>
    <row r="562" spans="1:26" x14ac:dyDescent="0.25">
      <c r="A562" s="1" t="s">
        <v>2146</v>
      </c>
      <c r="B562" s="1" t="s">
        <v>610</v>
      </c>
      <c r="C562" s="1" t="s">
        <v>91</v>
      </c>
      <c r="D562" s="1" t="s">
        <v>104</v>
      </c>
      <c r="E562" s="1" t="s">
        <v>27</v>
      </c>
      <c r="F562" s="1" t="s">
        <v>27</v>
      </c>
      <c r="G562" s="1" t="s">
        <v>108</v>
      </c>
      <c r="H562" s="1" t="s">
        <v>113</v>
      </c>
      <c r="I562" s="1" t="s">
        <v>802</v>
      </c>
      <c r="J562" s="1" t="s">
        <v>651</v>
      </c>
      <c r="K562" s="1" t="s">
        <v>617</v>
      </c>
      <c r="L562" s="1" t="s">
        <v>27</v>
      </c>
      <c r="Y562" s="1" t="s">
        <v>89</v>
      </c>
      <c r="Z562" s="1" t="s">
        <v>43</v>
      </c>
    </row>
    <row r="563" spans="1:26" x14ac:dyDescent="0.25">
      <c r="A563" s="1" t="s">
        <v>2147</v>
      </c>
      <c r="B563" s="1" t="s">
        <v>610</v>
      </c>
      <c r="C563" s="1" t="s">
        <v>91</v>
      </c>
      <c r="D563" s="1" t="s">
        <v>92</v>
      </c>
      <c r="E563" s="1" t="s">
        <v>93</v>
      </c>
      <c r="F563" s="1" t="s">
        <v>750</v>
      </c>
      <c r="G563" s="1" t="s">
        <v>94</v>
      </c>
      <c r="H563" s="1" t="s">
        <v>95</v>
      </c>
      <c r="I563" s="1" t="s">
        <v>685</v>
      </c>
      <c r="J563" s="1" t="s">
        <v>741</v>
      </c>
      <c r="Y563" s="1" t="s">
        <v>89</v>
      </c>
      <c r="Z563" s="1" t="s">
        <v>43</v>
      </c>
    </row>
    <row r="564" spans="1:26" x14ac:dyDescent="0.25">
      <c r="A564" s="1" t="s">
        <v>2148</v>
      </c>
      <c r="B564" s="1" t="s">
        <v>610</v>
      </c>
      <c r="C564" s="1" t="s">
        <v>102</v>
      </c>
      <c r="D564" s="1" t="s">
        <v>618</v>
      </c>
      <c r="E564" s="1" t="s">
        <v>895</v>
      </c>
      <c r="F564" s="1" t="s">
        <v>622</v>
      </c>
      <c r="G564" s="1" t="s">
        <v>101</v>
      </c>
      <c r="H564" s="1" t="s">
        <v>214</v>
      </c>
      <c r="I564" s="1" t="s">
        <v>628</v>
      </c>
      <c r="J564" s="1" t="s">
        <v>625</v>
      </c>
      <c r="K564" s="1" t="s">
        <v>618</v>
      </c>
      <c r="L564" s="1" t="s">
        <v>27</v>
      </c>
      <c r="M564" s="1" t="s">
        <v>264</v>
      </c>
      <c r="N564" s="1" t="s">
        <v>27</v>
      </c>
      <c r="Y564" s="1" t="s">
        <v>89</v>
      </c>
      <c r="Z564" s="1" t="s">
        <v>43</v>
      </c>
    </row>
    <row r="565" spans="1:26" x14ac:dyDescent="0.25">
      <c r="A565" s="1" t="s">
        <v>2149</v>
      </c>
      <c r="B565" s="1" t="s">
        <v>610</v>
      </c>
      <c r="C565" s="1" t="s">
        <v>102</v>
      </c>
      <c r="D565" s="1" t="s">
        <v>104</v>
      </c>
      <c r="E565" s="1" t="s">
        <v>854</v>
      </c>
      <c r="F565" s="1" t="s">
        <v>744</v>
      </c>
      <c r="G565" s="1" t="s">
        <v>95</v>
      </c>
      <c r="H565" s="1" t="s">
        <v>97</v>
      </c>
      <c r="I565" s="1" t="s">
        <v>662</v>
      </c>
      <c r="J565" s="1" t="s">
        <v>776</v>
      </c>
      <c r="K565" s="1" t="s">
        <v>619</v>
      </c>
      <c r="L565" s="1" t="s">
        <v>619</v>
      </c>
      <c r="Y565" s="1" t="s">
        <v>89</v>
      </c>
      <c r="Z565" s="1" t="s">
        <v>43</v>
      </c>
    </row>
    <row r="566" spans="1:26" x14ac:dyDescent="0.25">
      <c r="A566" s="1" t="s">
        <v>2150</v>
      </c>
      <c r="B566" s="1" t="s">
        <v>610</v>
      </c>
      <c r="C566" s="1" t="s">
        <v>102</v>
      </c>
      <c r="D566" s="1" t="s">
        <v>103</v>
      </c>
      <c r="E566" s="1" t="s">
        <v>855</v>
      </c>
      <c r="F566" s="1" t="s">
        <v>686</v>
      </c>
      <c r="G566" s="1" t="s">
        <v>94</v>
      </c>
      <c r="H566" s="1" t="s">
        <v>88</v>
      </c>
      <c r="I566" s="1" t="s">
        <v>619</v>
      </c>
      <c r="J566" s="1" t="s">
        <v>729</v>
      </c>
      <c r="K566" s="1" t="s">
        <v>617</v>
      </c>
      <c r="L566" s="1" t="s">
        <v>27</v>
      </c>
      <c r="Y566" s="1" t="s">
        <v>89</v>
      </c>
      <c r="Z566" s="1" t="s">
        <v>43</v>
      </c>
    </row>
    <row r="567" spans="1:26" x14ac:dyDescent="0.25">
      <c r="A567" s="1" t="s">
        <v>2151</v>
      </c>
      <c r="B567" s="1" t="s">
        <v>610</v>
      </c>
      <c r="C567" s="1" t="s">
        <v>114</v>
      </c>
      <c r="D567" s="1" t="s">
        <v>730</v>
      </c>
      <c r="E567" s="1" t="s">
        <v>828</v>
      </c>
      <c r="F567" s="1" t="s">
        <v>781</v>
      </c>
      <c r="G567" s="1" t="s">
        <v>214</v>
      </c>
      <c r="H567" s="1" t="s">
        <v>97</v>
      </c>
      <c r="I567" s="1" t="s">
        <v>665</v>
      </c>
      <c r="J567" s="1" t="s">
        <v>810</v>
      </c>
      <c r="K567" s="1" t="s">
        <v>199</v>
      </c>
      <c r="L567" s="1" t="s">
        <v>27</v>
      </c>
      <c r="M567" s="1" t="s">
        <v>656</v>
      </c>
      <c r="N567" s="1" t="s">
        <v>27</v>
      </c>
      <c r="Y567" s="1" t="s">
        <v>89</v>
      </c>
      <c r="Z567" s="1" t="s">
        <v>43</v>
      </c>
    </row>
    <row r="568" spans="1:26" x14ac:dyDescent="0.25">
      <c r="A568" s="1" t="s">
        <v>2152</v>
      </c>
      <c r="B568" s="1" t="s">
        <v>610</v>
      </c>
      <c r="C568" s="1" t="s">
        <v>107</v>
      </c>
      <c r="D568" s="1" t="s">
        <v>80</v>
      </c>
      <c r="E568" s="1" t="s">
        <v>784</v>
      </c>
      <c r="F568" s="1" t="s">
        <v>96</v>
      </c>
      <c r="G568" s="1" t="s">
        <v>94</v>
      </c>
      <c r="H568" s="1" t="s">
        <v>99</v>
      </c>
      <c r="I568" s="1" t="s">
        <v>689</v>
      </c>
      <c r="J568" s="1" t="s">
        <v>662</v>
      </c>
      <c r="K568" s="1" t="s">
        <v>619</v>
      </c>
      <c r="L568" s="1" t="s">
        <v>27</v>
      </c>
      <c r="M568" s="1" t="s">
        <v>656</v>
      </c>
      <c r="N568" s="1" t="s">
        <v>27</v>
      </c>
      <c r="Y568" s="1" t="s">
        <v>89</v>
      </c>
      <c r="Z568" s="1" t="s">
        <v>43</v>
      </c>
    </row>
    <row r="569" spans="1:26" x14ac:dyDescent="0.25">
      <c r="A569" s="1" t="s">
        <v>2153</v>
      </c>
      <c r="B569" s="1" t="s">
        <v>610</v>
      </c>
      <c r="C569" s="1" t="s">
        <v>102</v>
      </c>
      <c r="D569" s="1" t="s">
        <v>763</v>
      </c>
      <c r="E569" s="1" t="s">
        <v>115</v>
      </c>
      <c r="F569" s="1" t="s">
        <v>809</v>
      </c>
      <c r="G569" s="1" t="s">
        <v>87</v>
      </c>
      <c r="H569" s="1" t="s">
        <v>95</v>
      </c>
      <c r="I569" s="1" t="s">
        <v>613</v>
      </c>
      <c r="J569" s="1" t="s">
        <v>810</v>
      </c>
      <c r="K569" s="1" t="s">
        <v>199</v>
      </c>
      <c r="L569" s="1" t="s">
        <v>27</v>
      </c>
      <c r="Y569" s="1" t="s">
        <v>89</v>
      </c>
      <c r="Z569" s="1" t="s">
        <v>43</v>
      </c>
    </row>
    <row r="570" spans="1:26" x14ac:dyDescent="0.25">
      <c r="A570" s="1" t="s">
        <v>3337</v>
      </c>
      <c r="B570" s="1" t="s">
        <v>610</v>
      </c>
      <c r="C570" s="1" t="s">
        <v>320</v>
      </c>
      <c r="D570" s="1" t="s">
        <v>427</v>
      </c>
      <c r="E570" s="1" t="s">
        <v>613</v>
      </c>
      <c r="F570" s="1" t="s">
        <v>381</v>
      </c>
      <c r="Y570" s="1" t="s">
        <v>582</v>
      </c>
      <c r="Z570" s="1" t="s">
        <v>583</v>
      </c>
    </row>
    <row r="571" spans="1:26" x14ac:dyDescent="0.25">
      <c r="A571" s="1" t="s">
        <v>2154</v>
      </c>
      <c r="B571" s="1" t="s">
        <v>610</v>
      </c>
      <c r="C571" s="1" t="s">
        <v>751</v>
      </c>
      <c r="D571" s="1" t="s">
        <v>699</v>
      </c>
      <c r="E571" s="1" t="s">
        <v>96</v>
      </c>
      <c r="F571" s="1" t="s">
        <v>752</v>
      </c>
      <c r="G571" s="1" t="s">
        <v>753</v>
      </c>
      <c r="H571" s="1" t="s">
        <v>97</v>
      </c>
      <c r="I571" s="1" t="s">
        <v>628</v>
      </c>
      <c r="J571" s="1" t="s">
        <v>651</v>
      </c>
      <c r="Y571" s="1" t="s">
        <v>89</v>
      </c>
      <c r="Z571" s="1" t="s">
        <v>43</v>
      </c>
    </row>
    <row r="572" spans="1:26" x14ac:dyDescent="0.25">
      <c r="A572" s="1" t="s">
        <v>2155</v>
      </c>
      <c r="B572" s="1" t="s">
        <v>610</v>
      </c>
      <c r="C572" s="1" t="s">
        <v>26</v>
      </c>
      <c r="D572" s="1" t="s">
        <v>98</v>
      </c>
      <c r="E572" s="1" t="s">
        <v>49</v>
      </c>
      <c r="F572" s="1" t="s">
        <v>754</v>
      </c>
      <c r="G572" s="1" t="s">
        <v>644</v>
      </c>
      <c r="H572" s="1" t="s">
        <v>612</v>
      </c>
      <c r="I572" s="1" t="s">
        <v>616</v>
      </c>
      <c r="J572" s="1" t="s">
        <v>628</v>
      </c>
      <c r="Y572" s="1" t="s">
        <v>89</v>
      </c>
      <c r="Z572" s="1" t="s">
        <v>43</v>
      </c>
    </row>
    <row r="573" spans="1:26" x14ac:dyDescent="0.25">
      <c r="A573" s="1" t="s">
        <v>2156</v>
      </c>
      <c r="B573" s="1" t="s">
        <v>610</v>
      </c>
      <c r="C573" s="1" t="s">
        <v>219</v>
      </c>
      <c r="D573" s="1" t="s">
        <v>91</v>
      </c>
      <c r="E573" s="1" t="s">
        <v>712</v>
      </c>
      <c r="F573" s="1" t="s">
        <v>90</v>
      </c>
      <c r="G573" s="1" t="s">
        <v>87</v>
      </c>
      <c r="H573" s="1" t="s">
        <v>65</v>
      </c>
      <c r="I573" s="1" t="s">
        <v>218</v>
      </c>
      <c r="J573" s="1" t="s">
        <v>810</v>
      </c>
      <c r="K573" s="1" t="s">
        <v>199</v>
      </c>
      <c r="L573" s="1" t="s">
        <v>27</v>
      </c>
      <c r="Y573" s="1" t="s">
        <v>89</v>
      </c>
      <c r="Z573" s="1" t="s">
        <v>43</v>
      </c>
    </row>
    <row r="574" spans="1:26" x14ac:dyDescent="0.25">
      <c r="A574" s="1" t="s">
        <v>2157</v>
      </c>
      <c r="B574" s="1" t="s">
        <v>610</v>
      </c>
      <c r="C574" s="1" t="s">
        <v>755</v>
      </c>
      <c r="D574" s="1" t="s">
        <v>755</v>
      </c>
      <c r="E574" s="1" t="s">
        <v>756</v>
      </c>
      <c r="F574" s="1" t="s">
        <v>757</v>
      </c>
      <c r="G574" s="1" t="s">
        <v>99</v>
      </c>
      <c r="H574" s="1" t="s">
        <v>87</v>
      </c>
      <c r="I574" s="1" t="s">
        <v>651</v>
      </c>
      <c r="J574" s="1" t="s">
        <v>651</v>
      </c>
      <c r="Y574" s="1" t="s">
        <v>89</v>
      </c>
      <c r="Z574" s="1" t="s">
        <v>43</v>
      </c>
    </row>
    <row r="575" spans="1:26" x14ac:dyDescent="0.25">
      <c r="A575" s="1" t="s">
        <v>2158</v>
      </c>
      <c r="B575" s="1" t="s">
        <v>610</v>
      </c>
      <c r="C575" s="1" t="s">
        <v>102</v>
      </c>
      <c r="D575" s="1" t="s">
        <v>122</v>
      </c>
      <c r="E575" s="1" t="s">
        <v>856</v>
      </c>
      <c r="F575" s="1" t="s">
        <v>220</v>
      </c>
      <c r="G575" s="1" t="s">
        <v>87</v>
      </c>
      <c r="H575" s="1" t="s">
        <v>101</v>
      </c>
      <c r="I575" s="1" t="s">
        <v>617</v>
      </c>
      <c r="J575" s="1" t="s">
        <v>663</v>
      </c>
      <c r="K575" s="1" t="s">
        <v>199</v>
      </c>
      <c r="L575" s="1" t="s">
        <v>27</v>
      </c>
      <c r="Y575" s="1" t="s">
        <v>89</v>
      </c>
      <c r="Z575" s="1" t="s">
        <v>43</v>
      </c>
    </row>
    <row r="576" spans="1:26" x14ac:dyDescent="0.25">
      <c r="A576" s="1" t="s">
        <v>2159</v>
      </c>
      <c r="B576" s="1" t="s">
        <v>610</v>
      </c>
      <c r="C576" s="1" t="s">
        <v>104</v>
      </c>
      <c r="D576" s="1" t="s">
        <v>104</v>
      </c>
      <c r="E576" s="1" t="s">
        <v>81</v>
      </c>
      <c r="F576" s="1" t="s">
        <v>750</v>
      </c>
      <c r="G576" s="1" t="s">
        <v>94</v>
      </c>
      <c r="H576" s="1" t="s">
        <v>99</v>
      </c>
      <c r="I576" s="1" t="s">
        <v>685</v>
      </c>
      <c r="J576" s="1" t="s">
        <v>817</v>
      </c>
      <c r="K576" s="1" t="s">
        <v>199</v>
      </c>
      <c r="L576" s="1" t="s">
        <v>27</v>
      </c>
      <c r="M576" s="1" t="s">
        <v>656</v>
      </c>
      <c r="N576" s="1" t="s">
        <v>27</v>
      </c>
      <c r="Y576" s="1" t="s">
        <v>89</v>
      </c>
      <c r="Z576" s="1" t="s">
        <v>43</v>
      </c>
    </row>
    <row r="577" spans="1:26" x14ac:dyDescent="0.25">
      <c r="A577" s="1" t="s">
        <v>2160</v>
      </c>
      <c r="B577" s="1" t="s">
        <v>610</v>
      </c>
      <c r="C577" s="1" t="s">
        <v>103</v>
      </c>
      <c r="D577" s="1" t="s">
        <v>797</v>
      </c>
      <c r="E577" s="1" t="s">
        <v>105</v>
      </c>
      <c r="F577" s="1" t="s">
        <v>857</v>
      </c>
      <c r="G577" s="1" t="s">
        <v>725</v>
      </c>
      <c r="H577" s="1" t="s">
        <v>87</v>
      </c>
      <c r="I577" s="1" t="s">
        <v>619</v>
      </c>
      <c r="J577" s="1" t="s">
        <v>813</v>
      </c>
      <c r="K577" s="1" t="s">
        <v>619</v>
      </c>
      <c r="L577" s="1" t="s">
        <v>27</v>
      </c>
      <c r="Y577" s="1" t="s">
        <v>89</v>
      </c>
      <c r="Z577" s="1" t="s">
        <v>43</v>
      </c>
    </row>
    <row r="578" spans="1:26" x14ac:dyDescent="0.25">
      <c r="A578" s="1" t="s">
        <v>2161</v>
      </c>
      <c r="B578" s="1" t="s">
        <v>610</v>
      </c>
      <c r="C578" s="1" t="s">
        <v>102</v>
      </c>
      <c r="D578" s="1" t="s">
        <v>104</v>
      </c>
      <c r="E578" s="1" t="s">
        <v>135</v>
      </c>
      <c r="F578" s="1" t="s">
        <v>81</v>
      </c>
      <c r="G578" s="1" t="s">
        <v>106</v>
      </c>
      <c r="H578" s="1" t="s">
        <v>136</v>
      </c>
      <c r="I578" s="1" t="s">
        <v>691</v>
      </c>
      <c r="J578" s="1" t="s">
        <v>900</v>
      </c>
      <c r="K578" s="1" t="s">
        <v>619</v>
      </c>
      <c r="L578" s="1" t="s">
        <v>27</v>
      </c>
      <c r="M578" s="1" t="s">
        <v>656</v>
      </c>
      <c r="N578" s="1" t="s">
        <v>27</v>
      </c>
      <c r="Y578" s="1" t="s">
        <v>89</v>
      </c>
      <c r="Z578" s="1" t="s">
        <v>43</v>
      </c>
    </row>
    <row r="579" spans="1:26" x14ac:dyDescent="0.25">
      <c r="A579" s="1" t="s">
        <v>2162</v>
      </c>
      <c r="B579" s="1" t="s">
        <v>610</v>
      </c>
      <c r="C579" s="1" t="s">
        <v>122</v>
      </c>
      <c r="D579" s="1" t="s">
        <v>114</v>
      </c>
      <c r="E579" s="1" t="s">
        <v>90</v>
      </c>
      <c r="F579" s="1" t="s">
        <v>626</v>
      </c>
      <c r="G579" s="1" t="s">
        <v>87</v>
      </c>
      <c r="H579" s="1" t="s">
        <v>87</v>
      </c>
      <c r="I579" s="1" t="s">
        <v>628</v>
      </c>
      <c r="J579" s="1" t="s">
        <v>901</v>
      </c>
      <c r="K579" s="1" t="s">
        <v>618</v>
      </c>
      <c r="L579" s="1" t="s">
        <v>27</v>
      </c>
      <c r="M579" s="1" t="s">
        <v>264</v>
      </c>
      <c r="N579" s="1" t="s">
        <v>27</v>
      </c>
      <c r="Y579" s="1" t="s">
        <v>89</v>
      </c>
      <c r="Z579" s="1" t="s">
        <v>43</v>
      </c>
    </row>
    <row r="580" spans="1:26" x14ac:dyDescent="0.25">
      <c r="A580" s="1" t="s">
        <v>2163</v>
      </c>
      <c r="B580" s="1" t="s">
        <v>610</v>
      </c>
      <c r="C580" s="1" t="s">
        <v>100</v>
      </c>
      <c r="D580" s="1" t="s">
        <v>732</v>
      </c>
      <c r="E580" s="1" t="s">
        <v>683</v>
      </c>
      <c r="F580" s="1" t="s">
        <v>688</v>
      </c>
      <c r="G580" s="1" t="s">
        <v>101</v>
      </c>
      <c r="H580" s="1" t="s">
        <v>97</v>
      </c>
      <c r="I580" s="1" t="s">
        <v>685</v>
      </c>
      <c r="J580" s="1" t="s">
        <v>689</v>
      </c>
      <c r="Y580" s="1" t="s">
        <v>89</v>
      </c>
      <c r="Z580" s="1" t="s">
        <v>43</v>
      </c>
    </row>
    <row r="581" spans="1:26" x14ac:dyDescent="0.25">
      <c r="A581" s="1" t="s">
        <v>3296</v>
      </c>
      <c r="B581" s="1" t="s">
        <v>610</v>
      </c>
      <c r="Y581" s="1" t="s">
        <v>582</v>
      </c>
      <c r="Z581" s="1" t="s">
        <v>583</v>
      </c>
    </row>
    <row r="582" spans="1:26" x14ac:dyDescent="0.25">
      <c r="A582" s="1" t="s">
        <v>2164</v>
      </c>
      <c r="B582" s="1" t="s">
        <v>610</v>
      </c>
      <c r="C582" s="1" t="s">
        <v>755</v>
      </c>
      <c r="D582" s="1" t="s">
        <v>834</v>
      </c>
      <c r="E582" s="1" t="s">
        <v>217</v>
      </c>
      <c r="F582" s="1" t="s">
        <v>273</v>
      </c>
      <c r="G582" s="1" t="s">
        <v>113</v>
      </c>
      <c r="H582" s="1" t="s">
        <v>802</v>
      </c>
      <c r="I582" s="1" t="s">
        <v>691</v>
      </c>
      <c r="J582" s="1" t="s">
        <v>802</v>
      </c>
      <c r="K582" s="1" t="s">
        <v>617</v>
      </c>
      <c r="L582" s="1" t="s">
        <v>27</v>
      </c>
      <c r="M582" s="1" t="s">
        <v>274</v>
      </c>
      <c r="N582" s="1" t="s">
        <v>27</v>
      </c>
      <c r="Y582" s="1" t="s">
        <v>89</v>
      </c>
      <c r="Z582" s="1" t="s">
        <v>43</v>
      </c>
    </row>
    <row r="583" spans="1:26" x14ac:dyDescent="0.25">
      <c r="A583" s="1" t="s">
        <v>2165</v>
      </c>
      <c r="B583" s="1" t="s">
        <v>610</v>
      </c>
      <c r="C583" s="1" t="s">
        <v>102</v>
      </c>
      <c r="D583" s="1" t="s">
        <v>657</v>
      </c>
      <c r="E583" s="1" t="s">
        <v>221</v>
      </c>
      <c r="F583" s="1" t="s">
        <v>764</v>
      </c>
      <c r="G583" s="1" t="s">
        <v>214</v>
      </c>
      <c r="H583" s="1" t="s">
        <v>56</v>
      </c>
      <c r="I583" s="1" t="s">
        <v>617</v>
      </c>
      <c r="J583" s="1" t="s">
        <v>813</v>
      </c>
      <c r="K583" s="1" t="s">
        <v>619</v>
      </c>
      <c r="L583" s="1" t="s">
        <v>199</v>
      </c>
      <c r="Y583" s="1" t="s">
        <v>89</v>
      </c>
      <c r="Z583" s="1" t="s">
        <v>43</v>
      </c>
    </row>
    <row r="584" spans="1:26" x14ac:dyDescent="0.25">
      <c r="A584" s="1" t="s">
        <v>2166</v>
      </c>
      <c r="B584" s="1" t="s">
        <v>610</v>
      </c>
      <c r="C584" s="1" t="s">
        <v>26</v>
      </c>
      <c r="D584" s="1" t="s">
        <v>758</v>
      </c>
      <c r="E584" s="1" t="s">
        <v>697</v>
      </c>
      <c r="F584" s="1" t="s">
        <v>58</v>
      </c>
      <c r="G584" s="1" t="s">
        <v>646</v>
      </c>
      <c r="H584" s="1" t="s">
        <v>45</v>
      </c>
      <c r="I584" s="1" t="s">
        <v>721</v>
      </c>
      <c r="J584" s="1" t="s">
        <v>680</v>
      </c>
      <c r="Y584" s="1" t="s">
        <v>89</v>
      </c>
      <c r="Z584" s="1" t="s">
        <v>43</v>
      </c>
    </row>
    <row r="585" spans="1:26" x14ac:dyDescent="0.25">
      <c r="A585" s="1" t="s">
        <v>2167</v>
      </c>
      <c r="B585" s="1" t="s">
        <v>610</v>
      </c>
      <c r="C585" s="1" t="s">
        <v>102</v>
      </c>
      <c r="D585" s="1" t="s">
        <v>103</v>
      </c>
      <c r="E585" s="1" t="s">
        <v>693</v>
      </c>
      <c r="F585" s="1" t="s">
        <v>49</v>
      </c>
      <c r="G585" s="1" t="s">
        <v>94</v>
      </c>
      <c r="H585" s="1" t="s">
        <v>95</v>
      </c>
      <c r="I585" s="1" t="s">
        <v>619</v>
      </c>
      <c r="J585" s="1" t="s">
        <v>616</v>
      </c>
      <c r="Y585" s="1" t="s">
        <v>89</v>
      </c>
      <c r="Z585" s="1" t="s">
        <v>43</v>
      </c>
    </row>
    <row r="586" spans="1:26" x14ac:dyDescent="0.25">
      <c r="A586" s="1" t="s">
        <v>2168</v>
      </c>
      <c r="B586" s="1" t="s">
        <v>610</v>
      </c>
      <c r="C586" s="1" t="s">
        <v>102</v>
      </c>
      <c r="D586" s="1" t="s">
        <v>755</v>
      </c>
      <c r="E586" s="1" t="s">
        <v>832</v>
      </c>
      <c r="F586" s="1" t="s">
        <v>757</v>
      </c>
      <c r="G586" s="1" t="s">
        <v>87</v>
      </c>
      <c r="H586" s="1" t="s">
        <v>113</v>
      </c>
      <c r="I586" s="1" t="s">
        <v>802</v>
      </c>
      <c r="J586" s="1" t="s">
        <v>651</v>
      </c>
      <c r="K586" s="1" t="s">
        <v>617</v>
      </c>
      <c r="L586" s="1" t="s">
        <v>27</v>
      </c>
      <c r="Y586" s="1" t="s">
        <v>89</v>
      </c>
      <c r="Z586" s="1" t="s">
        <v>43</v>
      </c>
    </row>
    <row r="587" spans="1:26" x14ac:dyDescent="0.25">
      <c r="A587" s="1" t="s">
        <v>2169</v>
      </c>
      <c r="B587" s="1" t="s">
        <v>610</v>
      </c>
      <c r="C587" s="1" t="s">
        <v>102</v>
      </c>
      <c r="D587" s="1" t="s">
        <v>104</v>
      </c>
      <c r="E587" s="1" t="s">
        <v>81</v>
      </c>
      <c r="F587" s="1" t="s">
        <v>745</v>
      </c>
      <c r="G587" s="1" t="s">
        <v>94</v>
      </c>
      <c r="H587" s="1" t="s">
        <v>222</v>
      </c>
      <c r="I587" s="1" t="s">
        <v>810</v>
      </c>
      <c r="J587" s="1" t="s">
        <v>783</v>
      </c>
      <c r="K587" s="1" t="s">
        <v>199</v>
      </c>
      <c r="L587" s="1" t="s">
        <v>27</v>
      </c>
      <c r="Y587" s="1" t="s">
        <v>89</v>
      </c>
      <c r="Z587" s="1" t="s">
        <v>43</v>
      </c>
    </row>
    <row r="588" spans="1:26" x14ac:dyDescent="0.25">
      <c r="A588" s="1" t="s">
        <v>2170</v>
      </c>
      <c r="B588" s="1" t="s">
        <v>610</v>
      </c>
      <c r="C588" s="1" t="s">
        <v>104</v>
      </c>
      <c r="D588" s="1" t="s">
        <v>751</v>
      </c>
      <c r="E588" s="1" t="s">
        <v>105</v>
      </c>
      <c r="F588" s="1" t="s">
        <v>752</v>
      </c>
      <c r="G588" s="1" t="s">
        <v>87</v>
      </c>
      <c r="H588" s="1" t="s">
        <v>753</v>
      </c>
      <c r="I588" s="1" t="s">
        <v>628</v>
      </c>
      <c r="J588" s="1" t="s">
        <v>651</v>
      </c>
      <c r="Y588" s="1" t="s">
        <v>89</v>
      </c>
      <c r="Z588" s="1" t="s">
        <v>43</v>
      </c>
    </row>
    <row r="589" spans="1:26" x14ac:dyDescent="0.25">
      <c r="A589" s="1" t="s">
        <v>2171</v>
      </c>
      <c r="B589" s="1" t="s">
        <v>610</v>
      </c>
      <c r="C589" s="1" t="s">
        <v>104</v>
      </c>
      <c r="D589" s="1" t="s">
        <v>104</v>
      </c>
      <c r="E589" s="1" t="s">
        <v>754</v>
      </c>
      <c r="F589" s="1" t="s">
        <v>81</v>
      </c>
      <c r="G589" s="1" t="s">
        <v>106</v>
      </c>
      <c r="H589" s="1" t="s">
        <v>95</v>
      </c>
      <c r="I589" s="1" t="s">
        <v>691</v>
      </c>
      <c r="J589" s="1" t="s">
        <v>616</v>
      </c>
      <c r="Y589" s="1" t="s">
        <v>89</v>
      </c>
      <c r="Z589" s="1" t="s">
        <v>43</v>
      </c>
    </row>
    <row r="590" spans="1:26" x14ac:dyDescent="0.25">
      <c r="A590" s="1" t="s">
        <v>2172</v>
      </c>
      <c r="B590" s="1" t="s">
        <v>610</v>
      </c>
      <c r="C590" s="1" t="s">
        <v>107</v>
      </c>
      <c r="D590" s="1" t="s">
        <v>104</v>
      </c>
      <c r="E590" s="1" t="s">
        <v>759</v>
      </c>
      <c r="F590" s="1" t="s">
        <v>96</v>
      </c>
      <c r="G590" s="1" t="s">
        <v>108</v>
      </c>
      <c r="H590" s="1" t="s">
        <v>760</v>
      </c>
      <c r="I590" s="1" t="s">
        <v>649</v>
      </c>
      <c r="J590" s="1" t="s">
        <v>663</v>
      </c>
      <c r="Y590" s="1" t="s">
        <v>89</v>
      </c>
      <c r="Z590" s="1" t="s">
        <v>43</v>
      </c>
    </row>
    <row r="591" spans="1:26" x14ac:dyDescent="0.25">
      <c r="A591" s="1" t="s">
        <v>2173</v>
      </c>
      <c r="B591" s="1" t="s">
        <v>610</v>
      </c>
      <c r="C591" s="1" t="s">
        <v>102</v>
      </c>
      <c r="D591" s="1" t="s">
        <v>91</v>
      </c>
      <c r="E591" s="1" t="s">
        <v>858</v>
      </c>
      <c r="F591" s="1" t="s">
        <v>629</v>
      </c>
      <c r="G591" s="1" t="s">
        <v>88</v>
      </c>
      <c r="H591" s="1" t="s">
        <v>88</v>
      </c>
      <c r="I591" s="1" t="s">
        <v>810</v>
      </c>
      <c r="J591" s="1" t="s">
        <v>616</v>
      </c>
      <c r="K591" s="1" t="s">
        <v>199</v>
      </c>
      <c r="L591" s="1" t="s">
        <v>27</v>
      </c>
      <c r="Y591" s="1" t="s">
        <v>89</v>
      </c>
      <c r="Z591" s="1" t="s">
        <v>43</v>
      </c>
    </row>
    <row r="592" spans="1:26" x14ac:dyDescent="0.25">
      <c r="A592" s="1" t="s">
        <v>3297</v>
      </c>
      <c r="B592" s="1" t="s">
        <v>610</v>
      </c>
      <c r="Y592" s="1" t="s">
        <v>582</v>
      </c>
      <c r="Z592" s="1" t="s">
        <v>583</v>
      </c>
    </row>
    <row r="593" spans="1:26" x14ac:dyDescent="0.25">
      <c r="A593" s="1" t="s">
        <v>2174</v>
      </c>
      <c r="B593" s="1" t="s">
        <v>610</v>
      </c>
      <c r="C593" s="1" t="s">
        <v>102</v>
      </c>
      <c r="D593" s="1" t="s">
        <v>107</v>
      </c>
      <c r="E593" s="1" t="s">
        <v>856</v>
      </c>
      <c r="F593" s="1" t="s">
        <v>772</v>
      </c>
      <c r="G593" s="1" t="s">
        <v>87</v>
      </c>
      <c r="H593" s="1" t="s">
        <v>95</v>
      </c>
      <c r="I593" s="1" t="s">
        <v>143</v>
      </c>
      <c r="J593" s="1" t="s">
        <v>776</v>
      </c>
      <c r="K593" s="1" t="s">
        <v>619</v>
      </c>
      <c r="L593" s="1" t="s">
        <v>27</v>
      </c>
      <c r="M593" s="1" t="s">
        <v>275</v>
      </c>
      <c r="N593" s="1" t="s">
        <v>27</v>
      </c>
      <c r="Y593" s="1" t="s">
        <v>89</v>
      </c>
      <c r="Z593" s="1" t="s">
        <v>43</v>
      </c>
    </row>
    <row r="594" spans="1:26" x14ac:dyDescent="0.25">
      <c r="A594" s="1" t="s">
        <v>2175</v>
      </c>
      <c r="B594" s="1" t="s">
        <v>610</v>
      </c>
      <c r="C594" s="1" t="s">
        <v>109</v>
      </c>
      <c r="D594" s="1" t="s">
        <v>110</v>
      </c>
      <c r="E594" s="1" t="s">
        <v>662</v>
      </c>
      <c r="F594" s="1" t="s">
        <v>761</v>
      </c>
      <c r="G594" s="1" t="s">
        <v>87</v>
      </c>
      <c r="H594" s="1" t="s">
        <v>663</v>
      </c>
      <c r="I594" s="1" t="s">
        <v>689</v>
      </c>
      <c r="J594" s="1" t="s">
        <v>651</v>
      </c>
      <c r="Y594" s="1" t="s">
        <v>89</v>
      </c>
      <c r="Z594" s="1" t="s">
        <v>43</v>
      </c>
    </row>
    <row r="595" spans="1:26" x14ac:dyDescent="0.25">
      <c r="A595" s="1" t="s">
        <v>2176</v>
      </c>
      <c r="B595" s="1" t="s">
        <v>610</v>
      </c>
      <c r="C595" s="1" t="s">
        <v>91</v>
      </c>
      <c r="D595" s="1" t="s">
        <v>104</v>
      </c>
      <c r="E595" s="1" t="s">
        <v>209</v>
      </c>
      <c r="F595" s="1" t="s">
        <v>859</v>
      </c>
      <c r="G595" s="1" t="s">
        <v>95</v>
      </c>
      <c r="H595" s="1" t="s">
        <v>113</v>
      </c>
      <c r="I595" s="1" t="s">
        <v>802</v>
      </c>
      <c r="J595" s="1" t="s">
        <v>802</v>
      </c>
      <c r="K595" s="1" t="s">
        <v>199</v>
      </c>
      <c r="L595" s="1" t="s">
        <v>617</v>
      </c>
      <c r="Y595" s="1" t="s">
        <v>89</v>
      </c>
      <c r="Z595" s="1" t="s">
        <v>43</v>
      </c>
    </row>
    <row r="596" spans="1:26" x14ac:dyDescent="0.25">
      <c r="A596" s="1" t="s">
        <v>2177</v>
      </c>
      <c r="B596" s="1" t="s">
        <v>610</v>
      </c>
      <c r="C596" s="1" t="s">
        <v>102</v>
      </c>
      <c r="D596" s="1" t="s">
        <v>836</v>
      </c>
      <c r="E596" s="1" t="s">
        <v>115</v>
      </c>
      <c r="F596" s="1" t="s">
        <v>221</v>
      </c>
      <c r="G596" s="1" t="s">
        <v>88</v>
      </c>
      <c r="H596" s="1" t="s">
        <v>95</v>
      </c>
      <c r="I596" s="1" t="s">
        <v>810</v>
      </c>
      <c r="J596" s="1" t="s">
        <v>813</v>
      </c>
      <c r="K596" s="1" t="s">
        <v>619</v>
      </c>
      <c r="L596" s="1" t="s">
        <v>199</v>
      </c>
      <c r="Y596" s="1" t="s">
        <v>89</v>
      </c>
      <c r="Z596" s="1" t="s">
        <v>43</v>
      </c>
    </row>
    <row r="597" spans="1:26" x14ac:dyDescent="0.25">
      <c r="A597" s="1" t="s">
        <v>2178</v>
      </c>
      <c r="B597" s="1" t="s">
        <v>610</v>
      </c>
      <c r="C597" s="1" t="s">
        <v>276</v>
      </c>
      <c r="D597" s="1" t="s">
        <v>104</v>
      </c>
      <c r="E597" s="1" t="s">
        <v>277</v>
      </c>
      <c r="F597" s="1" t="s">
        <v>81</v>
      </c>
      <c r="G597" s="1" t="s">
        <v>94</v>
      </c>
      <c r="H597" s="1" t="s">
        <v>97</v>
      </c>
      <c r="I597" s="1" t="s">
        <v>143</v>
      </c>
      <c r="J597" s="1" t="s">
        <v>662</v>
      </c>
      <c r="K597" s="1" t="s">
        <v>619</v>
      </c>
      <c r="L597" s="1" t="s">
        <v>27</v>
      </c>
      <c r="M597" s="1" t="s">
        <v>656</v>
      </c>
      <c r="N597" s="1" t="s">
        <v>27</v>
      </c>
      <c r="Y597" s="1" t="s">
        <v>89</v>
      </c>
      <c r="Z597" s="1" t="s">
        <v>43</v>
      </c>
    </row>
    <row r="598" spans="1:26" x14ac:dyDescent="0.25">
      <c r="A598" s="1" t="s">
        <v>2179</v>
      </c>
      <c r="B598" s="1" t="s">
        <v>610</v>
      </c>
      <c r="C598" s="1" t="s">
        <v>91</v>
      </c>
      <c r="D598" s="1" t="s">
        <v>278</v>
      </c>
      <c r="E598" s="1" t="s">
        <v>116</v>
      </c>
      <c r="F598" s="1" t="s">
        <v>279</v>
      </c>
      <c r="G598" s="1" t="s">
        <v>87</v>
      </c>
      <c r="H598" s="1" t="s">
        <v>802</v>
      </c>
      <c r="I598" s="1" t="s">
        <v>738</v>
      </c>
      <c r="J598" s="1" t="s">
        <v>802</v>
      </c>
      <c r="K598" s="1" t="s">
        <v>617</v>
      </c>
      <c r="L598" s="1" t="s">
        <v>27</v>
      </c>
      <c r="M598" s="1" t="s">
        <v>275</v>
      </c>
      <c r="N598" s="1" t="s">
        <v>27</v>
      </c>
      <c r="Y598" s="1" t="s">
        <v>89</v>
      </c>
      <c r="Z598" s="1" t="s">
        <v>43</v>
      </c>
    </row>
    <row r="599" spans="1:26" x14ac:dyDescent="0.25">
      <c r="A599" s="1" t="s">
        <v>2180</v>
      </c>
      <c r="B599" s="1" t="s">
        <v>610</v>
      </c>
      <c r="C599" s="1" t="s">
        <v>219</v>
      </c>
      <c r="D599" s="1" t="s">
        <v>860</v>
      </c>
      <c r="E599" s="1" t="s">
        <v>81</v>
      </c>
      <c r="F599" s="1" t="s">
        <v>223</v>
      </c>
      <c r="G599" s="1" t="s">
        <v>97</v>
      </c>
      <c r="H599" s="1" t="s">
        <v>636</v>
      </c>
      <c r="I599" s="1" t="s">
        <v>619</v>
      </c>
      <c r="J599" s="1" t="s">
        <v>617</v>
      </c>
      <c r="K599" s="1" t="s">
        <v>199</v>
      </c>
      <c r="L599" s="1" t="s">
        <v>27</v>
      </c>
      <c r="Y599" s="1" t="s">
        <v>89</v>
      </c>
      <c r="Z599" s="1" t="s">
        <v>43</v>
      </c>
    </row>
    <row r="600" spans="1:26" x14ac:dyDescent="0.25">
      <c r="A600" s="1" t="s">
        <v>2181</v>
      </c>
      <c r="B600" s="1" t="s">
        <v>610</v>
      </c>
      <c r="C600" s="1" t="s">
        <v>111</v>
      </c>
      <c r="D600" s="1" t="s">
        <v>762</v>
      </c>
      <c r="E600" s="1" t="s">
        <v>626</v>
      </c>
      <c r="F600" s="1" t="s">
        <v>112</v>
      </c>
      <c r="G600" s="1" t="s">
        <v>646</v>
      </c>
      <c r="H600" s="1" t="s">
        <v>614</v>
      </c>
      <c r="I600" s="1" t="s">
        <v>679</v>
      </c>
      <c r="J600" s="1" t="s">
        <v>679</v>
      </c>
      <c r="Y600" s="1" t="s">
        <v>89</v>
      </c>
      <c r="Z600" s="1" t="s">
        <v>43</v>
      </c>
    </row>
    <row r="601" spans="1:26" x14ac:dyDescent="0.25">
      <c r="A601" s="1" t="s">
        <v>2182</v>
      </c>
      <c r="B601" s="1" t="s">
        <v>610</v>
      </c>
      <c r="C601" s="1" t="s">
        <v>102</v>
      </c>
      <c r="D601" s="1" t="s">
        <v>861</v>
      </c>
      <c r="E601" s="1" t="s">
        <v>224</v>
      </c>
      <c r="F601" s="1" t="s">
        <v>135</v>
      </c>
      <c r="G601" s="1" t="s">
        <v>136</v>
      </c>
      <c r="H601" s="1" t="s">
        <v>65</v>
      </c>
      <c r="I601" s="1" t="s">
        <v>827</v>
      </c>
      <c r="J601" s="1" t="s">
        <v>783</v>
      </c>
      <c r="K601" s="1" t="s">
        <v>619</v>
      </c>
      <c r="L601" s="1" t="s">
        <v>199</v>
      </c>
      <c r="Y601" s="1" t="s">
        <v>89</v>
      </c>
      <c r="Z601" s="1" t="s">
        <v>43</v>
      </c>
    </row>
    <row r="602" spans="1:26" x14ac:dyDescent="0.25">
      <c r="A602" s="1" t="s">
        <v>2183</v>
      </c>
      <c r="B602" s="1" t="s">
        <v>610</v>
      </c>
      <c r="C602" s="1" t="s">
        <v>219</v>
      </c>
      <c r="D602" s="1" t="s">
        <v>730</v>
      </c>
      <c r="E602" s="1" t="s">
        <v>862</v>
      </c>
      <c r="F602" s="1" t="s">
        <v>225</v>
      </c>
      <c r="G602" s="1" t="s">
        <v>101</v>
      </c>
      <c r="H602" s="1" t="s">
        <v>88</v>
      </c>
      <c r="I602" s="1" t="s">
        <v>218</v>
      </c>
      <c r="J602" s="1" t="s">
        <v>783</v>
      </c>
      <c r="K602" s="1" t="s">
        <v>619</v>
      </c>
      <c r="L602" s="1" t="s">
        <v>199</v>
      </c>
      <c r="Y602" s="1" t="s">
        <v>89</v>
      </c>
      <c r="Z602" s="1" t="s">
        <v>43</v>
      </c>
    </row>
    <row r="603" spans="1:26" x14ac:dyDescent="0.25">
      <c r="A603" s="1" t="s">
        <v>3298</v>
      </c>
      <c r="B603" s="1" t="s">
        <v>610</v>
      </c>
      <c r="Y603" s="1" t="s">
        <v>582</v>
      </c>
      <c r="Z603" s="1" t="s">
        <v>583</v>
      </c>
    </row>
    <row r="604" spans="1:26" x14ac:dyDescent="0.25">
      <c r="A604" s="1" t="s">
        <v>2184</v>
      </c>
      <c r="B604" s="1" t="s">
        <v>610</v>
      </c>
      <c r="C604" s="1" t="s">
        <v>107</v>
      </c>
      <c r="D604" s="1" t="s">
        <v>104</v>
      </c>
      <c r="E604" s="1" t="s">
        <v>694</v>
      </c>
      <c r="F604" s="1" t="s">
        <v>81</v>
      </c>
      <c r="G604" s="1" t="s">
        <v>87</v>
      </c>
      <c r="H604" s="1" t="s">
        <v>113</v>
      </c>
      <c r="I604" s="1" t="s">
        <v>663</v>
      </c>
      <c r="J604" s="1" t="s">
        <v>680</v>
      </c>
      <c r="Y604" s="1" t="s">
        <v>89</v>
      </c>
      <c r="Z604" s="1" t="s">
        <v>43</v>
      </c>
    </row>
    <row r="605" spans="1:26" x14ac:dyDescent="0.25">
      <c r="A605" s="1" t="s">
        <v>2185</v>
      </c>
      <c r="B605" s="1" t="s">
        <v>610</v>
      </c>
      <c r="C605" s="1" t="s">
        <v>763</v>
      </c>
      <c r="D605" s="1" t="s">
        <v>91</v>
      </c>
      <c r="E605" s="1" t="s">
        <v>105</v>
      </c>
      <c r="F605" s="1" t="s">
        <v>764</v>
      </c>
      <c r="G605" s="1" t="s">
        <v>87</v>
      </c>
      <c r="H605" s="1" t="s">
        <v>56</v>
      </c>
      <c r="I605" s="1" t="s">
        <v>619</v>
      </c>
      <c r="J605" s="1" t="s">
        <v>616</v>
      </c>
      <c r="Y605" s="1" t="s">
        <v>89</v>
      </c>
      <c r="Z605" s="1" t="s">
        <v>43</v>
      </c>
    </row>
    <row r="606" spans="1:26" x14ac:dyDescent="0.25">
      <c r="A606" s="1" t="s">
        <v>2186</v>
      </c>
      <c r="B606" s="1" t="s">
        <v>610</v>
      </c>
      <c r="C606" s="1" t="s">
        <v>104</v>
      </c>
      <c r="D606" s="1" t="s">
        <v>104</v>
      </c>
      <c r="E606" s="1" t="s">
        <v>759</v>
      </c>
      <c r="F606" s="1" t="s">
        <v>697</v>
      </c>
      <c r="G606" s="1" t="s">
        <v>108</v>
      </c>
      <c r="H606" s="1" t="s">
        <v>87</v>
      </c>
      <c r="I606" s="1" t="s">
        <v>663</v>
      </c>
      <c r="J606" s="1" t="s">
        <v>663</v>
      </c>
      <c r="Y606" s="1" t="s">
        <v>89</v>
      </c>
      <c r="Z606" s="1" t="s">
        <v>43</v>
      </c>
    </row>
    <row r="607" spans="1:26" x14ac:dyDescent="0.25">
      <c r="A607" s="1" t="s">
        <v>2187</v>
      </c>
      <c r="B607" s="1" t="s">
        <v>610</v>
      </c>
      <c r="C607" s="1" t="s">
        <v>102</v>
      </c>
      <c r="D607" s="1" t="s">
        <v>102</v>
      </c>
      <c r="E607" s="1" t="s">
        <v>221</v>
      </c>
      <c r="F607" s="1" t="s">
        <v>858</v>
      </c>
      <c r="G607" s="1" t="s">
        <v>88</v>
      </c>
      <c r="H607" s="1" t="s">
        <v>88</v>
      </c>
      <c r="I607" s="1" t="s">
        <v>691</v>
      </c>
      <c r="J607" s="1" t="s">
        <v>810</v>
      </c>
      <c r="K607" s="1" t="s">
        <v>199</v>
      </c>
      <c r="L607" s="1" t="s">
        <v>27</v>
      </c>
      <c r="M607" s="1" t="s">
        <v>656</v>
      </c>
      <c r="N607" s="1" t="s">
        <v>27</v>
      </c>
      <c r="Y607" s="1" t="s">
        <v>89</v>
      </c>
      <c r="Z607" s="1" t="s">
        <v>43</v>
      </c>
    </row>
    <row r="608" spans="1:26" x14ac:dyDescent="0.25">
      <c r="A608" s="1" t="s">
        <v>2188</v>
      </c>
      <c r="B608" s="1" t="s">
        <v>610</v>
      </c>
      <c r="C608" s="1" t="s">
        <v>104</v>
      </c>
      <c r="D608" s="1" t="s">
        <v>699</v>
      </c>
      <c r="E608" s="1" t="s">
        <v>765</v>
      </c>
      <c r="F608" s="1" t="s">
        <v>756</v>
      </c>
      <c r="G608" s="1" t="s">
        <v>99</v>
      </c>
      <c r="H608" s="1" t="s">
        <v>95</v>
      </c>
      <c r="I608" s="1" t="s">
        <v>685</v>
      </c>
      <c r="J608" s="1" t="s">
        <v>651</v>
      </c>
      <c r="Y608" s="1" t="s">
        <v>89</v>
      </c>
      <c r="Z608" s="1" t="s">
        <v>43</v>
      </c>
    </row>
    <row r="609" spans="1:26" x14ac:dyDescent="0.25">
      <c r="A609" s="1" t="s">
        <v>2189</v>
      </c>
      <c r="B609" s="1" t="s">
        <v>610</v>
      </c>
      <c r="C609" s="1" t="s">
        <v>635</v>
      </c>
      <c r="D609" s="1" t="s">
        <v>797</v>
      </c>
      <c r="E609" s="1" t="s">
        <v>761</v>
      </c>
      <c r="F609" s="1" t="s">
        <v>733</v>
      </c>
      <c r="G609" s="1" t="s">
        <v>87</v>
      </c>
      <c r="H609" s="1" t="s">
        <v>88</v>
      </c>
      <c r="I609" s="1" t="s">
        <v>725</v>
      </c>
      <c r="J609" s="1" t="s">
        <v>649</v>
      </c>
      <c r="K609" s="1" t="s">
        <v>617</v>
      </c>
      <c r="L609" s="1" t="s">
        <v>27</v>
      </c>
      <c r="M609" s="1" t="s">
        <v>656</v>
      </c>
      <c r="N609" s="1" t="s">
        <v>27</v>
      </c>
      <c r="Y609" s="1" t="s">
        <v>89</v>
      </c>
      <c r="Z609" s="1" t="s">
        <v>43</v>
      </c>
    </row>
    <row r="610" spans="1:26" x14ac:dyDescent="0.25">
      <c r="A610" s="1" t="s">
        <v>2190</v>
      </c>
      <c r="B610" s="1" t="s">
        <v>610</v>
      </c>
      <c r="C610" s="1" t="s">
        <v>102</v>
      </c>
      <c r="D610" s="1" t="s">
        <v>797</v>
      </c>
      <c r="E610" s="1" t="s">
        <v>863</v>
      </c>
      <c r="F610" s="1" t="s">
        <v>733</v>
      </c>
      <c r="G610" s="1" t="s">
        <v>88</v>
      </c>
      <c r="H610" s="1" t="s">
        <v>95</v>
      </c>
      <c r="I610" s="1" t="s">
        <v>725</v>
      </c>
      <c r="J610" s="1" t="s">
        <v>864</v>
      </c>
      <c r="K610" s="1" t="s">
        <v>617</v>
      </c>
      <c r="L610" s="1" t="s">
        <v>27</v>
      </c>
      <c r="Y610" s="1" t="s">
        <v>89</v>
      </c>
      <c r="Z610" s="1" t="s">
        <v>43</v>
      </c>
    </row>
    <row r="611" spans="1:26" x14ac:dyDescent="0.25">
      <c r="A611" s="1" t="s">
        <v>2191</v>
      </c>
      <c r="B611" s="1" t="s">
        <v>610</v>
      </c>
      <c r="C611" s="1" t="s">
        <v>102</v>
      </c>
      <c r="D611" s="1" t="s">
        <v>766</v>
      </c>
      <c r="E611" s="1" t="s">
        <v>743</v>
      </c>
      <c r="F611" s="1" t="s">
        <v>688</v>
      </c>
      <c r="G611" s="1" t="s">
        <v>108</v>
      </c>
      <c r="H611" s="1" t="s">
        <v>767</v>
      </c>
      <c r="I611" s="1" t="s">
        <v>649</v>
      </c>
      <c r="J611" s="1" t="s">
        <v>663</v>
      </c>
      <c r="Y611" s="1" t="s">
        <v>89</v>
      </c>
      <c r="Z611" s="1" t="s">
        <v>43</v>
      </c>
    </row>
    <row r="612" spans="1:26" x14ac:dyDescent="0.25">
      <c r="A612" s="1" t="s">
        <v>2192</v>
      </c>
      <c r="B612" s="1" t="s">
        <v>610</v>
      </c>
      <c r="C612" s="1" t="s">
        <v>102</v>
      </c>
      <c r="D612" s="1" t="s">
        <v>723</v>
      </c>
      <c r="E612" s="1" t="s">
        <v>902</v>
      </c>
      <c r="F612" s="1" t="s">
        <v>629</v>
      </c>
      <c r="G612" s="1" t="s">
        <v>94</v>
      </c>
      <c r="H612" s="1" t="s">
        <v>88</v>
      </c>
      <c r="I612" s="1" t="s">
        <v>685</v>
      </c>
      <c r="J612" s="1" t="s">
        <v>729</v>
      </c>
      <c r="K612" s="1" t="s">
        <v>617</v>
      </c>
      <c r="L612" s="1" t="s">
        <v>27</v>
      </c>
      <c r="M612" s="1" t="s">
        <v>656</v>
      </c>
      <c r="N612" s="1" t="s">
        <v>27</v>
      </c>
      <c r="Y612" s="1" t="s">
        <v>89</v>
      </c>
      <c r="Z612" s="1" t="s">
        <v>43</v>
      </c>
    </row>
    <row r="613" spans="1:26" x14ac:dyDescent="0.25">
      <c r="A613" s="1" t="s">
        <v>2193</v>
      </c>
      <c r="B613" s="1" t="s">
        <v>610</v>
      </c>
      <c r="C613" s="1" t="s">
        <v>122</v>
      </c>
      <c r="D613" s="1" t="s">
        <v>30</v>
      </c>
      <c r="E613" s="1" t="s">
        <v>115</v>
      </c>
      <c r="F613" s="1" t="s">
        <v>865</v>
      </c>
      <c r="G613" s="1" t="s">
        <v>87</v>
      </c>
      <c r="H613" s="1" t="s">
        <v>95</v>
      </c>
      <c r="I613" s="1" t="s">
        <v>625</v>
      </c>
      <c r="J613" s="1" t="s">
        <v>680</v>
      </c>
      <c r="K613" s="1" t="s">
        <v>617</v>
      </c>
      <c r="L613" s="1" t="s">
        <v>27</v>
      </c>
      <c r="Y613" s="1" t="s">
        <v>89</v>
      </c>
      <c r="Z613" s="1" t="s">
        <v>43</v>
      </c>
    </row>
    <row r="614" spans="1:26" x14ac:dyDescent="0.25">
      <c r="A614" s="1" t="s">
        <v>3299</v>
      </c>
      <c r="B614" s="1" t="s">
        <v>610</v>
      </c>
      <c r="Y614" s="1" t="s">
        <v>582</v>
      </c>
      <c r="Z614" s="1" t="s">
        <v>583</v>
      </c>
    </row>
    <row r="615" spans="1:26" x14ac:dyDescent="0.25">
      <c r="A615" s="1" t="s">
        <v>2194</v>
      </c>
      <c r="B615" s="1" t="s">
        <v>610</v>
      </c>
      <c r="C615" s="1" t="s">
        <v>103</v>
      </c>
      <c r="D615" s="1" t="s">
        <v>114</v>
      </c>
      <c r="E615" s="1" t="s">
        <v>115</v>
      </c>
      <c r="F615" s="1" t="s">
        <v>745</v>
      </c>
      <c r="G615" s="1" t="s">
        <v>108</v>
      </c>
      <c r="H615" s="1" t="s">
        <v>95</v>
      </c>
      <c r="I615" s="1" t="s">
        <v>768</v>
      </c>
      <c r="J615" s="1" t="s">
        <v>616</v>
      </c>
      <c r="Y615" s="1" t="s">
        <v>89</v>
      </c>
      <c r="Z615" s="1" t="s">
        <v>43</v>
      </c>
    </row>
    <row r="616" spans="1:26" x14ac:dyDescent="0.25">
      <c r="A616" s="1" t="s">
        <v>2195</v>
      </c>
      <c r="B616" s="1" t="s">
        <v>610</v>
      </c>
      <c r="C616" s="1" t="s">
        <v>219</v>
      </c>
      <c r="D616" s="1" t="s">
        <v>797</v>
      </c>
      <c r="E616" s="1" t="s">
        <v>123</v>
      </c>
      <c r="F616" s="1" t="s">
        <v>780</v>
      </c>
      <c r="G616" s="1" t="s">
        <v>770</v>
      </c>
      <c r="H616" s="1" t="s">
        <v>641</v>
      </c>
      <c r="I616" s="1" t="s">
        <v>617</v>
      </c>
      <c r="J616" s="1" t="s">
        <v>866</v>
      </c>
      <c r="K616" s="1" t="s">
        <v>199</v>
      </c>
      <c r="L616" s="1" t="s">
        <v>27</v>
      </c>
      <c r="Y616" s="1" t="s">
        <v>89</v>
      </c>
      <c r="Z616" s="1" t="s">
        <v>43</v>
      </c>
    </row>
    <row r="617" spans="1:26" x14ac:dyDescent="0.25">
      <c r="A617" s="1" t="s">
        <v>2196</v>
      </c>
      <c r="B617" s="1" t="s">
        <v>610</v>
      </c>
      <c r="C617" s="1" t="s">
        <v>102</v>
      </c>
      <c r="D617" s="1" t="s">
        <v>867</v>
      </c>
      <c r="E617" s="1" t="s">
        <v>49</v>
      </c>
      <c r="F617" s="1" t="s">
        <v>105</v>
      </c>
      <c r="G617" s="1" t="s">
        <v>106</v>
      </c>
      <c r="H617" s="1" t="s">
        <v>87</v>
      </c>
      <c r="I617" s="1" t="s">
        <v>868</v>
      </c>
      <c r="J617" s="1" t="s">
        <v>680</v>
      </c>
      <c r="K617" s="1" t="s">
        <v>199</v>
      </c>
      <c r="L617" s="1" t="s">
        <v>27</v>
      </c>
      <c r="Y617" s="1" t="s">
        <v>89</v>
      </c>
      <c r="Z617" s="1" t="s">
        <v>43</v>
      </c>
    </row>
    <row r="618" spans="1:26" x14ac:dyDescent="0.25">
      <c r="A618" s="1" t="s">
        <v>2197</v>
      </c>
      <c r="B618" s="1" t="s">
        <v>610</v>
      </c>
      <c r="C618" s="1" t="s">
        <v>91</v>
      </c>
      <c r="D618" s="1" t="s">
        <v>869</v>
      </c>
      <c r="E618" s="1" t="s">
        <v>217</v>
      </c>
      <c r="F618" s="1" t="s">
        <v>837</v>
      </c>
      <c r="G618" s="1" t="s">
        <v>65</v>
      </c>
      <c r="H618" s="1" t="s">
        <v>113</v>
      </c>
      <c r="I618" s="1" t="s">
        <v>802</v>
      </c>
      <c r="J618" s="1" t="s">
        <v>802</v>
      </c>
      <c r="K618" s="1" t="s">
        <v>617</v>
      </c>
      <c r="L618" s="1" t="s">
        <v>27</v>
      </c>
      <c r="Y618" s="1" t="s">
        <v>89</v>
      </c>
      <c r="Z618" s="1" t="s">
        <v>43</v>
      </c>
    </row>
    <row r="619" spans="1:26" x14ac:dyDescent="0.25">
      <c r="A619" s="1" t="s">
        <v>2198</v>
      </c>
      <c r="B619" s="1" t="s">
        <v>610</v>
      </c>
      <c r="C619" s="1" t="s">
        <v>766</v>
      </c>
      <c r="D619" s="1" t="s">
        <v>715</v>
      </c>
      <c r="E619" s="1" t="s">
        <v>772</v>
      </c>
      <c r="F619" s="1" t="s">
        <v>626</v>
      </c>
      <c r="G619" s="1" t="s">
        <v>87</v>
      </c>
      <c r="H619" s="1" t="s">
        <v>95</v>
      </c>
      <c r="I619" s="1" t="s">
        <v>143</v>
      </c>
      <c r="J619" s="1" t="s">
        <v>729</v>
      </c>
      <c r="K619" s="1" t="s">
        <v>617</v>
      </c>
      <c r="L619" s="1" t="s">
        <v>27</v>
      </c>
      <c r="M619" s="1" t="s">
        <v>275</v>
      </c>
      <c r="N619" s="1" t="s">
        <v>27</v>
      </c>
      <c r="Y619" s="1" t="s">
        <v>89</v>
      </c>
      <c r="Z619" s="1" t="s">
        <v>43</v>
      </c>
    </row>
    <row r="620" spans="1:26" x14ac:dyDescent="0.25">
      <c r="A620" s="1" t="s">
        <v>2199</v>
      </c>
      <c r="B620" s="1" t="s">
        <v>610</v>
      </c>
      <c r="C620" s="1" t="s">
        <v>730</v>
      </c>
      <c r="D620" s="1" t="s">
        <v>110</v>
      </c>
      <c r="E620" s="1" t="s">
        <v>705</v>
      </c>
      <c r="F620" s="1" t="s">
        <v>220</v>
      </c>
      <c r="G620" s="1" t="s">
        <v>663</v>
      </c>
      <c r="H620" s="1" t="s">
        <v>642</v>
      </c>
      <c r="I620" s="1" t="s">
        <v>675</v>
      </c>
      <c r="J620" s="1" t="s">
        <v>218</v>
      </c>
      <c r="K620" s="1" t="s">
        <v>199</v>
      </c>
      <c r="L620" s="1" t="s">
        <v>27</v>
      </c>
      <c r="Y620" s="1" t="s">
        <v>89</v>
      </c>
      <c r="Z620" s="1" t="s">
        <v>43</v>
      </c>
    </row>
    <row r="621" spans="1:26" x14ac:dyDescent="0.25">
      <c r="A621" s="1" t="s">
        <v>2200</v>
      </c>
      <c r="B621" s="1" t="s">
        <v>610</v>
      </c>
      <c r="C621" s="1" t="s">
        <v>102</v>
      </c>
      <c r="D621" s="1" t="s">
        <v>107</v>
      </c>
      <c r="E621" s="1" t="s">
        <v>742</v>
      </c>
      <c r="F621" s="1" t="s">
        <v>96</v>
      </c>
      <c r="G621" s="1" t="s">
        <v>760</v>
      </c>
      <c r="H621" s="1" t="s">
        <v>95</v>
      </c>
      <c r="I621" s="1" t="s">
        <v>663</v>
      </c>
      <c r="J621" s="1" t="s">
        <v>680</v>
      </c>
      <c r="Y621" s="1" t="s">
        <v>89</v>
      </c>
      <c r="Z621" s="1" t="s">
        <v>43</v>
      </c>
    </row>
    <row r="622" spans="1:26" x14ac:dyDescent="0.25">
      <c r="A622" s="1" t="s">
        <v>2201</v>
      </c>
      <c r="B622" s="1" t="s">
        <v>610</v>
      </c>
      <c r="C622" s="1" t="s">
        <v>102</v>
      </c>
      <c r="D622" s="1" t="s">
        <v>226</v>
      </c>
      <c r="E622" s="1" t="s">
        <v>636</v>
      </c>
      <c r="F622" s="1" t="s">
        <v>809</v>
      </c>
      <c r="G622" s="1" t="s">
        <v>87</v>
      </c>
      <c r="H622" s="1" t="s">
        <v>136</v>
      </c>
      <c r="I622" s="1" t="s">
        <v>617</v>
      </c>
      <c r="J622" s="1" t="s">
        <v>810</v>
      </c>
      <c r="K622" s="1" t="s">
        <v>618</v>
      </c>
      <c r="L622" s="1" t="s">
        <v>618</v>
      </c>
      <c r="Y622" s="1" t="s">
        <v>117</v>
      </c>
      <c r="Z622" s="1" t="s">
        <v>43</v>
      </c>
    </row>
    <row r="623" spans="1:26" x14ac:dyDescent="0.25">
      <c r="A623" s="1" t="s">
        <v>2202</v>
      </c>
      <c r="B623" s="1" t="s">
        <v>610</v>
      </c>
      <c r="C623" s="1" t="s">
        <v>219</v>
      </c>
      <c r="D623" s="1" t="s">
        <v>104</v>
      </c>
      <c r="E623" s="1" t="s">
        <v>712</v>
      </c>
      <c r="F623" s="1" t="s">
        <v>855</v>
      </c>
      <c r="G623" s="1" t="s">
        <v>88</v>
      </c>
      <c r="H623" s="1" t="s">
        <v>65</v>
      </c>
      <c r="I623" s="1" t="s">
        <v>827</v>
      </c>
      <c r="J623" s="1" t="s">
        <v>729</v>
      </c>
      <c r="K623" s="1" t="s">
        <v>617</v>
      </c>
      <c r="L623" s="1" t="s">
        <v>27</v>
      </c>
      <c r="Y623" s="1" t="s">
        <v>117</v>
      </c>
      <c r="Z623" s="1" t="s">
        <v>43</v>
      </c>
    </row>
    <row r="624" spans="1:26" x14ac:dyDescent="0.25">
      <c r="A624" s="1" t="s">
        <v>2203</v>
      </c>
      <c r="B624" s="1" t="s">
        <v>610</v>
      </c>
      <c r="C624" s="1" t="s">
        <v>102</v>
      </c>
      <c r="D624" s="1" t="s">
        <v>114</v>
      </c>
      <c r="E624" s="1" t="s">
        <v>116</v>
      </c>
      <c r="F624" s="1" t="s">
        <v>769</v>
      </c>
      <c r="G624" s="1" t="s">
        <v>99</v>
      </c>
      <c r="H624" s="1" t="s">
        <v>87</v>
      </c>
      <c r="I624" s="1" t="s">
        <v>646</v>
      </c>
      <c r="J624" s="1" t="s">
        <v>613</v>
      </c>
      <c r="Y624" s="1" t="s">
        <v>117</v>
      </c>
      <c r="Z624" s="1" t="s">
        <v>43</v>
      </c>
    </row>
    <row r="625" spans="1:26" x14ac:dyDescent="0.25">
      <c r="A625" s="1" t="s">
        <v>3300</v>
      </c>
      <c r="B625" s="1" t="s">
        <v>610</v>
      </c>
      <c r="Y625" s="1" t="s">
        <v>582</v>
      </c>
      <c r="Z625" s="1" t="s">
        <v>583</v>
      </c>
    </row>
    <row r="626" spans="1:26" x14ac:dyDescent="0.25">
      <c r="A626" s="1" t="s">
        <v>2204</v>
      </c>
      <c r="B626" s="1" t="s">
        <v>610</v>
      </c>
      <c r="C626" s="1" t="s">
        <v>91</v>
      </c>
      <c r="D626" s="1" t="s">
        <v>104</v>
      </c>
      <c r="E626" s="1" t="s">
        <v>93</v>
      </c>
      <c r="F626" s="1" t="s">
        <v>859</v>
      </c>
      <c r="G626" s="1" t="s">
        <v>95</v>
      </c>
      <c r="H626" s="1" t="s">
        <v>113</v>
      </c>
      <c r="I626" s="1" t="s">
        <v>741</v>
      </c>
      <c r="J626" s="1" t="s">
        <v>811</v>
      </c>
      <c r="K626" s="1" t="s">
        <v>199</v>
      </c>
      <c r="L626" s="1" t="s">
        <v>27</v>
      </c>
      <c r="Y626" s="1" t="s">
        <v>117</v>
      </c>
      <c r="Z626" s="1" t="s">
        <v>43</v>
      </c>
    </row>
    <row r="627" spans="1:26" x14ac:dyDescent="0.25">
      <c r="A627" s="1" t="s">
        <v>2205</v>
      </c>
      <c r="B627" s="1" t="s">
        <v>610</v>
      </c>
      <c r="C627" s="1" t="s">
        <v>103</v>
      </c>
      <c r="D627" s="1" t="s">
        <v>91</v>
      </c>
      <c r="E627" s="1" t="s">
        <v>851</v>
      </c>
      <c r="F627" s="1" t="s">
        <v>903</v>
      </c>
      <c r="G627" s="1" t="s">
        <v>615</v>
      </c>
      <c r="H627" s="1" t="s">
        <v>674</v>
      </c>
      <c r="I627" s="1" t="s">
        <v>685</v>
      </c>
      <c r="J627" s="1" t="s">
        <v>802</v>
      </c>
      <c r="K627" s="1" t="s">
        <v>617</v>
      </c>
      <c r="L627" s="1" t="s">
        <v>27</v>
      </c>
      <c r="M627" s="1" t="s">
        <v>656</v>
      </c>
      <c r="N627" s="1" t="s">
        <v>27</v>
      </c>
      <c r="Y627" s="1" t="s">
        <v>117</v>
      </c>
      <c r="Z627" s="1" t="s">
        <v>43</v>
      </c>
    </row>
    <row r="628" spans="1:26" x14ac:dyDescent="0.25">
      <c r="A628" s="1" t="s">
        <v>2206</v>
      </c>
      <c r="B628" s="1" t="s">
        <v>610</v>
      </c>
      <c r="C628" s="1" t="s">
        <v>110</v>
      </c>
      <c r="D628" s="1" t="s">
        <v>92</v>
      </c>
      <c r="E628" s="1" t="s">
        <v>662</v>
      </c>
      <c r="F628" s="1" t="s">
        <v>870</v>
      </c>
      <c r="G628" s="1" t="s">
        <v>113</v>
      </c>
      <c r="H628" s="1" t="s">
        <v>663</v>
      </c>
      <c r="I628" s="1" t="s">
        <v>663</v>
      </c>
      <c r="J628" s="1" t="s">
        <v>218</v>
      </c>
      <c r="K628" s="1" t="s">
        <v>199</v>
      </c>
      <c r="L628" s="1" t="s">
        <v>27</v>
      </c>
      <c r="Y628" s="1" t="s">
        <v>117</v>
      </c>
      <c r="Z628" s="1" t="s">
        <v>43</v>
      </c>
    </row>
    <row r="629" spans="1:26" x14ac:dyDescent="0.25">
      <c r="A629" s="1" t="s">
        <v>2207</v>
      </c>
      <c r="B629" s="1" t="s">
        <v>610</v>
      </c>
      <c r="C629" s="1" t="s">
        <v>107</v>
      </c>
      <c r="D629" s="1" t="s">
        <v>871</v>
      </c>
      <c r="E629" s="1" t="s">
        <v>116</v>
      </c>
      <c r="F629" s="1" t="s">
        <v>116</v>
      </c>
      <c r="G629" s="1" t="s">
        <v>108</v>
      </c>
      <c r="H629" s="1" t="s">
        <v>108</v>
      </c>
      <c r="I629" s="1" t="s">
        <v>227</v>
      </c>
      <c r="J629" s="1" t="s">
        <v>616</v>
      </c>
      <c r="K629" s="1" t="s">
        <v>618</v>
      </c>
      <c r="L629" s="1" t="s">
        <v>27</v>
      </c>
      <c r="Y629" s="1" t="s">
        <v>117</v>
      </c>
      <c r="Z629" s="1" t="s">
        <v>43</v>
      </c>
    </row>
    <row r="630" spans="1:26" x14ac:dyDescent="0.25">
      <c r="A630" s="1" t="s">
        <v>2208</v>
      </c>
      <c r="B630" s="1" t="s">
        <v>610</v>
      </c>
      <c r="C630" s="1" t="s">
        <v>109</v>
      </c>
      <c r="D630" s="1" t="s">
        <v>109</v>
      </c>
      <c r="E630" s="1" t="s">
        <v>872</v>
      </c>
      <c r="F630" s="1" t="s">
        <v>81</v>
      </c>
      <c r="G630" s="1" t="s">
        <v>88</v>
      </c>
      <c r="H630" s="1" t="s">
        <v>97</v>
      </c>
      <c r="I630" s="1" t="s">
        <v>143</v>
      </c>
      <c r="J630" s="1" t="s">
        <v>729</v>
      </c>
      <c r="K630" s="1" t="s">
        <v>617</v>
      </c>
      <c r="L630" s="1" t="s">
        <v>27</v>
      </c>
      <c r="Y630" s="1" t="s">
        <v>117</v>
      </c>
      <c r="Z630" s="1" t="s">
        <v>43</v>
      </c>
    </row>
    <row r="631" spans="1:26" x14ac:dyDescent="0.25">
      <c r="A631" s="1" t="s">
        <v>2209</v>
      </c>
      <c r="B631" s="1" t="s">
        <v>610</v>
      </c>
      <c r="C631" s="1" t="s">
        <v>228</v>
      </c>
      <c r="D631" s="1" t="s">
        <v>226</v>
      </c>
      <c r="E631" s="1" t="s">
        <v>722</v>
      </c>
      <c r="F631" s="1" t="s">
        <v>112</v>
      </c>
      <c r="G631" s="1" t="s">
        <v>614</v>
      </c>
      <c r="H631" s="1" t="s">
        <v>837</v>
      </c>
      <c r="I631" s="1" t="s">
        <v>675</v>
      </c>
      <c r="J631" s="1" t="s">
        <v>813</v>
      </c>
      <c r="K631" s="1" t="s">
        <v>619</v>
      </c>
      <c r="L631" s="1" t="s">
        <v>27</v>
      </c>
      <c r="Y631" s="1" t="s">
        <v>117</v>
      </c>
      <c r="Z631" s="1" t="s">
        <v>43</v>
      </c>
    </row>
    <row r="632" spans="1:26" x14ac:dyDescent="0.25">
      <c r="A632" s="1" t="s">
        <v>2210</v>
      </c>
      <c r="B632" s="1" t="s">
        <v>610</v>
      </c>
      <c r="C632" s="1" t="s">
        <v>102</v>
      </c>
      <c r="D632" s="1" t="s">
        <v>109</v>
      </c>
      <c r="E632" s="1" t="s">
        <v>783</v>
      </c>
      <c r="F632" s="1" t="s">
        <v>105</v>
      </c>
      <c r="G632" s="1" t="s">
        <v>108</v>
      </c>
      <c r="H632" s="1" t="s">
        <v>99</v>
      </c>
      <c r="I632" s="1" t="s">
        <v>710</v>
      </c>
      <c r="J632" s="1" t="s">
        <v>802</v>
      </c>
      <c r="K632" s="1" t="s">
        <v>617</v>
      </c>
      <c r="L632" s="1" t="s">
        <v>27</v>
      </c>
      <c r="M632" s="1" t="s">
        <v>656</v>
      </c>
      <c r="N632" s="1" t="s">
        <v>27</v>
      </c>
      <c r="Y632" s="1" t="s">
        <v>117</v>
      </c>
      <c r="Z632" s="1" t="s">
        <v>43</v>
      </c>
    </row>
    <row r="633" spans="1:26" x14ac:dyDescent="0.25">
      <c r="A633" s="1" t="s">
        <v>2211</v>
      </c>
      <c r="B633" s="1" t="s">
        <v>610</v>
      </c>
      <c r="C633" s="1" t="s">
        <v>118</v>
      </c>
      <c r="D633" s="1" t="s">
        <v>91</v>
      </c>
      <c r="E633" s="1" t="s">
        <v>119</v>
      </c>
      <c r="F633" s="1" t="s">
        <v>120</v>
      </c>
      <c r="G633" s="1" t="s">
        <v>94</v>
      </c>
      <c r="H633" s="1" t="s">
        <v>691</v>
      </c>
      <c r="I633" s="1" t="s">
        <v>685</v>
      </c>
      <c r="J633" s="1" t="s">
        <v>616</v>
      </c>
      <c r="Y633" s="1" t="s">
        <v>121</v>
      </c>
      <c r="Z633" s="1" t="s">
        <v>43</v>
      </c>
    </row>
    <row r="634" spans="1:26" x14ac:dyDescent="0.25">
      <c r="A634" s="1" t="s">
        <v>2212</v>
      </c>
      <c r="B634" s="1" t="s">
        <v>610</v>
      </c>
      <c r="C634" s="1" t="s">
        <v>102</v>
      </c>
      <c r="D634" s="1" t="s">
        <v>102</v>
      </c>
      <c r="E634" s="1" t="s">
        <v>719</v>
      </c>
      <c r="F634" s="1" t="s">
        <v>743</v>
      </c>
      <c r="G634" s="1" t="s">
        <v>94</v>
      </c>
      <c r="H634" s="1" t="s">
        <v>95</v>
      </c>
      <c r="I634" s="1" t="s">
        <v>710</v>
      </c>
      <c r="J634" s="1" t="s">
        <v>663</v>
      </c>
      <c r="Y634" s="1" t="s">
        <v>121</v>
      </c>
      <c r="Z634" s="1" t="s">
        <v>43</v>
      </c>
    </row>
    <row r="635" spans="1:26" x14ac:dyDescent="0.25">
      <c r="A635" s="1" t="s">
        <v>2213</v>
      </c>
      <c r="B635" s="1" t="s">
        <v>610</v>
      </c>
      <c r="C635" s="1" t="s">
        <v>228</v>
      </c>
      <c r="D635" s="1" t="s">
        <v>103</v>
      </c>
      <c r="E635" s="1" t="s">
        <v>831</v>
      </c>
      <c r="F635" s="1" t="s">
        <v>865</v>
      </c>
      <c r="G635" s="1" t="s">
        <v>614</v>
      </c>
      <c r="H635" s="1" t="s">
        <v>663</v>
      </c>
      <c r="I635" s="1" t="s">
        <v>725</v>
      </c>
      <c r="J635" s="1" t="s">
        <v>628</v>
      </c>
      <c r="K635" s="1" t="s">
        <v>619</v>
      </c>
      <c r="L635" s="1" t="s">
        <v>27</v>
      </c>
      <c r="M635" s="1" t="s">
        <v>656</v>
      </c>
      <c r="N635" s="1" t="s">
        <v>27</v>
      </c>
      <c r="Y635" s="1" t="s">
        <v>121</v>
      </c>
      <c r="Z635" s="1" t="s">
        <v>43</v>
      </c>
    </row>
    <row r="636" spans="1:26" x14ac:dyDescent="0.25">
      <c r="A636" s="1" t="s">
        <v>3301</v>
      </c>
      <c r="B636" s="1" t="s">
        <v>610</v>
      </c>
      <c r="Y636" s="1" t="s">
        <v>582</v>
      </c>
      <c r="Z636" s="1" t="s">
        <v>583</v>
      </c>
    </row>
    <row r="637" spans="1:26" x14ac:dyDescent="0.25">
      <c r="A637" s="1" t="s">
        <v>2214</v>
      </c>
      <c r="B637" s="1" t="s">
        <v>610</v>
      </c>
      <c r="C637" s="1" t="s">
        <v>696</v>
      </c>
      <c r="D637" s="1" t="s">
        <v>109</v>
      </c>
      <c r="E637" s="1" t="s">
        <v>115</v>
      </c>
      <c r="F637" s="1" t="s">
        <v>697</v>
      </c>
      <c r="G637" s="1" t="s">
        <v>87</v>
      </c>
      <c r="H637" s="1" t="s">
        <v>95</v>
      </c>
      <c r="I637" s="1" t="s">
        <v>663</v>
      </c>
      <c r="J637" s="1" t="s">
        <v>679</v>
      </c>
      <c r="Y637" s="1" t="s">
        <v>121</v>
      </c>
      <c r="Z637" s="1" t="s">
        <v>43</v>
      </c>
    </row>
    <row r="638" spans="1:26" x14ac:dyDescent="0.25">
      <c r="A638" s="1" t="s">
        <v>2215</v>
      </c>
      <c r="B638" s="1" t="s">
        <v>610</v>
      </c>
      <c r="C638" s="1" t="s">
        <v>122</v>
      </c>
      <c r="D638" s="1" t="s">
        <v>80</v>
      </c>
      <c r="E638" s="1" t="s">
        <v>123</v>
      </c>
      <c r="F638" s="1" t="s">
        <v>708</v>
      </c>
      <c r="G638" s="1" t="s">
        <v>770</v>
      </c>
      <c r="H638" s="1" t="s">
        <v>99</v>
      </c>
      <c r="I638" s="1" t="s">
        <v>689</v>
      </c>
      <c r="J638" s="1" t="s">
        <v>628</v>
      </c>
      <c r="Y638" s="1" t="s">
        <v>121</v>
      </c>
      <c r="Z638" s="1" t="s">
        <v>43</v>
      </c>
    </row>
    <row r="639" spans="1:26" x14ac:dyDescent="0.25">
      <c r="A639" s="1" t="s">
        <v>2216</v>
      </c>
      <c r="B639" s="1" t="s">
        <v>610</v>
      </c>
      <c r="C639" s="1" t="s">
        <v>219</v>
      </c>
      <c r="D639" s="1" t="s">
        <v>228</v>
      </c>
      <c r="E639" s="1" t="s">
        <v>683</v>
      </c>
      <c r="F639" s="1" t="s">
        <v>671</v>
      </c>
      <c r="G639" s="1" t="s">
        <v>88</v>
      </c>
      <c r="H639" s="1" t="s">
        <v>222</v>
      </c>
      <c r="I639" s="1" t="s">
        <v>218</v>
      </c>
      <c r="J639" s="1" t="s">
        <v>808</v>
      </c>
      <c r="K639" s="1" t="s">
        <v>199</v>
      </c>
      <c r="L639" s="1" t="s">
        <v>27</v>
      </c>
      <c r="Y639" s="1" t="s">
        <v>121</v>
      </c>
      <c r="Z639" s="1" t="s">
        <v>43</v>
      </c>
    </row>
    <row r="640" spans="1:26" x14ac:dyDescent="0.25">
      <c r="A640" s="1" t="s">
        <v>2217</v>
      </c>
      <c r="B640" s="1" t="s">
        <v>610</v>
      </c>
      <c r="C640" s="1" t="s">
        <v>229</v>
      </c>
      <c r="D640" s="1" t="s">
        <v>91</v>
      </c>
      <c r="E640" s="1" t="s">
        <v>230</v>
      </c>
      <c r="F640" s="1" t="s">
        <v>695</v>
      </c>
      <c r="G640" s="1" t="s">
        <v>94</v>
      </c>
      <c r="H640" s="1" t="s">
        <v>95</v>
      </c>
      <c r="I640" s="1" t="s">
        <v>682</v>
      </c>
      <c r="J640" s="1" t="s">
        <v>218</v>
      </c>
      <c r="K640" s="1" t="s">
        <v>199</v>
      </c>
      <c r="L640" s="1" t="s">
        <v>27</v>
      </c>
      <c r="M640" s="1" t="s">
        <v>656</v>
      </c>
      <c r="N640" s="1" t="s">
        <v>27</v>
      </c>
      <c r="Y640" s="1" t="s">
        <v>121</v>
      </c>
      <c r="Z640" s="1" t="s">
        <v>43</v>
      </c>
    </row>
    <row r="641" spans="1:26" x14ac:dyDescent="0.25">
      <c r="A641" s="1" t="s">
        <v>2218</v>
      </c>
      <c r="B641" s="1" t="s">
        <v>610</v>
      </c>
      <c r="C641" s="1" t="s">
        <v>91</v>
      </c>
      <c r="D641" s="1" t="s">
        <v>91</v>
      </c>
      <c r="E641" s="1" t="s">
        <v>81</v>
      </c>
      <c r="F641" s="1" t="s">
        <v>695</v>
      </c>
      <c r="G641" s="1" t="s">
        <v>95</v>
      </c>
      <c r="H641" s="1" t="s">
        <v>222</v>
      </c>
      <c r="I641" s="1" t="s">
        <v>682</v>
      </c>
      <c r="J641" s="1" t="s">
        <v>811</v>
      </c>
      <c r="K641" s="1" t="s">
        <v>199</v>
      </c>
      <c r="L641" s="1" t="s">
        <v>27</v>
      </c>
      <c r="M641" s="1" t="s">
        <v>656</v>
      </c>
      <c r="N641" s="1" t="s">
        <v>27</v>
      </c>
      <c r="Y641" s="1" t="s">
        <v>121</v>
      </c>
      <c r="Z641" s="1" t="s">
        <v>43</v>
      </c>
    </row>
    <row r="642" spans="1:26" x14ac:dyDescent="0.25">
      <c r="A642" s="1" t="s">
        <v>2219</v>
      </c>
      <c r="B642" s="1" t="s">
        <v>610</v>
      </c>
      <c r="C642" s="1" t="s">
        <v>102</v>
      </c>
      <c r="D642" s="1" t="s">
        <v>103</v>
      </c>
      <c r="E642" s="1" t="s">
        <v>115</v>
      </c>
      <c r="F642" s="1" t="s">
        <v>731</v>
      </c>
      <c r="G642" s="1" t="s">
        <v>95</v>
      </c>
      <c r="H642" s="1" t="s">
        <v>124</v>
      </c>
      <c r="I642" s="1" t="s">
        <v>646</v>
      </c>
      <c r="J642" s="1" t="s">
        <v>685</v>
      </c>
      <c r="Y642" s="1" t="s">
        <v>121</v>
      </c>
      <c r="Z642" s="1" t="s">
        <v>43</v>
      </c>
    </row>
    <row r="643" spans="1:26" x14ac:dyDescent="0.25">
      <c r="A643" s="1" t="s">
        <v>2220</v>
      </c>
      <c r="B643" s="1" t="s">
        <v>610</v>
      </c>
      <c r="C643" s="1" t="s">
        <v>102</v>
      </c>
      <c r="D643" s="1" t="s">
        <v>103</v>
      </c>
      <c r="E643" s="1" t="s">
        <v>115</v>
      </c>
      <c r="F643" s="1" t="s">
        <v>771</v>
      </c>
      <c r="G643" s="1" t="s">
        <v>95</v>
      </c>
      <c r="H643" s="1" t="s">
        <v>642</v>
      </c>
      <c r="I643" s="1" t="s">
        <v>628</v>
      </c>
      <c r="J643" s="1" t="s">
        <v>682</v>
      </c>
      <c r="Y643" s="1" t="s">
        <v>121</v>
      </c>
      <c r="Z643" s="1" t="s">
        <v>43</v>
      </c>
    </row>
    <row r="644" spans="1:26" x14ac:dyDescent="0.25">
      <c r="A644" s="1" t="s">
        <v>2221</v>
      </c>
      <c r="B644" s="1" t="s">
        <v>610</v>
      </c>
      <c r="C644" s="1" t="s">
        <v>107</v>
      </c>
      <c r="D644" s="1" t="s">
        <v>91</v>
      </c>
      <c r="E644" s="1" t="s">
        <v>826</v>
      </c>
      <c r="F644" s="1" t="s">
        <v>209</v>
      </c>
      <c r="G644" s="1" t="s">
        <v>691</v>
      </c>
      <c r="H644" s="1" t="s">
        <v>95</v>
      </c>
      <c r="I644" s="1" t="s">
        <v>873</v>
      </c>
      <c r="J644" s="1" t="s">
        <v>802</v>
      </c>
      <c r="K644" s="1" t="s">
        <v>199</v>
      </c>
      <c r="L644" s="1" t="s">
        <v>617</v>
      </c>
      <c r="Y644" s="1" t="s">
        <v>121</v>
      </c>
      <c r="Z644" s="1" t="s">
        <v>43</v>
      </c>
    </row>
    <row r="645" spans="1:26" x14ac:dyDescent="0.25">
      <c r="A645" s="1" t="s">
        <v>2222</v>
      </c>
      <c r="B645" s="1" t="s">
        <v>610</v>
      </c>
      <c r="C645" s="1" t="s">
        <v>229</v>
      </c>
      <c r="D645" s="1" t="s">
        <v>91</v>
      </c>
      <c r="E645" s="1" t="s">
        <v>826</v>
      </c>
      <c r="F645" s="1" t="s">
        <v>230</v>
      </c>
      <c r="G645" s="1" t="s">
        <v>94</v>
      </c>
      <c r="H645" s="1" t="s">
        <v>691</v>
      </c>
      <c r="I645" s="1" t="s">
        <v>741</v>
      </c>
      <c r="J645" s="1" t="s">
        <v>833</v>
      </c>
      <c r="K645" s="1" t="s">
        <v>199</v>
      </c>
      <c r="L645" s="1" t="s">
        <v>27</v>
      </c>
      <c r="Y645" s="1" t="s">
        <v>121</v>
      </c>
      <c r="Z645" s="1" t="s">
        <v>43</v>
      </c>
    </row>
    <row r="646" spans="1:26" x14ac:dyDescent="0.25">
      <c r="A646" s="1" t="s">
        <v>2223</v>
      </c>
      <c r="B646" s="1" t="s">
        <v>610</v>
      </c>
      <c r="C646" s="1" t="s">
        <v>102</v>
      </c>
      <c r="D646" s="1" t="s">
        <v>229</v>
      </c>
      <c r="E646" s="1" t="s">
        <v>116</v>
      </c>
      <c r="F646" s="1" t="s">
        <v>105</v>
      </c>
      <c r="G646" s="1" t="s">
        <v>108</v>
      </c>
      <c r="H646" s="1" t="s">
        <v>87</v>
      </c>
      <c r="I646" s="1" t="s">
        <v>227</v>
      </c>
      <c r="J646" s="1" t="s">
        <v>831</v>
      </c>
      <c r="K646" s="1" t="s">
        <v>619</v>
      </c>
      <c r="L646" s="1" t="s">
        <v>199</v>
      </c>
      <c r="Y646" s="1" t="s">
        <v>121</v>
      </c>
      <c r="Z646" s="1" t="s">
        <v>43</v>
      </c>
    </row>
    <row r="647" spans="1:26" x14ac:dyDescent="0.25">
      <c r="A647" s="1" t="s">
        <v>3302</v>
      </c>
      <c r="B647" s="1" t="s">
        <v>610</v>
      </c>
      <c r="Y647" s="1" t="s">
        <v>582</v>
      </c>
      <c r="Z647" s="1" t="s">
        <v>583</v>
      </c>
    </row>
    <row r="648" spans="1:26" x14ac:dyDescent="0.25">
      <c r="A648" s="1" t="s">
        <v>2224</v>
      </c>
      <c r="B648" s="1" t="s">
        <v>610</v>
      </c>
      <c r="C648" s="1" t="s">
        <v>103</v>
      </c>
      <c r="D648" s="1" t="s">
        <v>226</v>
      </c>
      <c r="E648" s="1" t="s">
        <v>221</v>
      </c>
      <c r="F648" s="1" t="s">
        <v>221</v>
      </c>
      <c r="G648" s="1" t="s">
        <v>136</v>
      </c>
      <c r="H648" s="1" t="s">
        <v>214</v>
      </c>
      <c r="I648" s="1" t="s">
        <v>617</v>
      </c>
      <c r="J648" s="1" t="s">
        <v>874</v>
      </c>
      <c r="K648" s="1" t="s">
        <v>199</v>
      </c>
      <c r="L648" s="1" t="s">
        <v>27</v>
      </c>
      <c r="Y648" s="1" t="s">
        <v>121</v>
      </c>
      <c r="Z648" s="1" t="s">
        <v>43</v>
      </c>
    </row>
    <row r="649" spans="1:26" x14ac:dyDescent="0.25">
      <c r="A649" s="1" t="s">
        <v>2225</v>
      </c>
      <c r="B649" s="1" t="s">
        <v>610</v>
      </c>
      <c r="C649" s="1" t="s">
        <v>104</v>
      </c>
      <c r="D649" s="1" t="s">
        <v>92</v>
      </c>
      <c r="E649" s="1" t="s">
        <v>824</v>
      </c>
      <c r="F649" s="1" t="s">
        <v>112</v>
      </c>
      <c r="G649" s="1" t="s">
        <v>94</v>
      </c>
      <c r="H649" s="1" t="s">
        <v>725</v>
      </c>
      <c r="I649" s="1" t="s">
        <v>617</v>
      </c>
      <c r="J649" s="1" t="s">
        <v>616</v>
      </c>
      <c r="K649" s="1" t="s">
        <v>199</v>
      </c>
      <c r="L649" s="1" t="s">
        <v>27</v>
      </c>
      <c r="Y649" s="1" t="s">
        <v>231</v>
      </c>
      <c r="Z649" s="1" t="s">
        <v>43</v>
      </c>
    </row>
    <row r="650" spans="1:26" x14ac:dyDescent="0.25">
      <c r="A650" s="1" t="s">
        <v>2226</v>
      </c>
      <c r="B650" s="1" t="s">
        <v>610</v>
      </c>
      <c r="C650" s="1" t="s">
        <v>118</v>
      </c>
      <c r="D650" s="1" t="s">
        <v>229</v>
      </c>
      <c r="E650" s="1" t="s">
        <v>230</v>
      </c>
      <c r="F650" s="1" t="s">
        <v>839</v>
      </c>
      <c r="G650" s="1" t="s">
        <v>94</v>
      </c>
      <c r="H650" s="1" t="s">
        <v>214</v>
      </c>
      <c r="I650" s="1" t="s">
        <v>682</v>
      </c>
      <c r="J650" s="1" t="s">
        <v>875</v>
      </c>
      <c r="K650" s="1" t="s">
        <v>199</v>
      </c>
      <c r="L650" s="1" t="s">
        <v>27</v>
      </c>
      <c r="Y650" s="1" t="s">
        <v>231</v>
      </c>
      <c r="Z650" s="1" t="s">
        <v>43</v>
      </c>
    </row>
    <row r="651" spans="1:26" x14ac:dyDescent="0.25">
      <c r="A651" s="1" t="s">
        <v>2227</v>
      </c>
      <c r="B651" s="1" t="s">
        <v>610</v>
      </c>
      <c r="C651" s="1" t="s">
        <v>104</v>
      </c>
      <c r="D651" s="1" t="s">
        <v>699</v>
      </c>
      <c r="E651" s="1" t="s">
        <v>96</v>
      </c>
      <c r="F651" s="1" t="s">
        <v>839</v>
      </c>
      <c r="G651" s="1" t="s">
        <v>94</v>
      </c>
      <c r="H651" s="1" t="s">
        <v>97</v>
      </c>
      <c r="I651" s="1" t="s">
        <v>682</v>
      </c>
      <c r="J651" s="1" t="s">
        <v>876</v>
      </c>
      <c r="K651" s="1" t="s">
        <v>619</v>
      </c>
      <c r="L651" s="1" t="s">
        <v>27</v>
      </c>
      <c r="Y651" s="1" t="s">
        <v>231</v>
      </c>
      <c r="Z651" s="1" t="s">
        <v>43</v>
      </c>
    </row>
    <row r="652" spans="1:26" x14ac:dyDescent="0.25">
      <c r="A652" s="1" t="s">
        <v>2228</v>
      </c>
      <c r="B652" s="1" t="s">
        <v>610</v>
      </c>
      <c r="C652" s="1" t="s">
        <v>91</v>
      </c>
      <c r="D652" s="1" t="s">
        <v>91</v>
      </c>
      <c r="E652" s="1" t="s">
        <v>105</v>
      </c>
      <c r="F652" s="1" t="s">
        <v>704</v>
      </c>
      <c r="G652" s="1" t="s">
        <v>94</v>
      </c>
      <c r="H652" s="1" t="s">
        <v>87</v>
      </c>
      <c r="I652" s="1" t="s">
        <v>218</v>
      </c>
      <c r="J652" s="1" t="s">
        <v>218</v>
      </c>
      <c r="K652" s="1" t="s">
        <v>199</v>
      </c>
      <c r="L652" s="1" t="s">
        <v>27</v>
      </c>
      <c r="Y652" s="1" t="s">
        <v>231</v>
      </c>
      <c r="Z652" s="1" t="s">
        <v>43</v>
      </c>
    </row>
    <row r="653" spans="1:26" x14ac:dyDescent="0.25">
      <c r="A653" s="1" t="s">
        <v>2229</v>
      </c>
      <c r="B653" s="1" t="s">
        <v>610</v>
      </c>
      <c r="C653" s="1" t="s">
        <v>773</v>
      </c>
      <c r="D653" s="1" t="s">
        <v>80</v>
      </c>
      <c r="E653" s="1" t="s">
        <v>135</v>
      </c>
      <c r="F653" s="1" t="s">
        <v>81</v>
      </c>
      <c r="G653" s="1" t="s">
        <v>136</v>
      </c>
      <c r="H653" s="1" t="s">
        <v>97</v>
      </c>
      <c r="I653" s="1" t="s">
        <v>646</v>
      </c>
      <c r="J653" s="1" t="s">
        <v>689</v>
      </c>
      <c r="Y653" s="1" t="s">
        <v>137</v>
      </c>
      <c r="Z653" s="1" t="s">
        <v>43</v>
      </c>
    </row>
    <row r="654" spans="1:26" x14ac:dyDescent="0.25">
      <c r="A654" s="1" t="s">
        <v>2230</v>
      </c>
      <c r="B654" s="1" t="s">
        <v>610</v>
      </c>
      <c r="C654" s="1" t="s">
        <v>103</v>
      </c>
      <c r="D654" s="1" t="s">
        <v>80</v>
      </c>
      <c r="E654" s="1" t="s">
        <v>115</v>
      </c>
      <c r="F654" s="1" t="s">
        <v>774</v>
      </c>
      <c r="G654" s="1" t="s">
        <v>99</v>
      </c>
      <c r="H654" s="1" t="s">
        <v>95</v>
      </c>
      <c r="I654" s="1" t="s">
        <v>689</v>
      </c>
      <c r="J654" s="1" t="s">
        <v>616</v>
      </c>
      <c r="Y654" s="1" t="s">
        <v>137</v>
      </c>
      <c r="Z654" s="1" t="s">
        <v>43</v>
      </c>
    </row>
    <row r="655" spans="1:26" x14ac:dyDescent="0.25">
      <c r="A655" s="1" t="s">
        <v>2231</v>
      </c>
      <c r="B655" s="1" t="s">
        <v>610</v>
      </c>
      <c r="C655" s="1" t="s">
        <v>630</v>
      </c>
      <c r="D655" s="1" t="s">
        <v>620</v>
      </c>
      <c r="E655" s="1" t="s">
        <v>877</v>
      </c>
      <c r="F655" s="1" t="s">
        <v>640</v>
      </c>
      <c r="G655" s="1" t="s">
        <v>642</v>
      </c>
      <c r="H655" s="1" t="s">
        <v>680</v>
      </c>
      <c r="I655" s="1" t="s">
        <v>625</v>
      </c>
      <c r="J655" s="1" t="s">
        <v>813</v>
      </c>
      <c r="K655" s="1" t="s">
        <v>619</v>
      </c>
      <c r="L655" s="1" t="s">
        <v>618</v>
      </c>
      <c r="Y655" s="1" t="s">
        <v>137</v>
      </c>
      <c r="Z655" s="1" t="s">
        <v>43</v>
      </c>
    </row>
    <row r="656" spans="1:26" x14ac:dyDescent="0.25">
      <c r="A656" s="1" t="s">
        <v>2232</v>
      </c>
      <c r="B656" s="1" t="s">
        <v>610</v>
      </c>
      <c r="C656" s="1" t="s">
        <v>652</v>
      </c>
      <c r="D656" s="1" t="s">
        <v>637</v>
      </c>
      <c r="E656" s="1" t="s">
        <v>709</v>
      </c>
      <c r="F656" s="1" t="s">
        <v>878</v>
      </c>
      <c r="G656" s="1" t="s">
        <v>644</v>
      </c>
      <c r="H656" s="1" t="s">
        <v>741</v>
      </c>
      <c r="I656" s="1" t="s">
        <v>741</v>
      </c>
      <c r="J656" s="1" t="s">
        <v>637</v>
      </c>
      <c r="K656" s="1" t="s">
        <v>618</v>
      </c>
      <c r="L656" s="1" t="s">
        <v>27</v>
      </c>
      <c r="Y656" s="1" t="s">
        <v>137</v>
      </c>
      <c r="Z656" s="1" t="s">
        <v>43</v>
      </c>
    </row>
    <row r="657" spans="1:26" x14ac:dyDescent="0.25">
      <c r="A657" s="1" t="s">
        <v>2592</v>
      </c>
      <c r="B657" s="1" t="s">
        <v>610</v>
      </c>
      <c r="C657" s="1" t="s">
        <v>647</v>
      </c>
      <c r="D657" s="1" t="s">
        <v>730</v>
      </c>
      <c r="E657" s="1" t="s">
        <v>660</v>
      </c>
      <c r="F657" s="1" t="s">
        <v>775</v>
      </c>
      <c r="G657" s="1" t="s">
        <v>641</v>
      </c>
      <c r="H657" s="1" t="s">
        <v>646</v>
      </c>
      <c r="I657" s="1" t="s">
        <v>776</v>
      </c>
      <c r="J657" s="1" t="s">
        <v>616</v>
      </c>
      <c r="Y657" s="1" t="s">
        <v>137</v>
      </c>
      <c r="Z657" s="1" t="s">
        <v>43</v>
      </c>
    </row>
    <row r="658" spans="1:26" x14ac:dyDescent="0.25">
      <c r="A658" s="1" t="s">
        <v>3303</v>
      </c>
      <c r="B658" s="1" t="s">
        <v>610</v>
      </c>
      <c r="Y658" s="1" t="s">
        <v>582</v>
      </c>
      <c r="Z658" s="1" t="s">
        <v>583</v>
      </c>
    </row>
    <row r="659" spans="1:26" x14ac:dyDescent="0.25">
      <c r="A659" s="1" t="s">
        <v>2233</v>
      </c>
      <c r="B659" s="1" t="s">
        <v>610</v>
      </c>
      <c r="C659" s="1" t="s">
        <v>637</v>
      </c>
      <c r="D659" s="1" t="s">
        <v>778</v>
      </c>
      <c r="E659" s="1" t="s">
        <v>616</v>
      </c>
      <c r="F659" s="1" t="s">
        <v>830</v>
      </c>
      <c r="G659" s="1" t="s">
        <v>644</v>
      </c>
      <c r="H659" s="1" t="s">
        <v>655</v>
      </c>
      <c r="I659" s="1" t="s">
        <v>685</v>
      </c>
      <c r="J659" s="1" t="s">
        <v>776</v>
      </c>
      <c r="K659" s="1" t="s">
        <v>199</v>
      </c>
      <c r="L659" s="1" t="s">
        <v>27</v>
      </c>
      <c r="M659" s="1" t="s">
        <v>656</v>
      </c>
      <c r="N659" s="1" t="s">
        <v>27</v>
      </c>
      <c r="Y659" s="1" t="s">
        <v>137</v>
      </c>
      <c r="Z659" s="1" t="s">
        <v>43</v>
      </c>
    </row>
    <row r="660" spans="1:26" x14ac:dyDescent="0.25">
      <c r="A660" s="1" t="s">
        <v>2234</v>
      </c>
      <c r="B660" s="1" t="s">
        <v>610</v>
      </c>
      <c r="C660" s="1" t="s">
        <v>630</v>
      </c>
      <c r="D660" s="1" t="s">
        <v>637</v>
      </c>
      <c r="E660" s="1" t="s">
        <v>777</v>
      </c>
      <c r="F660" s="1" t="s">
        <v>631</v>
      </c>
      <c r="G660" s="1" t="s">
        <v>646</v>
      </c>
      <c r="H660" s="1" t="s">
        <v>693</v>
      </c>
      <c r="I660" s="1" t="s">
        <v>656</v>
      </c>
      <c r="J660" s="1" t="s">
        <v>646</v>
      </c>
      <c r="Y660" s="1" t="s">
        <v>137</v>
      </c>
      <c r="Z660" s="1" t="s">
        <v>43</v>
      </c>
    </row>
    <row r="661" spans="1:26" x14ac:dyDescent="0.25">
      <c r="A661" s="1" t="s">
        <v>2235</v>
      </c>
      <c r="B661" s="1" t="s">
        <v>610</v>
      </c>
      <c r="C661" s="1" t="s">
        <v>630</v>
      </c>
      <c r="D661" s="1" t="s">
        <v>620</v>
      </c>
      <c r="E661" s="1" t="s">
        <v>631</v>
      </c>
      <c r="F661" s="1" t="s">
        <v>626</v>
      </c>
      <c r="G661" s="1" t="s">
        <v>904</v>
      </c>
      <c r="H661" s="1" t="s">
        <v>642</v>
      </c>
      <c r="I661" s="1" t="s">
        <v>682</v>
      </c>
      <c r="J661" s="1" t="s">
        <v>783</v>
      </c>
      <c r="K661" s="1" t="s">
        <v>619</v>
      </c>
      <c r="L661" s="1" t="s">
        <v>27</v>
      </c>
      <c r="M661" s="1" t="s">
        <v>619</v>
      </c>
      <c r="N661" s="1" t="s">
        <v>27</v>
      </c>
      <c r="Y661" s="1" t="s">
        <v>137</v>
      </c>
      <c r="Z661" s="1" t="s">
        <v>43</v>
      </c>
    </row>
    <row r="662" spans="1:26" x14ac:dyDescent="0.25">
      <c r="A662" s="1" t="s">
        <v>2236</v>
      </c>
      <c r="B662" s="1" t="s">
        <v>610</v>
      </c>
      <c r="C662" s="1" t="s">
        <v>617</v>
      </c>
      <c r="D662" s="1" t="s">
        <v>617</v>
      </c>
      <c r="E662" s="1" t="s">
        <v>612</v>
      </c>
      <c r="F662" s="1" t="s">
        <v>666</v>
      </c>
      <c r="G662" s="1" t="s">
        <v>668</v>
      </c>
      <c r="H662" s="1" t="s">
        <v>612</v>
      </c>
      <c r="I662" s="1" t="s">
        <v>617</v>
      </c>
      <c r="J662" s="1" t="s">
        <v>616</v>
      </c>
      <c r="K662" s="1" t="s">
        <v>619</v>
      </c>
      <c r="L662" s="1" t="s">
        <v>27</v>
      </c>
      <c r="Y662" s="1" t="s">
        <v>137</v>
      </c>
      <c r="Z662" s="1" t="s">
        <v>43</v>
      </c>
    </row>
    <row r="663" spans="1:26" x14ac:dyDescent="0.25">
      <c r="A663" s="1" t="s">
        <v>2237</v>
      </c>
      <c r="B663" s="1" t="s">
        <v>610</v>
      </c>
      <c r="C663" s="1" t="s">
        <v>619</v>
      </c>
      <c r="D663" s="1" t="s">
        <v>611</v>
      </c>
      <c r="E663" s="1" t="s">
        <v>636</v>
      </c>
      <c r="F663" s="1" t="s">
        <v>648</v>
      </c>
      <c r="G663" s="1" t="s">
        <v>641</v>
      </c>
      <c r="H663" s="1" t="s">
        <v>693</v>
      </c>
      <c r="I663" s="1" t="s">
        <v>879</v>
      </c>
      <c r="J663" s="1" t="s">
        <v>729</v>
      </c>
      <c r="K663" s="1" t="s">
        <v>199</v>
      </c>
      <c r="L663" s="1" t="s">
        <v>617</v>
      </c>
      <c r="Y663" s="1" t="s">
        <v>137</v>
      </c>
      <c r="Z663" s="1" t="s">
        <v>43</v>
      </c>
    </row>
    <row r="664" spans="1:26" x14ac:dyDescent="0.25">
      <c r="A664" s="1" t="s">
        <v>2593</v>
      </c>
      <c r="B664" s="1" t="s">
        <v>610</v>
      </c>
      <c r="C664" s="1" t="s">
        <v>778</v>
      </c>
      <c r="D664" s="1" t="s">
        <v>611</v>
      </c>
      <c r="E664" s="1" t="s">
        <v>616</v>
      </c>
      <c r="F664" s="1" t="s">
        <v>666</v>
      </c>
      <c r="G664" s="1" t="s">
        <v>641</v>
      </c>
      <c r="H664" s="1" t="s">
        <v>138</v>
      </c>
      <c r="I664" s="1" t="s">
        <v>616</v>
      </c>
      <c r="J664" s="1" t="s">
        <v>27</v>
      </c>
      <c r="Y664" s="1" t="s">
        <v>137</v>
      </c>
      <c r="Z664" s="1" t="s">
        <v>43</v>
      </c>
    </row>
    <row r="665" spans="1:26" x14ac:dyDescent="0.25">
      <c r="A665" s="1" t="s">
        <v>2238</v>
      </c>
      <c r="B665" s="1" t="s">
        <v>610</v>
      </c>
      <c r="C665" s="1" t="s">
        <v>880</v>
      </c>
      <c r="D665" s="1" t="s">
        <v>672</v>
      </c>
      <c r="E665" s="1" t="s">
        <v>631</v>
      </c>
      <c r="F665" s="1" t="s">
        <v>805</v>
      </c>
      <c r="G665" s="1" t="s">
        <v>644</v>
      </c>
      <c r="H665" s="1" t="s">
        <v>814</v>
      </c>
      <c r="I665" s="1" t="s">
        <v>637</v>
      </c>
      <c r="J665" s="1" t="s">
        <v>810</v>
      </c>
      <c r="K665" s="1" t="s">
        <v>618</v>
      </c>
      <c r="L665" s="1" t="s">
        <v>618</v>
      </c>
      <c r="Y665" s="1" t="s">
        <v>137</v>
      </c>
      <c r="Z665" s="1" t="s">
        <v>43</v>
      </c>
    </row>
    <row r="666" spans="1:26" x14ac:dyDescent="0.25">
      <c r="A666" s="1" t="s">
        <v>2239</v>
      </c>
      <c r="B666" s="1" t="s">
        <v>610</v>
      </c>
      <c r="C666" s="1" t="s">
        <v>619</v>
      </c>
      <c r="D666" s="1" t="s">
        <v>779</v>
      </c>
      <c r="E666" s="1" t="s">
        <v>654</v>
      </c>
      <c r="F666" s="1" t="s">
        <v>734</v>
      </c>
      <c r="G666" s="1" t="s">
        <v>623</v>
      </c>
      <c r="H666" s="1" t="s">
        <v>612</v>
      </c>
      <c r="I666" s="1" t="s">
        <v>616</v>
      </c>
      <c r="J666" s="1" t="s">
        <v>675</v>
      </c>
      <c r="Y666" s="1" t="s">
        <v>137</v>
      </c>
      <c r="Z666" s="1" t="s">
        <v>43</v>
      </c>
    </row>
    <row r="667" spans="1:26" x14ac:dyDescent="0.25">
      <c r="A667" s="1" t="s">
        <v>2240</v>
      </c>
      <c r="B667" s="1" t="s">
        <v>610</v>
      </c>
      <c r="C667" s="1" t="s">
        <v>647</v>
      </c>
      <c r="D667" s="1" t="s">
        <v>647</v>
      </c>
      <c r="E667" s="1" t="s">
        <v>881</v>
      </c>
      <c r="F667" s="1" t="s">
        <v>650</v>
      </c>
      <c r="G667" s="1" t="s">
        <v>655</v>
      </c>
      <c r="H667" s="1" t="s">
        <v>662</v>
      </c>
      <c r="I667" s="1" t="s">
        <v>663</v>
      </c>
      <c r="J667" s="1" t="s">
        <v>637</v>
      </c>
      <c r="K667" s="1" t="s">
        <v>199</v>
      </c>
      <c r="L667" s="1" t="s">
        <v>27</v>
      </c>
      <c r="Y667" s="1" t="s">
        <v>137</v>
      </c>
      <c r="Z667" s="1" t="s">
        <v>43</v>
      </c>
    </row>
    <row r="668" spans="1:26" x14ac:dyDescent="0.25">
      <c r="A668" s="1" t="s">
        <v>2241</v>
      </c>
      <c r="B668" s="1" t="s">
        <v>610</v>
      </c>
      <c r="C668" s="1" t="s">
        <v>681</v>
      </c>
      <c r="D668" s="1" t="s">
        <v>652</v>
      </c>
      <c r="E668" s="1" t="s">
        <v>709</v>
      </c>
      <c r="F668" s="1" t="s">
        <v>678</v>
      </c>
      <c r="G668" s="1" t="s">
        <v>713</v>
      </c>
      <c r="H668" s="1" t="s">
        <v>623</v>
      </c>
      <c r="I668" s="1" t="s">
        <v>646</v>
      </c>
      <c r="J668" s="1" t="s">
        <v>628</v>
      </c>
      <c r="Y668" s="1" t="s">
        <v>147</v>
      </c>
      <c r="Z668" s="1" t="s">
        <v>43</v>
      </c>
    </row>
    <row r="669" spans="1:26" x14ac:dyDescent="0.25">
      <c r="A669" s="1" t="s">
        <v>3304</v>
      </c>
      <c r="B669" s="1" t="s">
        <v>610</v>
      </c>
      <c r="Y669" s="1" t="s">
        <v>582</v>
      </c>
      <c r="Z669" s="1" t="s">
        <v>583</v>
      </c>
    </row>
    <row r="670" spans="1:26" x14ac:dyDescent="0.25">
      <c r="A670" s="1" t="s">
        <v>2242</v>
      </c>
      <c r="B670" s="1" t="s">
        <v>610</v>
      </c>
      <c r="C670" s="1" t="s">
        <v>619</v>
      </c>
      <c r="D670" s="1" t="s">
        <v>630</v>
      </c>
      <c r="E670" s="1" t="s">
        <v>613</v>
      </c>
      <c r="F670" s="1" t="s">
        <v>805</v>
      </c>
      <c r="G670" s="1" t="s">
        <v>644</v>
      </c>
      <c r="H670" s="1" t="s">
        <v>628</v>
      </c>
      <c r="I670" s="1" t="s">
        <v>646</v>
      </c>
      <c r="J670" s="1" t="s">
        <v>613</v>
      </c>
      <c r="K670" s="1" t="s">
        <v>233</v>
      </c>
      <c r="L670" s="1" t="s">
        <v>27</v>
      </c>
      <c r="Y670" s="1" t="s">
        <v>147</v>
      </c>
      <c r="Z670" s="1" t="s">
        <v>43</v>
      </c>
    </row>
    <row r="671" spans="1:26" x14ac:dyDescent="0.25">
      <c r="A671" s="1" t="s">
        <v>2243</v>
      </c>
      <c r="B671" s="1" t="s">
        <v>610</v>
      </c>
      <c r="C671" s="1" t="s">
        <v>617</v>
      </c>
      <c r="D671" s="1" t="s">
        <v>882</v>
      </c>
      <c r="E671" s="1" t="s">
        <v>645</v>
      </c>
      <c r="F671" s="1" t="s">
        <v>650</v>
      </c>
      <c r="G671" s="1" t="s">
        <v>644</v>
      </c>
      <c r="H671" s="1" t="s">
        <v>646</v>
      </c>
      <c r="I671" s="1" t="s">
        <v>637</v>
      </c>
      <c r="J671" s="1" t="s">
        <v>616</v>
      </c>
      <c r="K671" s="1" t="s">
        <v>199</v>
      </c>
      <c r="L671" s="1" t="s">
        <v>27</v>
      </c>
      <c r="Y671" s="1" t="s">
        <v>147</v>
      </c>
      <c r="Z671" s="1" t="s">
        <v>43</v>
      </c>
    </row>
    <row r="672" spans="1:26" x14ac:dyDescent="0.25">
      <c r="A672" s="1" t="s">
        <v>2244</v>
      </c>
      <c r="B672" s="1" t="s">
        <v>610</v>
      </c>
      <c r="C672" s="1" t="s">
        <v>652</v>
      </c>
      <c r="D672" s="1" t="s">
        <v>730</v>
      </c>
      <c r="E672" s="1" t="s">
        <v>729</v>
      </c>
      <c r="F672" s="1" t="s">
        <v>785</v>
      </c>
      <c r="G672" s="1" t="s">
        <v>641</v>
      </c>
      <c r="H672" s="1" t="s">
        <v>623</v>
      </c>
      <c r="I672" s="1" t="s">
        <v>616</v>
      </c>
      <c r="J672" s="1" t="s">
        <v>689</v>
      </c>
      <c r="Y672" s="1" t="s">
        <v>147</v>
      </c>
      <c r="Z672" s="1" t="s">
        <v>43</v>
      </c>
    </row>
    <row r="673" spans="1:26" x14ac:dyDescent="0.25">
      <c r="A673" s="1" t="s">
        <v>2245</v>
      </c>
      <c r="B673" s="1" t="s">
        <v>610</v>
      </c>
      <c r="C673" s="1" t="s">
        <v>786</v>
      </c>
      <c r="D673" s="1" t="s">
        <v>638</v>
      </c>
      <c r="E673" s="1" t="s">
        <v>636</v>
      </c>
      <c r="F673" s="1" t="s">
        <v>626</v>
      </c>
      <c r="G673" s="1" t="s">
        <v>770</v>
      </c>
      <c r="H673" s="1" t="s">
        <v>646</v>
      </c>
      <c r="I673" s="1" t="s">
        <v>644</v>
      </c>
      <c r="J673" s="1" t="s">
        <v>628</v>
      </c>
      <c r="Y673" s="1" t="s">
        <v>147</v>
      </c>
      <c r="Z673" s="1" t="s">
        <v>43</v>
      </c>
    </row>
    <row r="674" spans="1:26" x14ac:dyDescent="0.25">
      <c r="A674" s="1" t="s">
        <v>2246</v>
      </c>
      <c r="B674" s="1" t="s">
        <v>610</v>
      </c>
      <c r="C674" s="1" t="s">
        <v>638</v>
      </c>
      <c r="D674" s="1" t="s">
        <v>659</v>
      </c>
      <c r="E674" s="1" t="s">
        <v>626</v>
      </c>
      <c r="F674" s="1" t="s">
        <v>787</v>
      </c>
      <c r="G674" s="1" t="s">
        <v>646</v>
      </c>
      <c r="H674" s="1" t="s">
        <v>613</v>
      </c>
      <c r="I674" s="1" t="s">
        <v>628</v>
      </c>
      <c r="J674" s="1" t="s">
        <v>721</v>
      </c>
      <c r="Y674" s="1" t="s">
        <v>147</v>
      </c>
      <c r="Z674" s="1" t="s">
        <v>43</v>
      </c>
    </row>
    <row r="675" spans="1:26" x14ac:dyDescent="0.25">
      <c r="A675" s="1" t="s">
        <v>2247</v>
      </c>
      <c r="B675" s="1" t="s">
        <v>610</v>
      </c>
      <c r="C675" s="1" t="s">
        <v>630</v>
      </c>
      <c r="D675" s="1" t="s">
        <v>630</v>
      </c>
      <c r="E675" s="1" t="s">
        <v>795</v>
      </c>
      <c r="F675" s="1" t="s">
        <v>640</v>
      </c>
      <c r="G675" s="1" t="s">
        <v>623</v>
      </c>
      <c r="H675" s="1" t="s">
        <v>612</v>
      </c>
      <c r="I675" s="1" t="s">
        <v>625</v>
      </c>
      <c r="J675" s="1" t="s">
        <v>616</v>
      </c>
      <c r="K675" s="1" t="s">
        <v>618</v>
      </c>
      <c r="L675" s="1" t="s">
        <v>27</v>
      </c>
      <c r="Y675" s="1" t="s">
        <v>147</v>
      </c>
      <c r="Z675" s="1" t="s">
        <v>43</v>
      </c>
    </row>
    <row r="676" spans="1:26" x14ac:dyDescent="0.25">
      <c r="A676" s="1" t="s">
        <v>2248</v>
      </c>
      <c r="B676" s="1" t="s">
        <v>610</v>
      </c>
      <c r="C676" s="1" t="s">
        <v>619</v>
      </c>
      <c r="D676" s="1" t="s">
        <v>652</v>
      </c>
      <c r="E676" s="1" t="s">
        <v>809</v>
      </c>
      <c r="F676" s="1" t="s">
        <v>648</v>
      </c>
      <c r="G676" s="1" t="s">
        <v>646</v>
      </c>
      <c r="H676" s="1" t="s">
        <v>883</v>
      </c>
      <c r="I676" s="1" t="s">
        <v>810</v>
      </c>
      <c r="J676" s="1" t="s">
        <v>810</v>
      </c>
      <c r="K676" s="1" t="s">
        <v>618</v>
      </c>
      <c r="L676" s="1" t="s">
        <v>27</v>
      </c>
      <c r="Y676" s="1" t="s">
        <v>147</v>
      </c>
      <c r="Z676" s="1" t="s">
        <v>43</v>
      </c>
    </row>
    <row r="677" spans="1:26" x14ac:dyDescent="0.25">
      <c r="A677" s="1" t="s">
        <v>2249</v>
      </c>
      <c r="B677" s="1" t="s">
        <v>610</v>
      </c>
      <c r="C677" s="1" t="s">
        <v>630</v>
      </c>
      <c r="D677" s="1" t="s">
        <v>730</v>
      </c>
      <c r="E677" s="1" t="s">
        <v>654</v>
      </c>
      <c r="F677" s="1" t="s">
        <v>884</v>
      </c>
      <c r="G677" s="1" t="s">
        <v>623</v>
      </c>
      <c r="H677" s="1" t="s">
        <v>663</v>
      </c>
      <c r="I677" s="1" t="s">
        <v>783</v>
      </c>
      <c r="J677" s="1" t="s">
        <v>39</v>
      </c>
      <c r="K677" s="1" t="s">
        <v>619</v>
      </c>
      <c r="L677" s="1" t="s">
        <v>199</v>
      </c>
      <c r="Y677" s="1" t="s">
        <v>147</v>
      </c>
      <c r="Z677" s="1" t="s">
        <v>43</v>
      </c>
    </row>
    <row r="678" spans="1:26" x14ac:dyDescent="0.25">
      <c r="A678" s="1" t="s">
        <v>2250</v>
      </c>
      <c r="B678" s="1" t="s">
        <v>610</v>
      </c>
      <c r="C678" s="1" t="s">
        <v>630</v>
      </c>
      <c r="D678" s="1" t="s">
        <v>652</v>
      </c>
      <c r="E678" s="1" t="s">
        <v>645</v>
      </c>
      <c r="F678" s="1" t="s">
        <v>788</v>
      </c>
      <c r="G678" s="1" t="s">
        <v>646</v>
      </c>
      <c r="H678" s="1" t="s">
        <v>646</v>
      </c>
      <c r="I678" s="1" t="s">
        <v>682</v>
      </c>
      <c r="J678" s="1" t="s">
        <v>682</v>
      </c>
      <c r="Y678" s="1" t="s">
        <v>147</v>
      </c>
      <c r="Z678" s="1" t="s">
        <v>43</v>
      </c>
    </row>
    <row r="679" spans="1:26" x14ac:dyDescent="0.25">
      <c r="A679" s="1" t="s">
        <v>2251</v>
      </c>
      <c r="B679" s="1" t="s">
        <v>610</v>
      </c>
      <c r="C679" s="1" t="s">
        <v>619</v>
      </c>
      <c r="D679" s="1" t="s">
        <v>736</v>
      </c>
      <c r="E679" s="1" t="s">
        <v>658</v>
      </c>
      <c r="F679" s="1" t="s">
        <v>789</v>
      </c>
      <c r="G679" s="1" t="s">
        <v>628</v>
      </c>
      <c r="H679" s="1" t="s">
        <v>636</v>
      </c>
      <c r="I679" s="1" t="s">
        <v>679</v>
      </c>
      <c r="J679" s="1" t="s">
        <v>679</v>
      </c>
      <c r="Y679" s="1" t="s">
        <v>147</v>
      </c>
      <c r="Z679" s="1" t="s">
        <v>43</v>
      </c>
    </row>
    <row r="680" spans="1:26" x14ac:dyDescent="0.25">
      <c r="A680" s="1" t="s">
        <v>3305</v>
      </c>
      <c r="B680" s="1" t="s">
        <v>610</v>
      </c>
      <c r="Y680" s="1" t="s">
        <v>582</v>
      </c>
      <c r="Z680" s="1" t="s">
        <v>583</v>
      </c>
    </row>
    <row r="681" spans="1:26" x14ac:dyDescent="0.25">
      <c r="A681" s="1" t="s">
        <v>2252</v>
      </c>
      <c r="B681" s="1" t="s">
        <v>610</v>
      </c>
      <c r="C681" s="1" t="s">
        <v>630</v>
      </c>
      <c r="D681" s="1" t="s">
        <v>617</v>
      </c>
      <c r="E681" s="1" t="s">
        <v>706</v>
      </c>
      <c r="F681" s="1" t="s">
        <v>790</v>
      </c>
      <c r="G681" s="1" t="s">
        <v>618</v>
      </c>
      <c r="H681" s="1" t="s">
        <v>632</v>
      </c>
      <c r="I681" s="1" t="s">
        <v>619</v>
      </c>
      <c r="J681" s="1" t="s">
        <v>646</v>
      </c>
      <c r="Y681" s="1" t="s">
        <v>147</v>
      </c>
      <c r="Z681" s="1" t="s">
        <v>43</v>
      </c>
    </row>
    <row r="682" spans="1:26" x14ac:dyDescent="0.25">
      <c r="A682" s="1" t="s">
        <v>2253</v>
      </c>
      <c r="B682" s="1" t="s">
        <v>610</v>
      </c>
      <c r="C682" s="1" t="s">
        <v>630</v>
      </c>
      <c r="D682" s="1" t="s">
        <v>668</v>
      </c>
      <c r="E682" s="1" t="s">
        <v>791</v>
      </c>
      <c r="F682" s="1" t="s">
        <v>772</v>
      </c>
      <c r="G682" s="1" t="s">
        <v>644</v>
      </c>
      <c r="H682" s="1" t="s">
        <v>612</v>
      </c>
      <c r="I682" s="1" t="s">
        <v>691</v>
      </c>
      <c r="J682" s="1" t="s">
        <v>721</v>
      </c>
      <c r="Y682" s="1" t="s">
        <v>147</v>
      </c>
      <c r="Z682" s="1" t="s">
        <v>43</v>
      </c>
    </row>
    <row r="683" spans="1:26" x14ac:dyDescent="0.25">
      <c r="A683" s="1" t="s">
        <v>2254</v>
      </c>
      <c r="B683" s="1" t="s">
        <v>610</v>
      </c>
      <c r="C683" s="1" t="s">
        <v>652</v>
      </c>
      <c r="D683" s="1" t="s">
        <v>672</v>
      </c>
      <c r="E683" s="1" t="s">
        <v>888</v>
      </c>
      <c r="F683" s="1" t="s">
        <v>648</v>
      </c>
      <c r="G683" s="1" t="s">
        <v>641</v>
      </c>
      <c r="H683" s="1" t="s">
        <v>693</v>
      </c>
      <c r="I683" s="1" t="s">
        <v>628</v>
      </c>
      <c r="J683" s="1" t="s">
        <v>835</v>
      </c>
      <c r="K683" s="1" t="s">
        <v>618</v>
      </c>
      <c r="L683" s="1" t="s">
        <v>27</v>
      </c>
      <c r="M683" s="1" t="s">
        <v>619</v>
      </c>
      <c r="N683" s="1" t="s">
        <v>27</v>
      </c>
      <c r="Y683" s="1" t="s">
        <v>147</v>
      </c>
      <c r="Z683" s="1" t="s">
        <v>43</v>
      </c>
    </row>
    <row r="684" spans="1:26" x14ac:dyDescent="0.25">
      <c r="A684" s="1" t="s">
        <v>2255</v>
      </c>
      <c r="B684" s="1" t="s">
        <v>610</v>
      </c>
      <c r="C684" s="1" t="s">
        <v>618</v>
      </c>
      <c r="D684" s="1" t="s">
        <v>792</v>
      </c>
      <c r="E684" s="1" t="s">
        <v>645</v>
      </c>
      <c r="F684" s="1" t="s">
        <v>683</v>
      </c>
      <c r="G684" s="1" t="s">
        <v>646</v>
      </c>
      <c r="H684" s="1" t="s">
        <v>718</v>
      </c>
      <c r="I684" s="1" t="s">
        <v>619</v>
      </c>
      <c r="J684" s="1" t="s">
        <v>685</v>
      </c>
      <c r="Y684" s="1" t="s">
        <v>148</v>
      </c>
      <c r="Z684" s="1" t="s">
        <v>43</v>
      </c>
    </row>
    <row r="685" spans="1:26" x14ac:dyDescent="0.25">
      <c r="A685" s="1" t="s">
        <v>2256</v>
      </c>
      <c r="B685" s="1" t="s">
        <v>610</v>
      </c>
      <c r="C685" s="1" t="s">
        <v>617</v>
      </c>
      <c r="D685" s="1" t="s">
        <v>793</v>
      </c>
      <c r="E685" s="1" t="s">
        <v>612</v>
      </c>
      <c r="F685" s="1" t="s">
        <v>645</v>
      </c>
      <c r="G685" s="1" t="s">
        <v>646</v>
      </c>
      <c r="H685" s="1" t="s">
        <v>674</v>
      </c>
      <c r="I685" s="1" t="s">
        <v>619</v>
      </c>
      <c r="J685" s="1" t="s">
        <v>675</v>
      </c>
      <c r="Y685" s="1" t="s">
        <v>148</v>
      </c>
      <c r="Z685" s="1" t="s">
        <v>43</v>
      </c>
    </row>
    <row r="686" spans="1:26" x14ac:dyDescent="0.25">
      <c r="A686" s="1" t="s">
        <v>2257</v>
      </c>
      <c r="B686" s="1" t="s">
        <v>610</v>
      </c>
      <c r="C686" s="1" t="s">
        <v>630</v>
      </c>
      <c r="D686" s="1" t="s">
        <v>637</v>
      </c>
      <c r="E686" s="1" t="s">
        <v>616</v>
      </c>
      <c r="F686" s="1" t="s">
        <v>645</v>
      </c>
      <c r="G686" s="1" t="s">
        <v>655</v>
      </c>
      <c r="H686" s="1" t="s">
        <v>646</v>
      </c>
      <c r="I686" s="1" t="s">
        <v>619</v>
      </c>
      <c r="J686" s="1" t="s">
        <v>646</v>
      </c>
      <c r="Y686" s="1" t="s">
        <v>149</v>
      </c>
      <c r="Z686" s="1" t="s">
        <v>43</v>
      </c>
    </row>
    <row r="687" spans="1:26" x14ac:dyDescent="0.25">
      <c r="A687" s="1" t="s">
        <v>2258</v>
      </c>
      <c r="B687" s="1" t="s">
        <v>610</v>
      </c>
      <c r="C687" s="1" t="s">
        <v>619</v>
      </c>
      <c r="D687" s="1" t="s">
        <v>652</v>
      </c>
      <c r="E687" s="1" t="s">
        <v>648</v>
      </c>
      <c r="F687" s="1" t="s">
        <v>627</v>
      </c>
      <c r="G687" s="1" t="s">
        <v>885</v>
      </c>
      <c r="H687" s="1" t="s">
        <v>623</v>
      </c>
      <c r="I687" s="1" t="s">
        <v>619</v>
      </c>
      <c r="J687" s="1" t="s">
        <v>783</v>
      </c>
      <c r="K687" s="1" t="s">
        <v>234</v>
      </c>
      <c r="L687" s="1" t="s">
        <v>27</v>
      </c>
      <c r="Y687" s="1" t="s">
        <v>148</v>
      </c>
      <c r="Z687" s="1" t="s">
        <v>43</v>
      </c>
    </row>
    <row r="688" spans="1:26" x14ac:dyDescent="0.25">
      <c r="A688" s="1" t="s">
        <v>2259</v>
      </c>
      <c r="B688" s="1" t="s">
        <v>610</v>
      </c>
      <c r="C688" s="1" t="s">
        <v>630</v>
      </c>
      <c r="D688" s="1" t="s">
        <v>661</v>
      </c>
      <c r="E688" s="1" t="s">
        <v>662</v>
      </c>
      <c r="F688" s="1" t="s">
        <v>636</v>
      </c>
      <c r="G688" s="1" t="s">
        <v>628</v>
      </c>
      <c r="H688" s="1" t="s">
        <v>663</v>
      </c>
      <c r="I688" s="1" t="s">
        <v>729</v>
      </c>
      <c r="J688" s="1" t="s">
        <v>886</v>
      </c>
      <c r="K688" s="1" t="s">
        <v>618</v>
      </c>
      <c r="L688" s="1" t="s">
        <v>617</v>
      </c>
      <c r="Y688" s="1" t="s">
        <v>148</v>
      </c>
      <c r="Z688" s="1" t="s">
        <v>43</v>
      </c>
    </row>
    <row r="689" spans="1:26" x14ac:dyDescent="0.25">
      <c r="A689" s="1" t="s">
        <v>2260</v>
      </c>
      <c r="B689" s="1" t="s">
        <v>610</v>
      </c>
      <c r="C689" s="1" t="s">
        <v>630</v>
      </c>
      <c r="D689" s="1" t="s">
        <v>652</v>
      </c>
      <c r="E689" s="1" t="s">
        <v>706</v>
      </c>
      <c r="F689" s="1" t="s">
        <v>631</v>
      </c>
      <c r="G689" s="1" t="s">
        <v>618</v>
      </c>
      <c r="H689" s="1" t="s">
        <v>282</v>
      </c>
      <c r="I689" s="1" t="s">
        <v>646</v>
      </c>
      <c r="J689" s="1" t="s">
        <v>729</v>
      </c>
      <c r="K689" s="1" t="s">
        <v>617</v>
      </c>
      <c r="L689" s="1" t="s">
        <v>27</v>
      </c>
      <c r="M689" s="1" t="s">
        <v>264</v>
      </c>
      <c r="N689" s="1" t="s">
        <v>27</v>
      </c>
      <c r="Y689" s="1" t="s">
        <v>148</v>
      </c>
      <c r="Z689" s="1" t="s">
        <v>43</v>
      </c>
    </row>
    <row r="690" spans="1:26" x14ac:dyDescent="0.25">
      <c r="A690" s="1" t="s">
        <v>2261</v>
      </c>
      <c r="B690" s="1" t="s">
        <v>610</v>
      </c>
      <c r="C690" s="1" t="s">
        <v>637</v>
      </c>
      <c r="D690" s="1" t="s">
        <v>637</v>
      </c>
      <c r="E690" s="1" t="s">
        <v>734</v>
      </c>
      <c r="F690" s="1" t="s">
        <v>734</v>
      </c>
      <c r="G690" s="1" t="s">
        <v>612</v>
      </c>
      <c r="H690" s="1" t="s">
        <v>794</v>
      </c>
      <c r="I690" s="1" t="s">
        <v>651</v>
      </c>
      <c r="J690" s="1" t="s">
        <v>651</v>
      </c>
      <c r="Y690" s="1" t="s">
        <v>148</v>
      </c>
      <c r="Z690" s="1" t="s">
        <v>43</v>
      </c>
    </row>
    <row r="691" spans="1:26" x14ac:dyDescent="0.25">
      <c r="A691" s="1" t="s">
        <v>1619</v>
      </c>
      <c r="B691" s="1" t="s">
        <v>610</v>
      </c>
      <c r="C691" s="1" t="s">
        <v>617</v>
      </c>
      <c r="D691" s="1" t="s">
        <v>637</v>
      </c>
      <c r="E691" s="1" t="s">
        <v>616</v>
      </c>
      <c r="F691" s="1" t="s">
        <v>650</v>
      </c>
      <c r="G691" s="1" t="s">
        <v>641</v>
      </c>
      <c r="H691" s="1" t="s">
        <v>651</v>
      </c>
      <c r="I691" s="1" t="s">
        <v>729</v>
      </c>
      <c r="J691" s="1" t="s">
        <v>800</v>
      </c>
      <c r="K691" s="1" t="s">
        <v>617</v>
      </c>
      <c r="L691" s="1" t="s">
        <v>27</v>
      </c>
      <c r="M691" s="1" t="s">
        <v>322</v>
      </c>
      <c r="N691" s="1" t="s">
        <v>27</v>
      </c>
      <c r="Y691" s="1" t="s">
        <v>428</v>
      </c>
      <c r="Z691" s="1" t="s">
        <v>425</v>
      </c>
    </row>
    <row r="692" spans="1:26" x14ac:dyDescent="0.25">
      <c r="A692" s="1" t="s">
        <v>2262</v>
      </c>
      <c r="B692" s="1" t="s">
        <v>610</v>
      </c>
      <c r="C692" s="1" t="s">
        <v>630</v>
      </c>
      <c r="D692" s="1" t="s">
        <v>630</v>
      </c>
      <c r="E692" s="1" t="s">
        <v>795</v>
      </c>
      <c r="F692" s="1" t="s">
        <v>706</v>
      </c>
      <c r="G692" s="1" t="s">
        <v>618</v>
      </c>
      <c r="H692" s="1" t="s">
        <v>612</v>
      </c>
      <c r="I692" s="1" t="s">
        <v>649</v>
      </c>
      <c r="J692" s="1" t="s">
        <v>616</v>
      </c>
      <c r="Y692" s="1" t="s">
        <v>148</v>
      </c>
      <c r="Z692" s="1" t="s">
        <v>43</v>
      </c>
    </row>
    <row r="693" spans="1:26" x14ac:dyDescent="0.25">
      <c r="A693" s="1" t="s">
        <v>2263</v>
      </c>
      <c r="B693" s="1" t="s">
        <v>610</v>
      </c>
      <c r="C693" s="1" t="s">
        <v>778</v>
      </c>
      <c r="D693" s="1" t="s">
        <v>778</v>
      </c>
      <c r="E693" s="1" t="s">
        <v>724</v>
      </c>
      <c r="F693" s="1" t="s">
        <v>724</v>
      </c>
      <c r="G693" s="1" t="s">
        <v>613</v>
      </c>
      <c r="H693" s="1" t="s">
        <v>613</v>
      </c>
      <c r="I693" s="1" t="s">
        <v>682</v>
      </c>
      <c r="J693" s="1" t="s">
        <v>682</v>
      </c>
      <c r="Y693" s="1" t="s">
        <v>150</v>
      </c>
      <c r="Z693" s="1" t="s">
        <v>43</v>
      </c>
    </row>
    <row r="694" spans="1:26" x14ac:dyDescent="0.25">
      <c r="A694" s="1" t="s">
        <v>2264</v>
      </c>
      <c r="B694" s="1" t="s">
        <v>610</v>
      </c>
      <c r="C694" s="1" t="s">
        <v>730</v>
      </c>
      <c r="D694" s="1" t="s">
        <v>630</v>
      </c>
      <c r="E694" s="1" t="s">
        <v>666</v>
      </c>
      <c r="F694" s="1" t="s">
        <v>616</v>
      </c>
      <c r="G694" s="1" t="s">
        <v>651</v>
      </c>
      <c r="H694" s="1" t="s">
        <v>655</v>
      </c>
      <c r="I694" s="1" t="s">
        <v>649</v>
      </c>
      <c r="J694" s="1" t="s">
        <v>646</v>
      </c>
      <c r="Y694" s="1" t="s">
        <v>150</v>
      </c>
      <c r="Z694" s="1" t="s">
        <v>43</v>
      </c>
    </row>
    <row r="695" spans="1:26" x14ac:dyDescent="0.25">
      <c r="A695" s="1" t="s">
        <v>2265</v>
      </c>
      <c r="B695" s="1" t="s">
        <v>610</v>
      </c>
      <c r="C695" s="1" t="s">
        <v>736</v>
      </c>
      <c r="D695" s="1" t="s">
        <v>796</v>
      </c>
      <c r="E695" s="1" t="s">
        <v>683</v>
      </c>
      <c r="F695" s="1" t="s">
        <v>658</v>
      </c>
      <c r="G695" s="1" t="s">
        <v>628</v>
      </c>
      <c r="H695" s="1" t="s">
        <v>628</v>
      </c>
      <c r="I695" s="1" t="s">
        <v>679</v>
      </c>
      <c r="J695" s="1" t="s">
        <v>685</v>
      </c>
      <c r="Y695" s="1" t="s">
        <v>150</v>
      </c>
      <c r="Z695" s="1" t="s">
        <v>43</v>
      </c>
    </row>
    <row r="696" spans="1:26" x14ac:dyDescent="0.25">
      <c r="A696" s="1" t="s">
        <v>2266</v>
      </c>
      <c r="B696" s="1" t="s">
        <v>610</v>
      </c>
      <c r="C696" s="1" t="s">
        <v>617</v>
      </c>
      <c r="D696" s="1" t="s">
        <v>639</v>
      </c>
      <c r="E696" s="1" t="s">
        <v>636</v>
      </c>
      <c r="F696" s="1" t="s">
        <v>887</v>
      </c>
      <c r="G696" s="1" t="s">
        <v>632</v>
      </c>
      <c r="H696" s="1" t="s">
        <v>615</v>
      </c>
      <c r="I696" s="1" t="s">
        <v>617</v>
      </c>
      <c r="J696" s="1" t="s">
        <v>624</v>
      </c>
      <c r="K696" s="1" t="s">
        <v>199</v>
      </c>
      <c r="L696" s="1" t="s">
        <v>27</v>
      </c>
      <c r="Y696" s="1" t="s">
        <v>150</v>
      </c>
      <c r="Z696" s="1" t="s">
        <v>43</v>
      </c>
    </row>
    <row r="697" spans="1:26" x14ac:dyDescent="0.25">
      <c r="A697" s="1" t="s">
        <v>2267</v>
      </c>
      <c r="B697" s="1" t="s">
        <v>610</v>
      </c>
      <c r="C697" s="1" t="s">
        <v>637</v>
      </c>
      <c r="D697" s="1" t="s">
        <v>730</v>
      </c>
      <c r="E697" s="1" t="s">
        <v>612</v>
      </c>
      <c r="F697" s="1" t="s">
        <v>613</v>
      </c>
      <c r="G697" s="1" t="s">
        <v>628</v>
      </c>
      <c r="H697" s="1" t="s">
        <v>612</v>
      </c>
      <c r="I697" s="1" t="s">
        <v>619</v>
      </c>
      <c r="J697" s="1" t="s">
        <v>617</v>
      </c>
      <c r="K697" s="1" t="s">
        <v>619</v>
      </c>
      <c r="L697" s="1" t="s">
        <v>27</v>
      </c>
      <c r="Y697" s="1" t="s">
        <v>155</v>
      </c>
      <c r="Z697" s="1" t="s">
        <v>43</v>
      </c>
    </row>
    <row r="698" spans="1:26" x14ac:dyDescent="0.25">
      <c r="A698" s="1" t="s">
        <v>2268</v>
      </c>
      <c r="B698" s="1" t="s">
        <v>610</v>
      </c>
      <c r="C698" s="1" t="s">
        <v>637</v>
      </c>
      <c r="D698" s="1" t="s">
        <v>792</v>
      </c>
      <c r="E698" s="1" t="s">
        <v>631</v>
      </c>
      <c r="F698" s="1" t="s">
        <v>648</v>
      </c>
      <c r="G698" s="1" t="s">
        <v>641</v>
      </c>
      <c r="H698" s="1" t="s">
        <v>632</v>
      </c>
      <c r="I698" s="1" t="s">
        <v>646</v>
      </c>
      <c r="J698" s="1" t="s">
        <v>649</v>
      </c>
      <c r="Y698" s="1" t="s">
        <v>150</v>
      </c>
      <c r="Z698" s="1" t="s">
        <v>43</v>
      </c>
    </row>
    <row r="699" spans="1:26" x14ac:dyDescent="0.25">
      <c r="A699" s="1" t="s">
        <v>2269</v>
      </c>
      <c r="B699" s="1" t="s">
        <v>610</v>
      </c>
      <c r="C699" s="1" t="s">
        <v>617</v>
      </c>
      <c r="D699" s="1" t="s">
        <v>637</v>
      </c>
      <c r="E699" s="1" t="s">
        <v>171</v>
      </c>
      <c r="F699" s="1" t="s">
        <v>887</v>
      </c>
      <c r="G699" s="1" t="s">
        <v>136</v>
      </c>
      <c r="H699" s="1" t="s">
        <v>214</v>
      </c>
      <c r="I699" s="1" t="s">
        <v>617</v>
      </c>
      <c r="J699" s="1" t="s">
        <v>624</v>
      </c>
      <c r="K699" s="1" t="s">
        <v>199</v>
      </c>
      <c r="L699" s="1" t="s">
        <v>27</v>
      </c>
      <c r="M699" s="1" t="s">
        <v>27</v>
      </c>
      <c r="N699" s="1" t="s">
        <v>27</v>
      </c>
      <c r="O699" s="1" t="s">
        <v>27</v>
      </c>
      <c r="P699" s="1" t="s">
        <v>27</v>
      </c>
      <c r="Q699" s="1" t="s">
        <v>306</v>
      </c>
      <c r="R699" s="1" t="s">
        <v>307</v>
      </c>
      <c r="S699" s="1" t="s">
        <v>308</v>
      </c>
      <c r="T699" s="1" t="s">
        <v>883</v>
      </c>
      <c r="U699" s="1" t="s">
        <v>656</v>
      </c>
      <c r="V699" s="1" t="s">
        <v>630</v>
      </c>
      <c r="W699" s="1" t="s">
        <v>309</v>
      </c>
      <c r="X699" s="1" t="s">
        <v>718</v>
      </c>
      <c r="Y699" s="1" t="s">
        <v>157</v>
      </c>
      <c r="Z699" s="1" t="s">
        <v>43</v>
      </c>
    </row>
    <row r="700" spans="1:26" x14ac:dyDescent="0.25">
      <c r="A700" s="1" t="s">
        <v>2270</v>
      </c>
      <c r="B700" s="1" t="s">
        <v>610</v>
      </c>
      <c r="C700" s="1" t="s">
        <v>911</v>
      </c>
      <c r="D700" s="1" t="s">
        <v>652</v>
      </c>
      <c r="E700" s="1" t="s">
        <v>616</v>
      </c>
      <c r="F700" s="1" t="s">
        <v>629</v>
      </c>
      <c r="G700" s="1" t="s">
        <v>156</v>
      </c>
      <c r="H700" s="1" t="s">
        <v>161</v>
      </c>
      <c r="I700" s="1" t="s">
        <v>783</v>
      </c>
      <c r="J700" s="1" t="s">
        <v>729</v>
      </c>
      <c r="K700" s="1" t="s">
        <v>199</v>
      </c>
      <c r="L700" s="1" t="s">
        <v>617</v>
      </c>
      <c r="M700" s="1" t="s">
        <v>27</v>
      </c>
      <c r="N700" s="1" t="s">
        <v>27</v>
      </c>
      <c r="O700" s="1" t="s">
        <v>27</v>
      </c>
      <c r="P700" s="1" t="s">
        <v>27</v>
      </c>
      <c r="Q700" s="1" t="s">
        <v>310</v>
      </c>
      <c r="R700" s="1" t="s">
        <v>656</v>
      </c>
      <c r="S700" s="1" t="s">
        <v>311</v>
      </c>
      <c r="T700" s="1" t="s">
        <v>312</v>
      </c>
      <c r="U700" s="1" t="s">
        <v>656</v>
      </c>
      <c r="V700" s="1" t="s">
        <v>656</v>
      </c>
      <c r="W700" s="1" t="s">
        <v>646</v>
      </c>
      <c r="X700" s="1" t="s">
        <v>313</v>
      </c>
      <c r="Y700" s="1" t="s">
        <v>157</v>
      </c>
      <c r="Z700" s="1" t="s">
        <v>43</v>
      </c>
    </row>
    <row r="701" spans="1:26" x14ac:dyDescent="0.25">
      <c r="A701" s="1" t="s">
        <v>2271</v>
      </c>
      <c r="B701" s="1" t="s">
        <v>610</v>
      </c>
      <c r="C701" s="1" t="s">
        <v>620</v>
      </c>
      <c r="D701" s="1" t="s">
        <v>730</v>
      </c>
      <c r="E701" s="1" t="s">
        <v>162</v>
      </c>
      <c r="F701" s="1" t="s">
        <v>714</v>
      </c>
      <c r="G701" s="1" t="s">
        <v>163</v>
      </c>
      <c r="H701" s="1" t="s">
        <v>191</v>
      </c>
      <c r="I701" s="1" t="s">
        <v>813</v>
      </c>
      <c r="J701" s="1" t="s">
        <v>616</v>
      </c>
      <c r="K701" s="1" t="s">
        <v>619</v>
      </c>
      <c r="L701" s="1" t="s">
        <v>27</v>
      </c>
      <c r="M701" s="1" t="s">
        <v>27</v>
      </c>
      <c r="N701" s="1" t="s">
        <v>27</v>
      </c>
      <c r="O701" s="1" t="s">
        <v>619</v>
      </c>
      <c r="P701" s="1" t="s">
        <v>27</v>
      </c>
      <c r="Q701" s="1" t="s">
        <v>310</v>
      </c>
      <c r="R701" s="1" t="s">
        <v>314</v>
      </c>
      <c r="S701" s="1" t="s">
        <v>315</v>
      </c>
      <c r="T701" s="1" t="s">
        <v>316</v>
      </c>
      <c r="U701" s="1" t="s">
        <v>656</v>
      </c>
      <c r="V701" s="1" t="s">
        <v>656</v>
      </c>
      <c r="W701" s="1" t="s">
        <v>630</v>
      </c>
      <c r="X701" s="1" t="s">
        <v>646</v>
      </c>
      <c r="Y701" s="1" t="s">
        <v>157</v>
      </c>
      <c r="Z701" s="1" t="s">
        <v>43</v>
      </c>
    </row>
    <row r="702" spans="1:26" x14ac:dyDescent="0.25">
      <c r="A702" s="1" t="s">
        <v>3143</v>
      </c>
      <c r="B702" s="1" t="s">
        <v>610</v>
      </c>
      <c r="C702" s="1" t="s">
        <v>321</v>
      </c>
      <c r="D702" s="1" t="s">
        <v>365</v>
      </c>
      <c r="E702" s="1" t="s">
        <v>386</v>
      </c>
      <c r="F702" s="1" t="s">
        <v>386</v>
      </c>
      <c r="G702" s="1" t="s">
        <v>27</v>
      </c>
      <c r="H702" s="1" t="s">
        <v>27</v>
      </c>
      <c r="I702" s="1" t="s">
        <v>616</v>
      </c>
      <c r="J702" s="1" t="s">
        <v>876</v>
      </c>
      <c r="K702" s="1" t="s">
        <v>233</v>
      </c>
      <c r="L702" s="1" t="s">
        <v>27</v>
      </c>
      <c r="Y702" s="1" t="s">
        <v>545</v>
      </c>
      <c r="Z702" s="1" t="s">
        <v>542</v>
      </c>
    </row>
    <row r="703" spans="1:26" x14ac:dyDescent="0.25">
      <c r="A703" s="1" t="s">
        <v>2272</v>
      </c>
      <c r="B703" s="1" t="s">
        <v>610</v>
      </c>
      <c r="C703" s="1" t="s">
        <v>778</v>
      </c>
      <c r="D703" s="1" t="s">
        <v>692</v>
      </c>
      <c r="E703" s="1" t="s">
        <v>735</v>
      </c>
      <c r="F703" s="1" t="s">
        <v>658</v>
      </c>
      <c r="G703" s="1" t="s">
        <v>94</v>
      </c>
      <c r="H703" s="1" t="s">
        <v>317</v>
      </c>
      <c r="I703" s="1" t="s">
        <v>741</v>
      </c>
      <c r="J703" s="1" t="s">
        <v>729</v>
      </c>
      <c r="K703" s="1" t="s">
        <v>617</v>
      </c>
      <c r="L703" s="1" t="s">
        <v>27</v>
      </c>
      <c r="M703" s="1" t="s">
        <v>27</v>
      </c>
      <c r="N703" s="1" t="s">
        <v>27</v>
      </c>
      <c r="O703" s="1" t="s">
        <v>27</v>
      </c>
      <c r="P703" s="1" t="s">
        <v>27</v>
      </c>
      <c r="Q703" s="1" t="s">
        <v>310</v>
      </c>
      <c r="R703" s="1" t="s">
        <v>656</v>
      </c>
      <c r="S703" s="1" t="s">
        <v>912</v>
      </c>
      <c r="T703" s="1" t="s">
        <v>913</v>
      </c>
      <c r="U703" s="1" t="s">
        <v>656</v>
      </c>
      <c r="V703" s="1" t="s">
        <v>618</v>
      </c>
      <c r="W703" s="1" t="s">
        <v>618</v>
      </c>
      <c r="X703" s="1" t="s">
        <v>309</v>
      </c>
      <c r="Y703" s="1" t="s">
        <v>157</v>
      </c>
      <c r="Z703" s="1" t="s">
        <v>43</v>
      </c>
    </row>
    <row r="704" spans="1:26" x14ac:dyDescent="0.25">
      <c r="A704" s="1" t="s">
        <v>2273</v>
      </c>
      <c r="B704" s="1" t="s">
        <v>610</v>
      </c>
      <c r="C704" s="1" t="s">
        <v>619</v>
      </c>
      <c r="D704" s="1" t="s">
        <v>630</v>
      </c>
      <c r="E704" s="1" t="s">
        <v>613</v>
      </c>
      <c r="F704" s="1" t="s">
        <v>906</v>
      </c>
      <c r="G704" s="1" t="s">
        <v>136</v>
      </c>
      <c r="H704" s="1" t="s">
        <v>161</v>
      </c>
      <c r="I704" s="1" t="s">
        <v>617</v>
      </c>
      <c r="J704" s="1" t="s">
        <v>646</v>
      </c>
      <c r="K704" s="1" t="s">
        <v>619</v>
      </c>
      <c r="L704" s="1" t="s">
        <v>27</v>
      </c>
      <c r="M704" s="1" t="s">
        <v>264</v>
      </c>
      <c r="N704" s="1" t="s">
        <v>27</v>
      </c>
      <c r="Y704" s="1" t="s">
        <v>157</v>
      </c>
      <c r="Z704" s="1" t="s">
        <v>43</v>
      </c>
    </row>
    <row r="705" spans="1:26" x14ac:dyDescent="0.25">
      <c r="A705" s="1" t="s">
        <v>2274</v>
      </c>
      <c r="B705" s="1" t="s">
        <v>610</v>
      </c>
      <c r="C705" s="1" t="s">
        <v>630</v>
      </c>
      <c r="D705" s="1" t="s">
        <v>773</v>
      </c>
      <c r="E705" s="1" t="s">
        <v>650</v>
      </c>
      <c r="F705" s="1" t="s">
        <v>616</v>
      </c>
      <c r="G705" s="1" t="s">
        <v>156</v>
      </c>
      <c r="H705" s="1" t="s">
        <v>97</v>
      </c>
      <c r="I705" s="1" t="s">
        <v>691</v>
      </c>
      <c r="J705" s="1" t="s">
        <v>649</v>
      </c>
      <c r="Y705" s="1" t="s">
        <v>157</v>
      </c>
      <c r="Z705" s="1" t="s">
        <v>43</v>
      </c>
    </row>
    <row r="706" spans="1:26" x14ac:dyDescent="0.25">
      <c r="A706" s="1" t="s">
        <v>2275</v>
      </c>
      <c r="B706" s="1" t="s">
        <v>610</v>
      </c>
      <c r="C706" s="1" t="s">
        <v>619</v>
      </c>
      <c r="D706" s="1" t="s">
        <v>619</v>
      </c>
      <c r="E706" s="1" t="s">
        <v>613</v>
      </c>
      <c r="F706" s="1" t="s">
        <v>654</v>
      </c>
      <c r="G706" s="1" t="s">
        <v>247</v>
      </c>
      <c r="H706" s="1" t="s">
        <v>161</v>
      </c>
      <c r="I706" s="1" t="s">
        <v>617</v>
      </c>
      <c r="J706" s="1" t="s">
        <v>637</v>
      </c>
      <c r="K706" s="1" t="s">
        <v>619</v>
      </c>
      <c r="L706" s="1" t="s">
        <v>199</v>
      </c>
      <c r="Y706" s="1" t="s">
        <v>159</v>
      </c>
      <c r="Z706" s="1" t="s">
        <v>43</v>
      </c>
    </row>
    <row r="707" spans="1:26" x14ac:dyDescent="0.25">
      <c r="A707" s="1" t="s">
        <v>2276</v>
      </c>
      <c r="B707" s="1" t="s">
        <v>610</v>
      </c>
      <c r="C707" s="1" t="s">
        <v>611</v>
      </c>
      <c r="D707" s="1" t="s">
        <v>882</v>
      </c>
      <c r="E707" s="1" t="s">
        <v>613</v>
      </c>
      <c r="F707" s="1" t="s">
        <v>745</v>
      </c>
      <c r="G707" s="1" t="s">
        <v>94</v>
      </c>
      <c r="H707" s="1" t="s">
        <v>163</v>
      </c>
      <c r="I707" s="1" t="s">
        <v>617</v>
      </c>
      <c r="J707" s="1" t="s">
        <v>783</v>
      </c>
      <c r="K707" s="1" t="s">
        <v>199</v>
      </c>
      <c r="L707" s="1" t="s">
        <v>27</v>
      </c>
      <c r="Y707" s="1" t="s">
        <v>159</v>
      </c>
      <c r="Z707" s="1" t="s">
        <v>43</v>
      </c>
    </row>
    <row r="708" spans="1:26" x14ac:dyDescent="0.25">
      <c r="A708" s="1" t="s">
        <v>2277</v>
      </c>
      <c r="B708" s="1" t="s">
        <v>610</v>
      </c>
      <c r="C708" s="1" t="s">
        <v>630</v>
      </c>
      <c r="D708" s="1" t="s">
        <v>620</v>
      </c>
      <c r="E708" s="1" t="s">
        <v>171</v>
      </c>
      <c r="F708" s="1" t="s">
        <v>714</v>
      </c>
      <c r="G708" s="1" t="s">
        <v>161</v>
      </c>
      <c r="H708" s="1" t="s">
        <v>191</v>
      </c>
      <c r="I708" s="1" t="s">
        <v>637</v>
      </c>
      <c r="J708" s="1" t="s">
        <v>810</v>
      </c>
      <c r="K708" s="1" t="s">
        <v>199</v>
      </c>
      <c r="L708" s="1" t="s">
        <v>27</v>
      </c>
      <c r="Y708" s="1" t="s">
        <v>159</v>
      </c>
      <c r="Z708" s="1" t="s">
        <v>43</v>
      </c>
    </row>
    <row r="709" spans="1:26" x14ac:dyDescent="0.25">
      <c r="A709" s="1" t="s">
        <v>2278</v>
      </c>
      <c r="B709" s="1" t="s">
        <v>610</v>
      </c>
      <c r="C709" s="1" t="s">
        <v>630</v>
      </c>
      <c r="D709" s="1" t="s">
        <v>652</v>
      </c>
      <c r="E709" s="1" t="s">
        <v>788</v>
      </c>
      <c r="F709" s="1" t="s">
        <v>688</v>
      </c>
      <c r="G709" s="1" t="s">
        <v>156</v>
      </c>
      <c r="H709" s="1" t="s">
        <v>158</v>
      </c>
      <c r="I709" s="1" t="s">
        <v>663</v>
      </c>
      <c r="J709" s="1" t="s">
        <v>663</v>
      </c>
      <c r="Y709" s="1" t="s">
        <v>159</v>
      </c>
      <c r="Z709" s="1" t="s">
        <v>43</v>
      </c>
    </row>
    <row r="710" spans="1:26" x14ac:dyDescent="0.25">
      <c r="A710" s="1" t="s">
        <v>2279</v>
      </c>
      <c r="B710" s="1" t="s">
        <v>610</v>
      </c>
      <c r="C710" s="1" t="s">
        <v>620</v>
      </c>
      <c r="D710" s="1" t="s">
        <v>797</v>
      </c>
      <c r="E710" s="1" t="s">
        <v>160</v>
      </c>
      <c r="F710" s="1" t="s">
        <v>629</v>
      </c>
      <c r="G710" s="1" t="s">
        <v>136</v>
      </c>
      <c r="H710" s="1" t="s">
        <v>161</v>
      </c>
      <c r="I710" s="1" t="s">
        <v>646</v>
      </c>
      <c r="J710" s="1" t="s">
        <v>685</v>
      </c>
      <c r="Y710" s="1" t="s">
        <v>159</v>
      </c>
      <c r="Z710" s="1" t="s">
        <v>43</v>
      </c>
    </row>
    <row r="711" spans="1:26" x14ac:dyDescent="0.25">
      <c r="A711" s="1" t="s">
        <v>2280</v>
      </c>
      <c r="B711" s="1" t="s">
        <v>610</v>
      </c>
      <c r="C711" s="1" t="s">
        <v>779</v>
      </c>
      <c r="D711" s="1" t="s">
        <v>730</v>
      </c>
      <c r="E711" s="1" t="s">
        <v>629</v>
      </c>
      <c r="F711" s="1" t="s">
        <v>688</v>
      </c>
      <c r="G711" s="1" t="s">
        <v>161</v>
      </c>
      <c r="H711" s="1" t="s">
        <v>802</v>
      </c>
      <c r="I711" s="1" t="s">
        <v>729</v>
      </c>
      <c r="J711" s="1" t="s">
        <v>651</v>
      </c>
      <c r="K711" s="1" t="s">
        <v>617</v>
      </c>
      <c r="L711" s="1" t="s">
        <v>27</v>
      </c>
      <c r="Y711" s="1" t="s">
        <v>159</v>
      </c>
      <c r="Z711" s="1" t="s">
        <v>43</v>
      </c>
    </row>
    <row r="712" spans="1:26" x14ac:dyDescent="0.25">
      <c r="A712" s="1" t="s">
        <v>2281</v>
      </c>
      <c r="B712" s="1" t="s">
        <v>610</v>
      </c>
      <c r="C712" s="1" t="s">
        <v>630</v>
      </c>
      <c r="D712" s="1" t="s">
        <v>668</v>
      </c>
      <c r="E712" s="1" t="s">
        <v>645</v>
      </c>
      <c r="F712" s="1" t="s">
        <v>798</v>
      </c>
      <c r="G712" s="1" t="s">
        <v>99</v>
      </c>
      <c r="H712" s="1" t="s">
        <v>158</v>
      </c>
      <c r="I712" s="1" t="s">
        <v>649</v>
      </c>
      <c r="J712" s="1" t="s">
        <v>663</v>
      </c>
      <c r="Y712" s="1" t="s">
        <v>159</v>
      </c>
      <c r="Z712" s="1" t="s">
        <v>43</v>
      </c>
    </row>
    <row r="713" spans="1:26" x14ac:dyDescent="0.25">
      <c r="A713" s="1" t="s">
        <v>3338</v>
      </c>
      <c r="B713" s="1" t="s">
        <v>610</v>
      </c>
      <c r="C713" s="1" t="s">
        <v>320</v>
      </c>
      <c r="D713" s="1" t="s">
        <v>617</v>
      </c>
      <c r="E713" s="1" t="s">
        <v>729</v>
      </c>
      <c r="F713" s="1" t="s">
        <v>455</v>
      </c>
      <c r="Y713" s="1" t="s">
        <v>582</v>
      </c>
      <c r="Z713" s="1" t="s">
        <v>583</v>
      </c>
    </row>
    <row r="714" spans="1:26" x14ac:dyDescent="0.25">
      <c r="A714" s="1" t="s">
        <v>2282</v>
      </c>
      <c r="B714" s="1" t="s">
        <v>610</v>
      </c>
      <c r="C714" s="1" t="s">
        <v>635</v>
      </c>
      <c r="D714" s="1" t="s">
        <v>730</v>
      </c>
      <c r="E714" s="1" t="s">
        <v>888</v>
      </c>
      <c r="F714" s="1" t="s">
        <v>171</v>
      </c>
      <c r="G714" s="1" t="s">
        <v>65</v>
      </c>
      <c r="H714" s="1" t="s">
        <v>214</v>
      </c>
      <c r="I714" s="1" t="s">
        <v>810</v>
      </c>
      <c r="J714" s="1" t="s">
        <v>680</v>
      </c>
      <c r="K714" s="1" t="s">
        <v>199</v>
      </c>
      <c r="L714" s="1" t="s">
        <v>27</v>
      </c>
      <c r="Y714" s="1" t="s">
        <v>159</v>
      </c>
      <c r="Z714" s="1" t="s">
        <v>43</v>
      </c>
    </row>
    <row r="715" spans="1:26" x14ac:dyDescent="0.25">
      <c r="A715" s="1" t="s">
        <v>2283</v>
      </c>
      <c r="B715" s="1" t="s">
        <v>610</v>
      </c>
      <c r="C715" s="1" t="s">
        <v>639</v>
      </c>
      <c r="D715" s="1" t="s">
        <v>736</v>
      </c>
      <c r="E715" s="1" t="s">
        <v>780</v>
      </c>
      <c r="F715" s="1" t="s">
        <v>658</v>
      </c>
      <c r="G715" s="1" t="s">
        <v>641</v>
      </c>
      <c r="H715" s="1" t="s">
        <v>248</v>
      </c>
      <c r="I715" s="1" t="s">
        <v>617</v>
      </c>
      <c r="J715" s="1" t="s">
        <v>679</v>
      </c>
      <c r="K715" s="1" t="s">
        <v>199</v>
      </c>
      <c r="L715" s="1" t="s">
        <v>27</v>
      </c>
      <c r="Y715" s="1" t="s">
        <v>159</v>
      </c>
      <c r="Z715" s="1" t="s">
        <v>43</v>
      </c>
    </row>
    <row r="716" spans="1:26" x14ac:dyDescent="0.25">
      <c r="A716" s="1" t="s">
        <v>2284</v>
      </c>
      <c r="B716" s="1" t="s">
        <v>610</v>
      </c>
      <c r="C716" s="1" t="s">
        <v>707</v>
      </c>
      <c r="D716" s="1" t="s">
        <v>672</v>
      </c>
      <c r="E716" s="1" t="s">
        <v>781</v>
      </c>
      <c r="F716" s="1" t="s">
        <v>907</v>
      </c>
      <c r="G716" s="1" t="s">
        <v>158</v>
      </c>
      <c r="H716" s="1" t="s">
        <v>214</v>
      </c>
      <c r="I716" s="1" t="s">
        <v>689</v>
      </c>
      <c r="J716" s="1" t="s">
        <v>633</v>
      </c>
      <c r="K716" s="1" t="s">
        <v>289</v>
      </c>
      <c r="L716" s="1" t="s">
        <v>27</v>
      </c>
      <c r="M716" s="1" t="s">
        <v>656</v>
      </c>
      <c r="N716" s="1" t="s">
        <v>27</v>
      </c>
      <c r="Y716" s="1" t="s">
        <v>159</v>
      </c>
      <c r="Z716" s="1" t="s">
        <v>43</v>
      </c>
    </row>
    <row r="717" spans="1:26" x14ac:dyDescent="0.25">
      <c r="A717" s="1" t="s">
        <v>2285</v>
      </c>
      <c r="B717" s="1" t="s">
        <v>610</v>
      </c>
      <c r="C717" s="1" t="s">
        <v>619</v>
      </c>
      <c r="D717" s="1" t="s">
        <v>792</v>
      </c>
      <c r="E717" s="1" t="s">
        <v>162</v>
      </c>
      <c r="F717" s="1" t="s">
        <v>648</v>
      </c>
      <c r="G717" s="1" t="s">
        <v>99</v>
      </c>
      <c r="H717" s="1" t="s">
        <v>163</v>
      </c>
      <c r="I717" s="1" t="s">
        <v>619</v>
      </c>
      <c r="J717" s="1" t="s">
        <v>649</v>
      </c>
      <c r="Y717" s="1" t="s">
        <v>159</v>
      </c>
      <c r="Z717" s="1" t="s">
        <v>43</v>
      </c>
    </row>
    <row r="718" spans="1:26" x14ac:dyDescent="0.25">
      <c r="A718" s="1" t="s">
        <v>2286</v>
      </c>
      <c r="B718" s="1" t="s">
        <v>610</v>
      </c>
      <c r="C718" s="1" t="s">
        <v>630</v>
      </c>
      <c r="D718" s="1" t="s">
        <v>799</v>
      </c>
      <c r="E718" s="1" t="s">
        <v>697</v>
      </c>
      <c r="F718" s="1" t="s">
        <v>626</v>
      </c>
      <c r="G718" s="1" t="s">
        <v>646</v>
      </c>
      <c r="H718" s="1" t="s">
        <v>646</v>
      </c>
      <c r="I718" s="1" t="s">
        <v>143</v>
      </c>
      <c r="J718" s="1" t="s">
        <v>628</v>
      </c>
      <c r="Y718" s="1" t="s">
        <v>159</v>
      </c>
      <c r="Z718" s="1" t="s">
        <v>43</v>
      </c>
    </row>
    <row r="719" spans="1:26" x14ac:dyDescent="0.25">
      <c r="A719" s="1" t="s">
        <v>2287</v>
      </c>
      <c r="B719" s="1" t="s">
        <v>610</v>
      </c>
      <c r="C719" s="1" t="s">
        <v>661</v>
      </c>
      <c r="D719" s="1" t="s">
        <v>736</v>
      </c>
      <c r="E719" s="1" t="s">
        <v>764</v>
      </c>
      <c r="F719" s="1" t="s">
        <v>658</v>
      </c>
      <c r="G719" s="1" t="s">
        <v>161</v>
      </c>
      <c r="H719" s="1" t="s">
        <v>56</v>
      </c>
      <c r="I719" s="1" t="s">
        <v>729</v>
      </c>
      <c r="J719" s="1" t="s">
        <v>679</v>
      </c>
      <c r="K719" s="1" t="s">
        <v>617</v>
      </c>
      <c r="L719" s="1" t="s">
        <v>27</v>
      </c>
      <c r="Y719" s="1" t="s">
        <v>159</v>
      </c>
      <c r="Z719" s="1" t="s">
        <v>43</v>
      </c>
    </row>
    <row r="720" spans="1:26" x14ac:dyDescent="0.25">
      <c r="A720" s="1" t="s">
        <v>2644</v>
      </c>
      <c r="B720" s="1" t="s">
        <v>610</v>
      </c>
      <c r="C720" s="1" t="s">
        <v>670</v>
      </c>
      <c r="D720" s="1" t="s">
        <v>611</v>
      </c>
      <c r="E720" s="1" t="s">
        <v>781</v>
      </c>
      <c r="F720" s="1" t="s">
        <v>781</v>
      </c>
      <c r="G720" s="1" t="s">
        <v>615</v>
      </c>
      <c r="H720" s="1" t="s">
        <v>615</v>
      </c>
      <c r="I720" s="1" t="s">
        <v>665</v>
      </c>
      <c r="J720" s="1" t="s">
        <v>783</v>
      </c>
      <c r="K720" s="1" t="s">
        <v>619</v>
      </c>
      <c r="L720" s="1" t="s">
        <v>27</v>
      </c>
      <c r="M720" s="1" t="s">
        <v>264</v>
      </c>
      <c r="N720" s="1" t="s">
        <v>27</v>
      </c>
      <c r="Y720" s="1" t="s">
        <v>288</v>
      </c>
      <c r="Z720" s="1" t="s">
        <v>43</v>
      </c>
    </row>
    <row r="721" spans="1:26" x14ac:dyDescent="0.25">
      <c r="A721" s="1" t="s">
        <v>3339</v>
      </c>
      <c r="B721" s="1" t="s">
        <v>610</v>
      </c>
      <c r="C721" s="1" t="s">
        <v>365</v>
      </c>
      <c r="D721" s="1" t="s">
        <v>659</v>
      </c>
      <c r="E721" s="1" t="s">
        <v>648</v>
      </c>
      <c r="F721" s="1" t="s">
        <v>666</v>
      </c>
      <c r="Y721" s="1" t="s">
        <v>582</v>
      </c>
      <c r="Z721" s="1" t="s">
        <v>583</v>
      </c>
    </row>
    <row r="722" spans="1:26" x14ac:dyDescent="0.25">
      <c r="A722" s="1" t="s">
        <v>3340</v>
      </c>
      <c r="B722" s="1" t="s">
        <v>610</v>
      </c>
      <c r="C722" s="1" t="s">
        <v>483</v>
      </c>
      <c r="D722" s="1" t="s">
        <v>320</v>
      </c>
      <c r="E722" s="1" t="s">
        <v>631</v>
      </c>
      <c r="F722" s="1" t="s">
        <v>805</v>
      </c>
      <c r="Y722" s="1" t="s">
        <v>582</v>
      </c>
      <c r="Z722" s="1" t="s">
        <v>583</v>
      </c>
    </row>
    <row r="723" spans="1:26" x14ac:dyDescent="0.25">
      <c r="A723" s="1" t="s">
        <v>3171</v>
      </c>
      <c r="B723" s="1" t="s">
        <v>610</v>
      </c>
      <c r="C723" s="1" t="s">
        <v>320</v>
      </c>
      <c r="D723" s="1" t="s">
        <v>27</v>
      </c>
      <c r="E723" s="1" t="s">
        <v>852</v>
      </c>
      <c r="F723" s="1" t="s">
        <v>412</v>
      </c>
      <c r="Y723" s="1" t="s">
        <v>565</v>
      </c>
      <c r="Z723" s="1" t="s">
        <v>559</v>
      </c>
    </row>
    <row r="724" spans="1:26" x14ac:dyDescent="0.25">
      <c r="A724" s="1" t="s">
        <v>3008</v>
      </c>
      <c r="B724" s="1" t="s">
        <v>610</v>
      </c>
      <c r="C724" s="1" t="s">
        <v>320</v>
      </c>
      <c r="D724" s="1" t="s">
        <v>647</v>
      </c>
      <c r="E724" s="1" t="s">
        <v>648</v>
      </c>
      <c r="F724" s="1" t="s">
        <v>27</v>
      </c>
      <c r="G724" s="1" t="s">
        <v>641</v>
      </c>
      <c r="H724" s="1" t="s">
        <v>27</v>
      </c>
      <c r="I724" s="1" t="s">
        <v>649</v>
      </c>
      <c r="J724" s="1" t="s">
        <v>729</v>
      </c>
      <c r="K724" s="1" t="s">
        <v>617</v>
      </c>
      <c r="L724" s="1" t="s">
        <v>27</v>
      </c>
      <c r="M724" s="1" t="s">
        <v>322</v>
      </c>
      <c r="N724" s="1" t="s">
        <v>27</v>
      </c>
      <c r="Y724" s="1" t="s">
        <v>508</v>
      </c>
      <c r="Z724" s="1" t="s">
        <v>425</v>
      </c>
    </row>
    <row r="725" spans="1:26" x14ac:dyDescent="0.25">
      <c r="A725" s="1" t="s">
        <v>3341</v>
      </c>
      <c r="B725" s="1" t="s">
        <v>610</v>
      </c>
      <c r="C725" s="1" t="s">
        <v>427</v>
      </c>
      <c r="D725" s="1" t="s">
        <v>365</v>
      </c>
      <c r="E725" s="1" t="s">
        <v>729</v>
      </c>
      <c r="F725" s="1" t="s">
        <v>385</v>
      </c>
      <c r="Y725" s="1" t="s">
        <v>582</v>
      </c>
      <c r="Z725" s="1" t="s">
        <v>583</v>
      </c>
    </row>
    <row r="726" spans="1:26" x14ac:dyDescent="0.25">
      <c r="A726" s="1" t="s">
        <v>3342</v>
      </c>
      <c r="B726" s="1" t="s">
        <v>610</v>
      </c>
      <c r="C726" s="1" t="s">
        <v>483</v>
      </c>
      <c r="D726" s="1" t="s">
        <v>320</v>
      </c>
      <c r="E726" s="1" t="s">
        <v>385</v>
      </c>
      <c r="F726" s="1" t="s">
        <v>627</v>
      </c>
      <c r="Y726" s="1" t="s">
        <v>582</v>
      </c>
      <c r="Z726" s="1" t="s">
        <v>583</v>
      </c>
    </row>
    <row r="727" spans="1:26" x14ac:dyDescent="0.25">
      <c r="A727" s="1" t="s">
        <v>3343</v>
      </c>
      <c r="B727" s="1" t="s">
        <v>610</v>
      </c>
      <c r="C727" s="1" t="s">
        <v>483</v>
      </c>
      <c r="D727" s="1" t="s">
        <v>320</v>
      </c>
      <c r="E727" s="1" t="s">
        <v>612</v>
      </c>
      <c r="F727" s="1" t="s">
        <v>579</v>
      </c>
      <c r="Y727" s="1" t="s">
        <v>582</v>
      </c>
      <c r="Z727" s="1" t="s">
        <v>583</v>
      </c>
    </row>
    <row r="728" spans="1:26" x14ac:dyDescent="0.25">
      <c r="A728" s="1" t="s">
        <v>3344</v>
      </c>
      <c r="B728" s="1" t="s">
        <v>610</v>
      </c>
      <c r="C728" s="1" t="s">
        <v>611</v>
      </c>
      <c r="D728" s="1" t="s">
        <v>797</v>
      </c>
      <c r="E728" s="1" t="s">
        <v>579</v>
      </c>
      <c r="F728" s="1" t="s">
        <v>781</v>
      </c>
      <c r="Y728" s="1" t="s">
        <v>582</v>
      </c>
      <c r="Z728" s="1" t="s">
        <v>583</v>
      </c>
    </row>
    <row r="729" spans="1:26" x14ac:dyDescent="0.25">
      <c r="A729" s="1" t="s">
        <v>3103</v>
      </c>
      <c r="B729" s="1" t="s">
        <v>610</v>
      </c>
      <c r="C729" s="1" t="s">
        <v>320</v>
      </c>
      <c r="D729" s="1" t="s">
        <v>511</v>
      </c>
      <c r="E729" s="1" t="s">
        <v>385</v>
      </c>
      <c r="F729" s="1" t="s">
        <v>631</v>
      </c>
      <c r="G729" s="1" t="s">
        <v>27</v>
      </c>
      <c r="H729" s="1" t="s">
        <v>27</v>
      </c>
      <c r="I729" s="1" t="s">
        <v>646</v>
      </c>
      <c r="J729" s="1" t="s">
        <v>628</v>
      </c>
      <c r="Y729" s="1" t="s">
        <v>545</v>
      </c>
      <c r="Z729" s="1" t="s">
        <v>542</v>
      </c>
    </row>
    <row r="730" spans="1:26" x14ac:dyDescent="0.25">
      <c r="A730" s="1" t="s">
        <v>3435</v>
      </c>
      <c r="B730" s="1" t="s">
        <v>610</v>
      </c>
      <c r="C730" s="1" t="s">
        <v>638</v>
      </c>
      <c r="D730" s="1" t="s">
        <v>585</v>
      </c>
      <c r="E730" s="1" t="s">
        <v>662</v>
      </c>
      <c r="F730" s="1" t="s">
        <v>626</v>
      </c>
      <c r="Y730" s="1" t="s">
        <v>606</v>
      </c>
      <c r="Z730" s="1" t="s">
        <v>603</v>
      </c>
    </row>
    <row r="731" spans="1:26" x14ac:dyDescent="0.25">
      <c r="A731" s="1" t="s">
        <v>3345</v>
      </c>
      <c r="B731" s="1" t="s">
        <v>610</v>
      </c>
      <c r="C731" s="1" t="s">
        <v>320</v>
      </c>
      <c r="D731" s="1" t="s">
        <v>365</v>
      </c>
      <c r="E731" s="1" t="s">
        <v>455</v>
      </c>
      <c r="F731" s="1" t="s">
        <v>626</v>
      </c>
      <c r="Y731" s="1" t="s">
        <v>582</v>
      </c>
      <c r="Z731" s="1" t="s">
        <v>583</v>
      </c>
    </row>
    <row r="732" spans="1:26" x14ac:dyDescent="0.25">
      <c r="A732" s="1" t="s">
        <v>3346</v>
      </c>
      <c r="B732" s="1" t="s">
        <v>610</v>
      </c>
      <c r="C732" s="1" t="s">
        <v>320</v>
      </c>
      <c r="D732" s="1" t="s">
        <v>617</v>
      </c>
      <c r="E732" s="1" t="s">
        <v>412</v>
      </c>
      <c r="F732" s="1" t="s">
        <v>455</v>
      </c>
      <c r="Y732" s="1" t="s">
        <v>582</v>
      </c>
      <c r="Z732" s="1" t="s">
        <v>583</v>
      </c>
    </row>
    <row r="733" spans="1:26" x14ac:dyDescent="0.25">
      <c r="A733" s="1" t="s">
        <v>3144</v>
      </c>
      <c r="B733" s="1" t="s">
        <v>610</v>
      </c>
      <c r="C733" s="1" t="s">
        <v>27</v>
      </c>
      <c r="D733" s="1" t="s">
        <v>27</v>
      </c>
      <c r="E733" s="1" t="s">
        <v>27</v>
      </c>
      <c r="F733" s="1" t="s">
        <v>27</v>
      </c>
      <c r="G733" s="1" t="s">
        <v>27</v>
      </c>
      <c r="H733" s="1" t="s">
        <v>27</v>
      </c>
      <c r="I733" s="1" t="s">
        <v>619</v>
      </c>
      <c r="J733" s="1" t="s">
        <v>637</v>
      </c>
      <c r="K733" s="1" t="s">
        <v>618</v>
      </c>
      <c r="L733" s="1" t="s">
        <v>27</v>
      </c>
      <c r="Y733" s="1" t="s">
        <v>545</v>
      </c>
      <c r="Z733" s="1" t="s">
        <v>542</v>
      </c>
    </row>
    <row r="734" spans="1:26" x14ac:dyDescent="0.25">
      <c r="A734" s="1" t="s">
        <v>1620</v>
      </c>
      <c r="B734" s="1" t="s">
        <v>610</v>
      </c>
      <c r="C734" s="1" t="s">
        <v>702</v>
      </c>
      <c r="D734" s="1" t="s">
        <v>692</v>
      </c>
      <c r="E734" s="1" t="s">
        <v>651</v>
      </c>
      <c r="F734" s="1" t="s">
        <v>772</v>
      </c>
      <c r="G734" s="1" t="s">
        <v>612</v>
      </c>
      <c r="H734" s="1" t="s">
        <v>613</v>
      </c>
      <c r="I734" s="1" t="s">
        <v>685</v>
      </c>
      <c r="J734" s="1" t="s">
        <v>741</v>
      </c>
      <c r="Y734" s="1" t="s">
        <v>388</v>
      </c>
      <c r="Z734" s="1" t="s">
        <v>383</v>
      </c>
    </row>
    <row r="735" spans="1:26" x14ac:dyDescent="0.25">
      <c r="A735" s="1" t="s">
        <v>3394</v>
      </c>
      <c r="B735" s="1" t="s">
        <v>610</v>
      </c>
      <c r="C735" s="1" t="s">
        <v>652</v>
      </c>
      <c r="D735" s="1" t="s">
        <v>659</v>
      </c>
      <c r="E735" s="1" t="s">
        <v>636</v>
      </c>
      <c r="F735" s="1" t="s">
        <v>631</v>
      </c>
      <c r="Y735" s="1" t="s">
        <v>592</v>
      </c>
      <c r="Z735" s="1" t="s">
        <v>583</v>
      </c>
    </row>
    <row r="736" spans="1:26" x14ac:dyDescent="0.25">
      <c r="A736" s="1" t="s">
        <v>3392</v>
      </c>
      <c r="B736" s="1" t="s">
        <v>610</v>
      </c>
      <c r="C736" s="1" t="s">
        <v>617</v>
      </c>
      <c r="D736" s="1" t="s">
        <v>659</v>
      </c>
      <c r="E736" s="1" t="s">
        <v>612</v>
      </c>
      <c r="F736" s="1" t="s">
        <v>631</v>
      </c>
      <c r="Y736" s="1" t="s">
        <v>591</v>
      </c>
      <c r="Z736" s="1" t="s">
        <v>583</v>
      </c>
    </row>
    <row r="737" spans="1:26" x14ac:dyDescent="0.25">
      <c r="A737" s="1" t="s">
        <v>3347</v>
      </c>
      <c r="B737" s="1" t="s">
        <v>610</v>
      </c>
      <c r="C737" s="1" t="s">
        <v>320</v>
      </c>
      <c r="D737" s="1" t="s">
        <v>427</v>
      </c>
      <c r="E737" s="1" t="s">
        <v>412</v>
      </c>
      <c r="F737" s="1" t="s">
        <v>735</v>
      </c>
      <c r="Y737" s="1" t="s">
        <v>582</v>
      </c>
      <c r="Z737" s="1" t="s">
        <v>583</v>
      </c>
    </row>
    <row r="738" spans="1:26" x14ac:dyDescent="0.25">
      <c r="A738" s="1" t="s">
        <v>3348</v>
      </c>
      <c r="B738" s="1" t="s">
        <v>610</v>
      </c>
      <c r="C738" s="1" t="s">
        <v>320</v>
      </c>
      <c r="D738" s="1" t="s">
        <v>617</v>
      </c>
      <c r="E738" s="1" t="s">
        <v>612</v>
      </c>
      <c r="F738" s="1" t="s">
        <v>412</v>
      </c>
      <c r="Y738" s="1" t="s">
        <v>582</v>
      </c>
      <c r="Z738" s="1" t="s">
        <v>583</v>
      </c>
    </row>
    <row r="739" spans="1:26" x14ac:dyDescent="0.25">
      <c r="A739" s="1" t="s">
        <v>3349</v>
      </c>
      <c r="B739" s="1" t="s">
        <v>610</v>
      </c>
      <c r="C739" s="1" t="s">
        <v>707</v>
      </c>
      <c r="D739" s="1" t="s">
        <v>427</v>
      </c>
      <c r="E739" s="1" t="s">
        <v>626</v>
      </c>
      <c r="F739" s="1" t="s">
        <v>923</v>
      </c>
      <c r="Y739" s="1" t="s">
        <v>582</v>
      </c>
      <c r="Z739" s="1" t="s">
        <v>583</v>
      </c>
    </row>
    <row r="740" spans="1:26" x14ac:dyDescent="0.25">
      <c r="A740" s="1" t="s">
        <v>3350</v>
      </c>
      <c r="B740" s="1" t="s">
        <v>610</v>
      </c>
      <c r="C740" s="1" t="s">
        <v>619</v>
      </c>
      <c r="D740" s="1" t="s">
        <v>638</v>
      </c>
      <c r="E740" s="1" t="s">
        <v>586</v>
      </c>
      <c r="F740" s="1" t="s">
        <v>789</v>
      </c>
      <c r="Y740" s="1" t="s">
        <v>582</v>
      </c>
      <c r="Z740" s="1" t="s">
        <v>583</v>
      </c>
    </row>
    <row r="741" spans="1:26" x14ac:dyDescent="0.25">
      <c r="A741" s="1" t="s">
        <v>3351</v>
      </c>
      <c r="B741" s="1" t="s">
        <v>610</v>
      </c>
      <c r="C741" s="1" t="s">
        <v>320</v>
      </c>
      <c r="D741" s="1" t="s">
        <v>27</v>
      </c>
      <c r="E741" s="1" t="s">
        <v>648</v>
      </c>
      <c r="F741" s="1" t="s">
        <v>631</v>
      </c>
      <c r="Y741" s="1" t="s">
        <v>582</v>
      </c>
      <c r="Z741" s="1" t="s">
        <v>583</v>
      </c>
    </row>
    <row r="742" spans="1:26" x14ac:dyDescent="0.25">
      <c r="A742" s="1" t="s">
        <v>3352</v>
      </c>
      <c r="B742" s="1" t="s">
        <v>610</v>
      </c>
      <c r="C742" s="1" t="s">
        <v>320</v>
      </c>
      <c r="D742" s="1" t="s">
        <v>611</v>
      </c>
      <c r="E742" s="1" t="s">
        <v>455</v>
      </c>
      <c r="F742" s="1" t="s">
        <v>381</v>
      </c>
      <c r="Y742" s="1" t="s">
        <v>582</v>
      </c>
      <c r="Z742" s="1" t="s">
        <v>583</v>
      </c>
    </row>
    <row r="743" spans="1:26" x14ac:dyDescent="0.25">
      <c r="A743" s="1" t="s">
        <v>3393</v>
      </c>
      <c r="B743" s="1" t="s">
        <v>610</v>
      </c>
      <c r="C743" s="1" t="s">
        <v>26</v>
      </c>
      <c r="D743" s="1" t="s">
        <v>617</v>
      </c>
      <c r="E743" s="1" t="s">
        <v>612</v>
      </c>
      <c r="F743" s="1" t="s">
        <v>683</v>
      </c>
      <c r="Y743" s="1" t="s">
        <v>591</v>
      </c>
      <c r="Z743" s="1" t="s">
        <v>583</v>
      </c>
    </row>
    <row r="744" spans="1:26" x14ac:dyDescent="0.25">
      <c r="A744" s="1" t="s">
        <v>3353</v>
      </c>
      <c r="B744" s="1" t="s">
        <v>610</v>
      </c>
      <c r="C744" s="1" t="s">
        <v>320</v>
      </c>
      <c r="D744" s="1" t="s">
        <v>617</v>
      </c>
      <c r="E744" s="1" t="s">
        <v>673</v>
      </c>
      <c r="F744" s="1" t="s">
        <v>636</v>
      </c>
      <c r="Y744" s="1" t="s">
        <v>582</v>
      </c>
      <c r="Z744" s="1" t="s">
        <v>583</v>
      </c>
    </row>
    <row r="745" spans="1:26" x14ac:dyDescent="0.25">
      <c r="A745" s="1" t="s">
        <v>3354</v>
      </c>
      <c r="B745" s="1" t="s">
        <v>610</v>
      </c>
      <c r="C745" s="1" t="s">
        <v>320</v>
      </c>
      <c r="D745" s="1" t="s">
        <v>611</v>
      </c>
      <c r="E745" s="1" t="s">
        <v>613</v>
      </c>
      <c r="F745" s="1" t="s">
        <v>381</v>
      </c>
      <c r="Y745" s="1" t="s">
        <v>582</v>
      </c>
      <c r="Z745" s="1" t="s">
        <v>583</v>
      </c>
    </row>
    <row r="746" spans="1:26" x14ac:dyDescent="0.25">
      <c r="A746" s="1" t="s">
        <v>3355</v>
      </c>
      <c r="B746" s="1" t="s">
        <v>610</v>
      </c>
      <c r="C746" s="1" t="s">
        <v>638</v>
      </c>
      <c r="D746" s="1" t="s">
        <v>730</v>
      </c>
      <c r="E746" s="1" t="s">
        <v>455</v>
      </c>
      <c r="F746" s="1" t="s">
        <v>781</v>
      </c>
      <c r="Y746" s="1" t="s">
        <v>582</v>
      </c>
      <c r="Z746" s="1" t="s">
        <v>583</v>
      </c>
    </row>
    <row r="747" spans="1:26" x14ac:dyDescent="0.25">
      <c r="A747" s="1" t="s">
        <v>3356</v>
      </c>
      <c r="B747" s="1" t="s">
        <v>610</v>
      </c>
      <c r="C747" s="1" t="s">
        <v>320</v>
      </c>
      <c r="D747" s="1" t="s">
        <v>365</v>
      </c>
      <c r="E747" s="1" t="s">
        <v>666</v>
      </c>
      <c r="F747" s="1" t="s">
        <v>627</v>
      </c>
      <c r="Y747" s="1" t="s">
        <v>582</v>
      </c>
      <c r="Z747" s="1" t="s">
        <v>583</v>
      </c>
    </row>
    <row r="748" spans="1:26" x14ac:dyDescent="0.25">
      <c r="A748" s="1" t="s">
        <v>3357</v>
      </c>
      <c r="B748" s="1" t="s">
        <v>610</v>
      </c>
      <c r="C748" s="1" t="s">
        <v>320</v>
      </c>
      <c r="D748" s="1" t="s">
        <v>617</v>
      </c>
      <c r="E748" s="1" t="s">
        <v>421</v>
      </c>
      <c r="F748" s="1" t="s">
        <v>27</v>
      </c>
      <c r="Y748" s="1" t="s">
        <v>582</v>
      </c>
      <c r="Z748" s="1" t="s">
        <v>583</v>
      </c>
    </row>
    <row r="749" spans="1:26" x14ac:dyDescent="0.25">
      <c r="A749" s="1" t="s">
        <v>3358</v>
      </c>
      <c r="B749" s="1" t="s">
        <v>610</v>
      </c>
      <c r="C749" s="1" t="s">
        <v>638</v>
      </c>
      <c r="D749" s="1" t="s">
        <v>27</v>
      </c>
      <c r="E749" s="1" t="s">
        <v>586</v>
      </c>
      <c r="F749" s="1" t="s">
        <v>385</v>
      </c>
      <c r="Y749" s="1" t="s">
        <v>582</v>
      </c>
      <c r="Z749" s="1" t="s">
        <v>583</v>
      </c>
    </row>
    <row r="750" spans="1:26" x14ac:dyDescent="0.25">
      <c r="A750" s="1" t="s">
        <v>3359</v>
      </c>
      <c r="B750" s="1" t="s">
        <v>610</v>
      </c>
      <c r="C750" s="1" t="s">
        <v>617</v>
      </c>
      <c r="D750" s="1" t="s">
        <v>27</v>
      </c>
      <c r="E750" s="1" t="s">
        <v>613</v>
      </c>
      <c r="F750" s="1" t="s">
        <v>636</v>
      </c>
      <c r="Y750" s="1" t="s">
        <v>582</v>
      </c>
      <c r="Z750" s="1" t="s">
        <v>583</v>
      </c>
    </row>
    <row r="751" spans="1:26" x14ac:dyDescent="0.25">
      <c r="A751" s="1" t="s">
        <v>3360</v>
      </c>
      <c r="B751" s="1" t="s">
        <v>610</v>
      </c>
      <c r="C751" s="1" t="s">
        <v>638</v>
      </c>
      <c r="D751" s="1" t="s">
        <v>587</v>
      </c>
      <c r="E751" s="1" t="s">
        <v>640</v>
      </c>
      <c r="F751" s="1" t="s">
        <v>621</v>
      </c>
      <c r="Y751" s="1" t="s">
        <v>582</v>
      </c>
      <c r="Z751" s="1" t="s">
        <v>583</v>
      </c>
    </row>
    <row r="752" spans="1:26" x14ac:dyDescent="0.25">
      <c r="A752" s="1" t="s">
        <v>3361</v>
      </c>
      <c r="B752" s="1" t="s">
        <v>610</v>
      </c>
      <c r="C752" s="1" t="s">
        <v>638</v>
      </c>
      <c r="D752" s="1" t="s">
        <v>801</v>
      </c>
      <c r="E752" s="1" t="s">
        <v>629</v>
      </c>
      <c r="F752" s="1" t="s">
        <v>622</v>
      </c>
      <c r="Y752" s="1" t="s">
        <v>582</v>
      </c>
      <c r="Z752" s="1" t="s">
        <v>583</v>
      </c>
    </row>
    <row r="753" spans="1:26" x14ac:dyDescent="0.25">
      <c r="A753" s="1" t="s">
        <v>3362</v>
      </c>
      <c r="B753" s="1" t="s">
        <v>610</v>
      </c>
      <c r="C753" s="1" t="s">
        <v>483</v>
      </c>
      <c r="D753" s="1" t="s">
        <v>617</v>
      </c>
      <c r="E753" s="1" t="s">
        <v>613</v>
      </c>
      <c r="F753" s="1" t="s">
        <v>422</v>
      </c>
      <c r="Y753" s="1" t="s">
        <v>582</v>
      </c>
      <c r="Z753" s="1" t="s">
        <v>583</v>
      </c>
    </row>
    <row r="754" spans="1:26" x14ac:dyDescent="0.25">
      <c r="A754" s="1" t="s">
        <v>3363</v>
      </c>
      <c r="B754" s="1" t="s">
        <v>610</v>
      </c>
      <c r="C754" s="1" t="s">
        <v>588</v>
      </c>
      <c r="D754" s="1" t="s">
        <v>639</v>
      </c>
      <c r="E754" s="1" t="s">
        <v>626</v>
      </c>
      <c r="F754" s="1" t="s">
        <v>622</v>
      </c>
      <c r="Y754" s="1" t="s">
        <v>582</v>
      </c>
      <c r="Z754" s="1" t="s">
        <v>583</v>
      </c>
    </row>
    <row r="755" spans="1:26" x14ac:dyDescent="0.25">
      <c r="A755" s="1" t="s">
        <v>3364</v>
      </c>
      <c r="B755" s="1" t="s">
        <v>610</v>
      </c>
      <c r="C755" s="1" t="s">
        <v>617</v>
      </c>
      <c r="D755" s="1" t="s">
        <v>365</v>
      </c>
      <c r="E755" s="1" t="s">
        <v>613</v>
      </c>
      <c r="F755" s="1" t="s">
        <v>385</v>
      </c>
      <c r="Y755" s="1" t="s">
        <v>582</v>
      </c>
      <c r="Z755" s="1" t="s">
        <v>583</v>
      </c>
    </row>
    <row r="756" spans="1:26" x14ac:dyDescent="0.25">
      <c r="A756" s="1" t="s">
        <v>3365</v>
      </c>
      <c r="B756" s="1" t="s">
        <v>610</v>
      </c>
      <c r="C756" s="1" t="s">
        <v>638</v>
      </c>
      <c r="D756" s="1" t="s">
        <v>585</v>
      </c>
      <c r="E756" s="1" t="s">
        <v>662</v>
      </c>
      <c r="F756" s="1" t="s">
        <v>626</v>
      </c>
      <c r="Y756" s="1" t="s">
        <v>582</v>
      </c>
      <c r="Z756" s="1" t="s">
        <v>583</v>
      </c>
    </row>
    <row r="757" spans="1:26" x14ac:dyDescent="0.25">
      <c r="A757" s="1" t="s">
        <v>3366</v>
      </c>
      <c r="B757" s="1" t="s">
        <v>610</v>
      </c>
      <c r="C757" s="1" t="s">
        <v>514</v>
      </c>
      <c r="D757" s="1" t="s">
        <v>27</v>
      </c>
      <c r="E757" s="1" t="s">
        <v>717</v>
      </c>
      <c r="F757" s="1" t="s">
        <v>678</v>
      </c>
      <c r="Y757" s="1" t="s">
        <v>582</v>
      </c>
      <c r="Z757" s="1" t="s">
        <v>583</v>
      </c>
    </row>
    <row r="758" spans="1:26" x14ac:dyDescent="0.25">
      <c r="A758" s="1" t="s">
        <v>3169</v>
      </c>
      <c r="B758" s="1" t="s">
        <v>610</v>
      </c>
      <c r="C758" s="1" t="s">
        <v>320</v>
      </c>
      <c r="D758" s="1" t="s">
        <v>365</v>
      </c>
      <c r="E758" s="1" t="s">
        <v>706</v>
      </c>
      <c r="F758" s="1" t="s">
        <v>645</v>
      </c>
      <c r="Y758" s="1" t="s">
        <v>563</v>
      </c>
      <c r="Z758" s="1" t="s">
        <v>559</v>
      </c>
    </row>
    <row r="759" spans="1:26" x14ac:dyDescent="0.25">
      <c r="A759" s="1" t="s">
        <v>3367</v>
      </c>
      <c r="B759" s="1" t="s">
        <v>610</v>
      </c>
      <c r="C759" s="1" t="s">
        <v>427</v>
      </c>
      <c r="D759" s="1" t="s">
        <v>365</v>
      </c>
      <c r="E759" s="1" t="s">
        <v>729</v>
      </c>
      <c r="F759" s="1" t="s">
        <v>385</v>
      </c>
      <c r="Y759" s="1" t="s">
        <v>582</v>
      </c>
      <c r="Z759" s="1" t="s">
        <v>583</v>
      </c>
    </row>
    <row r="760" spans="1:26" x14ac:dyDescent="0.25">
      <c r="A760" s="1" t="s">
        <v>3368</v>
      </c>
      <c r="B760" s="1" t="s">
        <v>610</v>
      </c>
      <c r="C760" s="1" t="s">
        <v>483</v>
      </c>
      <c r="D760" s="1" t="s">
        <v>320</v>
      </c>
      <c r="E760" s="1" t="s">
        <v>612</v>
      </c>
      <c r="F760" s="1" t="s">
        <v>613</v>
      </c>
      <c r="Y760" s="1" t="s">
        <v>582</v>
      </c>
      <c r="Z760" s="1" t="s">
        <v>583</v>
      </c>
    </row>
    <row r="761" spans="1:26" x14ac:dyDescent="0.25">
      <c r="A761" s="1" t="s">
        <v>3369</v>
      </c>
      <c r="B761" s="1" t="s">
        <v>610</v>
      </c>
      <c r="C761" s="1" t="s">
        <v>587</v>
      </c>
      <c r="D761" s="1" t="s">
        <v>585</v>
      </c>
      <c r="E761" s="1" t="s">
        <v>612</v>
      </c>
      <c r="F761" s="1" t="s">
        <v>621</v>
      </c>
      <c r="Y761" s="1" t="s">
        <v>582</v>
      </c>
      <c r="Z761" s="1" t="s">
        <v>583</v>
      </c>
    </row>
    <row r="762" spans="1:26" x14ac:dyDescent="0.25">
      <c r="A762" s="1" t="s">
        <v>3370</v>
      </c>
      <c r="B762" s="1" t="s">
        <v>610</v>
      </c>
      <c r="C762" s="1" t="s">
        <v>427</v>
      </c>
      <c r="D762" s="1" t="s">
        <v>365</v>
      </c>
      <c r="E762" s="1" t="s">
        <v>612</v>
      </c>
      <c r="F762" s="1" t="s">
        <v>385</v>
      </c>
      <c r="Y762" s="1" t="s">
        <v>582</v>
      </c>
      <c r="Z762" s="1" t="s">
        <v>583</v>
      </c>
    </row>
    <row r="763" spans="1:26" x14ac:dyDescent="0.25">
      <c r="A763" s="1" t="s">
        <v>2676</v>
      </c>
      <c r="B763" s="1" t="s">
        <v>610</v>
      </c>
      <c r="C763" s="1" t="s">
        <v>617</v>
      </c>
      <c r="D763" s="1" t="s">
        <v>638</v>
      </c>
      <c r="E763" s="1" t="s">
        <v>613</v>
      </c>
      <c r="F763" s="1" t="s">
        <v>412</v>
      </c>
      <c r="Y763" s="1" t="s">
        <v>418</v>
      </c>
      <c r="Z763" s="1" t="s">
        <v>415</v>
      </c>
    </row>
    <row r="764" spans="1:26" x14ac:dyDescent="0.25">
      <c r="A764" s="1" t="s">
        <v>3371</v>
      </c>
      <c r="B764" s="1" t="s">
        <v>610</v>
      </c>
      <c r="C764" s="1" t="s">
        <v>483</v>
      </c>
      <c r="D764" s="1" t="s">
        <v>320</v>
      </c>
      <c r="E764" s="1" t="s">
        <v>613</v>
      </c>
      <c r="F764" s="1" t="s">
        <v>422</v>
      </c>
      <c r="Y764" s="1" t="s">
        <v>582</v>
      </c>
      <c r="Z764" s="1" t="s">
        <v>583</v>
      </c>
    </row>
    <row r="765" spans="1:26" x14ac:dyDescent="0.25">
      <c r="A765" s="1" t="s">
        <v>3372</v>
      </c>
      <c r="B765" s="1" t="s">
        <v>610</v>
      </c>
      <c r="C765" s="1" t="s">
        <v>725</v>
      </c>
      <c r="D765" s="1" t="s">
        <v>638</v>
      </c>
      <c r="E765" s="1" t="s">
        <v>626</v>
      </c>
      <c r="F765" s="1" t="s">
        <v>629</v>
      </c>
      <c r="Y765" s="1" t="s">
        <v>582</v>
      </c>
      <c r="Z765" s="1" t="s">
        <v>583</v>
      </c>
    </row>
    <row r="766" spans="1:26" x14ac:dyDescent="0.25">
      <c r="A766" s="1" t="s">
        <v>3373</v>
      </c>
      <c r="B766" s="1" t="s">
        <v>610</v>
      </c>
      <c r="C766" s="1" t="s">
        <v>483</v>
      </c>
      <c r="D766" s="1" t="s">
        <v>320</v>
      </c>
      <c r="E766" s="1" t="s">
        <v>421</v>
      </c>
      <c r="F766" s="1" t="s">
        <v>548</v>
      </c>
      <c r="Y766" s="1" t="s">
        <v>582</v>
      </c>
      <c r="Z766" s="1" t="s">
        <v>583</v>
      </c>
    </row>
    <row r="767" spans="1:26" x14ac:dyDescent="0.25">
      <c r="A767" s="1" t="s">
        <v>3374</v>
      </c>
      <c r="B767" s="1" t="s">
        <v>610</v>
      </c>
      <c r="C767" s="1" t="s">
        <v>619</v>
      </c>
      <c r="D767" s="1" t="s">
        <v>647</v>
      </c>
      <c r="E767" s="1" t="s">
        <v>613</v>
      </c>
      <c r="F767" s="1" t="s">
        <v>648</v>
      </c>
      <c r="Y767" s="1" t="s">
        <v>582</v>
      </c>
      <c r="Z767" s="1" t="s">
        <v>583</v>
      </c>
    </row>
    <row r="768" spans="1:26" x14ac:dyDescent="0.25">
      <c r="A768" s="1" t="s">
        <v>3375</v>
      </c>
      <c r="B768" s="1" t="s">
        <v>610</v>
      </c>
      <c r="C768" s="1" t="s">
        <v>483</v>
      </c>
      <c r="D768" s="1" t="s">
        <v>320</v>
      </c>
      <c r="E768" s="1" t="s">
        <v>412</v>
      </c>
      <c r="F768" s="1" t="s">
        <v>422</v>
      </c>
      <c r="Y768" s="1" t="s">
        <v>582</v>
      </c>
      <c r="Z768" s="1" t="s">
        <v>583</v>
      </c>
    </row>
    <row r="769" spans="1:26" x14ac:dyDescent="0.25">
      <c r="A769" s="1" t="s">
        <v>3376</v>
      </c>
      <c r="B769" s="1" t="s">
        <v>610</v>
      </c>
      <c r="C769" s="1" t="s">
        <v>617</v>
      </c>
      <c r="D769" s="1" t="s">
        <v>584</v>
      </c>
      <c r="E769" s="1" t="s">
        <v>612</v>
      </c>
      <c r="F769" s="1" t="s">
        <v>626</v>
      </c>
      <c r="Y769" s="1" t="s">
        <v>582</v>
      </c>
      <c r="Z769" s="1" t="s">
        <v>583</v>
      </c>
    </row>
    <row r="770" spans="1:26" x14ac:dyDescent="0.25">
      <c r="A770" s="1" t="s">
        <v>3377</v>
      </c>
      <c r="B770" s="1" t="s">
        <v>610</v>
      </c>
      <c r="C770" s="1" t="s">
        <v>619</v>
      </c>
      <c r="D770" s="1" t="s">
        <v>815</v>
      </c>
      <c r="E770" s="1" t="s">
        <v>613</v>
      </c>
      <c r="F770" s="1" t="s">
        <v>636</v>
      </c>
      <c r="Y770" s="1" t="s">
        <v>582</v>
      </c>
      <c r="Z770" s="1" t="s">
        <v>583</v>
      </c>
    </row>
    <row r="771" spans="1:26" x14ac:dyDescent="0.25">
      <c r="A771" s="1" t="s">
        <v>3104</v>
      </c>
      <c r="B771" s="1" t="s">
        <v>610</v>
      </c>
      <c r="C771" s="1" t="s">
        <v>511</v>
      </c>
      <c r="D771" s="1" t="s">
        <v>27</v>
      </c>
      <c r="E771" s="1" t="s">
        <v>612</v>
      </c>
      <c r="F771" s="1" t="s">
        <v>381</v>
      </c>
      <c r="G771" s="1" t="s">
        <v>27</v>
      </c>
      <c r="H771" s="1" t="s">
        <v>27</v>
      </c>
      <c r="I771" s="1" t="s">
        <v>616</v>
      </c>
      <c r="J771" s="1" t="s">
        <v>27</v>
      </c>
      <c r="Y771" s="1" t="s">
        <v>545</v>
      </c>
      <c r="Z771" s="1" t="s">
        <v>542</v>
      </c>
    </row>
    <row r="772" spans="1:26" x14ac:dyDescent="0.25">
      <c r="A772" s="1" t="s">
        <v>2288</v>
      </c>
      <c r="B772" s="1" t="s">
        <v>610</v>
      </c>
      <c r="C772" s="1" t="s">
        <v>165</v>
      </c>
      <c r="D772" s="1" t="s">
        <v>27</v>
      </c>
      <c r="E772" s="1" t="s">
        <v>613</v>
      </c>
      <c r="F772" s="1" t="s">
        <v>27</v>
      </c>
      <c r="G772" s="1" t="s">
        <v>38</v>
      </c>
      <c r="H772" s="1" t="s">
        <v>27</v>
      </c>
      <c r="I772" s="1" t="s">
        <v>617</v>
      </c>
      <c r="J772" s="1" t="s">
        <v>27</v>
      </c>
      <c r="K772" s="1" t="s">
        <v>327</v>
      </c>
      <c r="L772" s="1" t="s">
        <v>327</v>
      </c>
      <c r="M772" s="1" t="s">
        <v>27</v>
      </c>
      <c r="N772" s="1" t="s">
        <v>27</v>
      </c>
      <c r="O772" s="1" t="s">
        <v>27</v>
      </c>
      <c r="P772" s="1" t="s">
        <v>27</v>
      </c>
      <c r="Q772" s="1" t="s">
        <v>307</v>
      </c>
      <c r="R772" s="1" t="s">
        <v>27</v>
      </c>
      <c r="S772" s="1" t="s">
        <v>630</v>
      </c>
      <c r="T772" s="1" t="s">
        <v>27</v>
      </c>
      <c r="U772" s="1" t="s">
        <v>656</v>
      </c>
      <c r="V772" s="1" t="s">
        <v>630</v>
      </c>
      <c r="W772" s="1" t="s">
        <v>619</v>
      </c>
      <c r="X772" s="1" t="s">
        <v>646</v>
      </c>
      <c r="Y772" s="1" t="s">
        <v>329</v>
      </c>
      <c r="Z772" s="1" t="s">
        <v>43</v>
      </c>
    </row>
    <row r="773" spans="1:26" x14ac:dyDescent="0.25">
      <c r="A773" s="1" t="s">
        <v>2289</v>
      </c>
      <c r="B773" s="1" t="s">
        <v>610</v>
      </c>
      <c r="C773" s="1" t="s">
        <v>285</v>
      </c>
      <c r="D773" s="1" t="s">
        <v>286</v>
      </c>
      <c r="E773" s="1" t="s">
        <v>210</v>
      </c>
      <c r="F773" s="1" t="s">
        <v>627</v>
      </c>
      <c r="G773" s="1" t="s">
        <v>623</v>
      </c>
      <c r="H773" s="1" t="s">
        <v>47</v>
      </c>
      <c r="I773" s="1" t="s">
        <v>617</v>
      </c>
      <c r="J773" s="1" t="s">
        <v>628</v>
      </c>
      <c r="K773" s="1" t="s">
        <v>238</v>
      </c>
      <c r="L773" s="1" t="s">
        <v>27</v>
      </c>
      <c r="M773" s="1" t="s">
        <v>266</v>
      </c>
      <c r="N773" s="1" t="s">
        <v>27</v>
      </c>
      <c r="Y773" s="1" t="s">
        <v>292</v>
      </c>
      <c r="Z773" s="1" t="s">
        <v>43</v>
      </c>
    </row>
    <row r="774" spans="1:26" x14ac:dyDescent="0.25">
      <c r="A774" s="1" t="s">
        <v>2290</v>
      </c>
      <c r="B774" s="1" t="s">
        <v>610</v>
      </c>
      <c r="C774" s="1" t="s">
        <v>98</v>
      </c>
      <c r="D774" s="1" t="s">
        <v>140</v>
      </c>
      <c r="E774" s="1" t="s">
        <v>825</v>
      </c>
      <c r="F774" s="1" t="s">
        <v>660</v>
      </c>
      <c r="G774" s="1" t="s">
        <v>655</v>
      </c>
      <c r="H774" s="1" t="s">
        <v>45</v>
      </c>
      <c r="I774" s="1" t="s">
        <v>637</v>
      </c>
      <c r="J774" s="1" t="s">
        <v>637</v>
      </c>
      <c r="K774" s="1" t="s">
        <v>239</v>
      </c>
      <c r="L774" s="1" t="s">
        <v>27</v>
      </c>
      <c r="Y774" s="1" t="s">
        <v>250</v>
      </c>
      <c r="Z774" s="1" t="s">
        <v>43</v>
      </c>
    </row>
    <row r="775" spans="1:26" x14ac:dyDescent="0.25">
      <c r="A775" s="1" t="s">
        <v>2291</v>
      </c>
      <c r="B775" s="1" t="s">
        <v>807</v>
      </c>
      <c r="C775" s="1" t="s">
        <v>145</v>
      </c>
      <c r="D775" s="1" t="s">
        <v>730</v>
      </c>
      <c r="E775" s="1" t="s">
        <v>803</v>
      </c>
      <c r="F775" s="1" t="s">
        <v>666</v>
      </c>
      <c r="G775" s="1" t="s">
        <v>618</v>
      </c>
      <c r="H775" s="1" t="s">
        <v>244</v>
      </c>
      <c r="I775" s="1" t="s">
        <v>616</v>
      </c>
      <c r="J775" s="1" t="s">
        <v>39</v>
      </c>
      <c r="K775" s="1" t="s">
        <v>239</v>
      </c>
      <c r="L775" s="1" t="s">
        <v>27</v>
      </c>
      <c r="Y775" s="1" t="s">
        <v>251</v>
      </c>
      <c r="Z775" s="1" t="s">
        <v>43</v>
      </c>
    </row>
    <row r="776" spans="1:26" x14ac:dyDescent="0.25">
      <c r="A776" s="1" t="s">
        <v>2292</v>
      </c>
      <c r="B776" s="1" t="s">
        <v>610</v>
      </c>
      <c r="C776" s="1" t="s">
        <v>302</v>
      </c>
      <c r="D776" s="1" t="s">
        <v>670</v>
      </c>
      <c r="E776" s="1" t="s">
        <v>616</v>
      </c>
      <c r="F776" s="1" t="s">
        <v>666</v>
      </c>
      <c r="G776" s="1" t="s">
        <v>618</v>
      </c>
      <c r="H776" s="1" t="s">
        <v>641</v>
      </c>
      <c r="I776" s="1" t="s">
        <v>637</v>
      </c>
      <c r="J776" s="1" t="s">
        <v>646</v>
      </c>
      <c r="K776" s="1" t="s">
        <v>618</v>
      </c>
      <c r="L776" s="1" t="s">
        <v>27</v>
      </c>
      <c r="M776" s="1" t="s">
        <v>275</v>
      </c>
      <c r="N776" s="1" t="s">
        <v>27</v>
      </c>
      <c r="O776" s="1" t="s">
        <v>27</v>
      </c>
      <c r="P776" s="1" t="s">
        <v>27</v>
      </c>
      <c r="Q776" s="1" t="s">
        <v>303</v>
      </c>
      <c r="R776" s="1" t="s">
        <v>304</v>
      </c>
      <c r="S776" s="1" t="s">
        <v>305</v>
      </c>
      <c r="T776" s="1" t="s">
        <v>27</v>
      </c>
      <c r="U776" s="1" t="s">
        <v>656</v>
      </c>
      <c r="V776" s="1" t="s">
        <v>656</v>
      </c>
      <c r="W776" s="1" t="s">
        <v>646</v>
      </c>
      <c r="X776" s="1" t="s">
        <v>646</v>
      </c>
      <c r="Y776" s="1" t="s">
        <v>330</v>
      </c>
      <c r="Z776" s="1" t="s">
        <v>43</v>
      </c>
    </row>
    <row r="777" spans="1:26" x14ac:dyDescent="0.25">
      <c r="A777" s="1" t="s">
        <v>2293</v>
      </c>
      <c r="B777" s="1" t="s">
        <v>610</v>
      </c>
      <c r="C777" s="1" t="s">
        <v>165</v>
      </c>
      <c r="D777" s="1" t="s">
        <v>27</v>
      </c>
      <c r="E777" s="1" t="s">
        <v>613</v>
      </c>
      <c r="F777" s="1" t="s">
        <v>745</v>
      </c>
      <c r="G777" s="1" t="s">
        <v>655</v>
      </c>
      <c r="H777" s="1" t="s">
        <v>38</v>
      </c>
      <c r="I777" s="1" t="s">
        <v>646</v>
      </c>
      <c r="J777" s="1" t="s">
        <v>721</v>
      </c>
      <c r="Y777" s="1" t="s">
        <v>166</v>
      </c>
      <c r="Z777" s="1" t="s">
        <v>43</v>
      </c>
    </row>
    <row r="778" spans="1:26" x14ac:dyDescent="0.25">
      <c r="A778" s="1" t="s">
        <v>2294</v>
      </c>
      <c r="B778" s="1" t="s">
        <v>610</v>
      </c>
      <c r="C778" s="1" t="s">
        <v>637</v>
      </c>
      <c r="D778" s="1" t="s">
        <v>27</v>
      </c>
      <c r="E778" s="1" t="s">
        <v>660</v>
      </c>
      <c r="F778" s="1" t="s">
        <v>714</v>
      </c>
      <c r="G778" s="1" t="s">
        <v>615</v>
      </c>
      <c r="H778" s="1" t="s">
        <v>642</v>
      </c>
      <c r="I778" s="1" t="s">
        <v>616</v>
      </c>
      <c r="J778" s="1" t="s">
        <v>800</v>
      </c>
      <c r="Y778" s="1" t="s">
        <v>166</v>
      </c>
      <c r="Z778" s="1" t="s">
        <v>43</v>
      </c>
    </row>
    <row r="779" spans="1:26" x14ac:dyDescent="0.25">
      <c r="A779" s="1" t="s">
        <v>2295</v>
      </c>
      <c r="B779" s="1" t="s">
        <v>610</v>
      </c>
      <c r="C779" s="1" t="s">
        <v>98</v>
      </c>
      <c r="D779" s="1" t="s">
        <v>611</v>
      </c>
      <c r="E779" s="1" t="s">
        <v>612</v>
      </c>
      <c r="F779" s="1" t="s">
        <v>648</v>
      </c>
      <c r="G779" s="1" t="s">
        <v>641</v>
      </c>
      <c r="H779" s="1" t="s">
        <v>612</v>
      </c>
      <c r="I779" s="1" t="s">
        <v>616</v>
      </c>
      <c r="J779" s="1" t="s">
        <v>729</v>
      </c>
      <c r="K779" s="1" t="s">
        <v>617</v>
      </c>
      <c r="L779" s="1" t="s">
        <v>27</v>
      </c>
      <c r="Y779" s="1" t="s">
        <v>166</v>
      </c>
      <c r="Z779" s="1" t="s">
        <v>43</v>
      </c>
    </row>
    <row r="780" spans="1:26" x14ac:dyDescent="0.25">
      <c r="A780" s="1" t="s">
        <v>2296</v>
      </c>
      <c r="B780" s="1" t="s">
        <v>610</v>
      </c>
      <c r="C780" s="1" t="s">
        <v>98</v>
      </c>
      <c r="D780" s="1" t="s">
        <v>140</v>
      </c>
      <c r="E780" s="1" t="s">
        <v>236</v>
      </c>
      <c r="F780" s="1" t="s">
        <v>237</v>
      </c>
      <c r="G780" s="1" t="s">
        <v>641</v>
      </c>
      <c r="H780" s="1" t="s">
        <v>45</v>
      </c>
      <c r="I780" s="1" t="s">
        <v>619</v>
      </c>
      <c r="J780" s="1" t="s">
        <v>783</v>
      </c>
      <c r="K780" s="1" t="s">
        <v>238</v>
      </c>
      <c r="L780" s="1" t="s">
        <v>27</v>
      </c>
      <c r="Y780" s="1" t="s">
        <v>166</v>
      </c>
      <c r="Z780" s="1" t="s">
        <v>43</v>
      </c>
    </row>
    <row r="781" spans="1:26" x14ac:dyDescent="0.25">
      <c r="A781" s="1" t="s">
        <v>2297</v>
      </c>
      <c r="B781" s="1" t="s">
        <v>610</v>
      </c>
      <c r="C781" s="1" t="s">
        <v>240</v>
      </c>
      <c r="D781" s="1" t="s">
        <v>652</v>
      </c>
      <c r="E781" s="1" t="s">
        <v>744</v>
      </c>
      <c r="F781" s="1" t="s">
        <v>146</v>
      </c>
      <c r="G781" s="1" t="s">
        <v>50</v>
      </c>
      <c r="H781" s="1" t="s">
        <v>142</v>
      </c>
      <c r="I781" s="1" t="s">
        <v>656</v>
      </c>
      <c r="J781" s="1" t="s">
        <v>249</v>
      </c>
      <c r="K781" s="1" t="s">
        <v>239</v>
      </c>
      <c r="L781" s="1" t="s">
        <v>27</v>
      </c>
      <c r="Y781" s="1" t="s">
        <v>166</v>
      </c>
      <c r="Z781" s="1" t="s">
        <v>43</v>
      </c>
    </row>
    <row r="782" spans="1:26" x14ac:dyDescent="0.25">
      <c r="A782" s="1" t="s">
        <v>3306</v>
      </c>
      <c r="B782" s="1" t="s">
        <v>610</v>
      </c>
      <c r="Y782" s="1" t="s">
        <v>582</v>
      </c>
      <c r="Z782" s="1" t="s">
        <v>583</v>
      </c>
    </row>
    <row r="783" spans="1:26" x14ac:dyDescent="0.25">
      <c r="A783" s="1" t="s">
        <v>2298</v>
      </c>
      <c r="B783" s="1" t="s">
        <v>610</v>
      </c>
      <c r="C783" s="1" t="s">
        <v>652</v>
      </c>
      <c r="D783" s="1" t="s">
        <v>801</v>
      </c>
      <c r="E783" s="1" t="s">
        <v>49</v>
      </c>
      <c r="F783" s="1" t="s">
        <v>728</v>
      </c>
      <c r="G783" s="1" t="s">
        <v>820</v>
      </c>
      <c r="H783" s="1" t="s">
        <v>56</v>
      </c>
      <c r="I783" s="1" t="s">
        <v>637</v>
      </c>
      <c r="J783" s="1" t="s">
        <v>810</v>
      </c>
      <c r="K783" s="1" t="s">
        <v>239</v>
      </c>
      <c r="L783" s="1" t="s">
        <v>27</v>
      </c>
      <c r="Y783" s="1" t="s">
        <v>166</v>
      </c>
      <c r="Z783" s="1" t="s">
        <v>43</v>
      </c>
    </row>
    <row r="784" spans="1:26" x14ac:dyDescent="0.25">
      <c r="A784" s="1" t="s">
        <v>2299</v>
      </c>
      <c r="B784" s="1" t="s">
        <v>610</v>
      </c>
      <c r="C784" s="1" t="s">
        <v>240</v>
      </c>
      <c r="D784" s="1" t="s">
        <v>192</v>
      </c>
      <c r="E784" s="1" t="s">
        <v>53</v>
      </c>
      <c r="F784" s="1" t="s">
        <v>666</v>
      </c>
      <c r="G784" s="1" t="s">
        <v>641</v>
      </c>
      <c r="H784" s="1" t="s">
        <v>615</v>
      </c>
      <c r="I784" s="1" t="s">
        <v>783</v>
      </c>
      <c r="J784" s="1" t="s">
        <v>39</v>
      </c>
      <c r="K784" s="1" t="s">
        <v>238</v>
      </c>
      <c r="L784" s="1" t="s">
        <v>239</v>
      </c>
      <c r="Y784" s="1" t="s">
        <v>166</v>
      </c>
      <c r="Z784" s="1" t="s">
        <v>43</v>
      </c>
    </row>
    <row r="785" spans="1:26" x14ac:dyDescent="0.25">
      <c r="A785" s="1" t="s">
        <v>2300</v>
      </c>
      <c r="B785" s="1" t="s">
        <v>610</v>
      </c>
      <c r="C785" s="1" t="s">
        <v>670</v>
      </c>
      <c r="D785" s="1" t="s">
        <v>27</v>
      </c>
      <c r="E785" s="1" t="s">
        <v>616</v>
      </c>
      <c r="F785" s="1" t="s">
        <v>57</v>
      </c>
      <c r="G785" s="1" t="s">
        <v>138</v>
      </c>
      <c r="H785" s="1" t="s">
        <v>615</v>
      </c>
      <c r="I785" s="1" t="s">
        <v>619</v>
      </c>
      <c r="J785" s="1" t="s">
        <v>827</v>
      </c>
      <c r="K785" s="1" t="s">
        <v>239</v>
      </c>
      <c r="L785" s="1" t="s">
        <v>27</v>
      </c>
      <c r="Y785" s="1" t="s">
        <v>166</v>
      </c>
      <c r="Z785" s="1" t="s">
        <v>43</v>
      </c>
    </row>
    <row r="786" spans="1:26" x14ac:dyDescent="0.25">
      <c r="A786" s="1" t="s">
        <v>2301</v>
      </c>
      <c r="B786" s="1" t="s">
        <v>610</v>
      </c>
      <c r="C786" s="1" t="s">
        <v>145</v>
      </c>
      <c r="D786" s="1" t="s">
        <v>240</v>
      </c>
      <c r="E786" s="1" t="s">
        <v>648</v>
      </c>
      <c r="F786" s="1" t="s">
        <v>688</v>
      </c>
      <c r="G786" s="1" t="s">
        <v>641</v>
      </c>
      <c r="H786" s="1" t="s">
        <v>802</v>
      </c>
      <c r="I786" s="1" t="s">
        <v>729</v>
      </c>
      <c r="J786" s="1" t="s">
        <v>651</v>
      </c>
      <c r="K786" s="1" t="s">
        <v>617</v>
      </c>
      <c r="L786" s="1" t="s">
        <v>27</v>
      </c>
      <c r="Y786" s="1" t="s">
        <v>166</v>
      </c>
      <c r="Z786" s="1" t="s">
        <v>43</v>
      </c>
    </row>
    <row r="787" spans="1:26" x14ac:dyDescent="0.25">
      <c r="A787" s="1" t="s">
        <v>2302</v>
      </c>
      <c r="B787" s="1" t="s">
        <v>610</v>
      </c>
      <c r="C787" s="1" t="s">
        <v>619</v>
      </c>
      <c r="D787" s="1" t="s">
        <v>619</v>
      </c>
      <c r="E787" s="1" t="s">
        <v>613</v>
      </c>
      <c r="F787" s="1" t="s">
        <v>648</v>
      </c>
      <c r="G787" s="1" t="s">
        <v>641</v>
      </c>
      <c r="H787" s="1" t="s">
        <v>153</v>
      </c>
      <c r="I787" s="1" t="s">
        <v>617</v>
      </c>
      <c r="J787" s="1" t="s">
        <v>613</v>
      </c>
      <c r="K787" s="1" t="s">
        <v>619</v>
      </c>
      <c r="L787" s="1" t="s">
        <v>27</v>
      </c>
      <c r="Y787" s="1" t="s">
        <v>184</v>
      </c>
      <c r="Z787" s="1" t="s">
        <v>43</v>
      </c>
    </row>
    <row r="788" spans="1:26" x14ac:dyDescent="0.25">
      <c r="A788" s="1" t="s">
        <v>2303</v>
      </c>
      <c r="B788" s="1" t="s">
        <v>610</v>
      </c>
      <c r="C788" s="1" t="s">
        <v>619</v>
      </c>
      <c r="D788" s="1" t="s">
        <v>647</v>
      </c>
      <c r="E788" s="1" t="s">
        <v>616</v>
      </c>
      <c r="F788" s="1" t="s">
        <v>171</v>
      </c>
      <c r="G788" s="1" t="s">
        <v>618</v>
      </c>
      <c r="H788" s="1" t="s">
        <v>153</v>
      </c>
      <c r="I788" s="1" t="s">
        <v>637</v>
      </c>
      <c r="J788" s="1" t="s">
        <v>642</v>
      </c>
      <c r="K788" s="1" t="s">
        <v>199</v>
      </c>
      <c r="L788" s="1" t="s">
        <v>27</v>
      </c>
      <c r="Y788" s="1" t="s">
        <v>184</v>
      </c>
      <c r="Z788" s="1" t="s">
        <v>43</v>
      </c>
    </row>
    <row r="789" spans="1:26" x14ac:dyDescent="0.25">
      <c r="A789" s="1" t="s">
        <v>2304</v>
      </c>
      <c r="B789" s="1" t="s">
        <v>610</v>
      </c>
      <c r="C789" s="1" t="s">
        <v>619</v>
      </c>
      <c r="D789" s="1" t="s">
        <v>692</v>
      </c>
      <c r="E789" s="1" t="s">
        <v>662</v>
      </c>
      <c r="F789" s="1" t="s">
        <v>171</v>
      </c>
      <c r="G789" s="1" t="s">
        <v>725</v>
      </c>
      <c r="H789" s="1" t="s">
        <v>663</v>
      </c>
      <c r="I789" s="1" t="s">
        <v>617</v>
      </c>
      <c r="J789" s="1" t="s">
        <v>637</v>
      </c>
      <c r="K789" s="1" t="s">
        <v>617</v>
      </c>
      <c r="L789" s="1" t="s">
        <v>617</v>
      </c>
      <c r="Y789" s="1" t="s">
        <v>184</v>
      </c>
      <c r="Z789" s="1" t="s">
        <v>43</v>
      </c>
    </row>
    <row r="790" spans="1:26" x14ac:dyDescent="0.25">
      <c r="A790" s="1" t="s">
        <v>2305</v>
      </c>
      <c r="B790" s="1" t="s">
        <v>610</v>
      </c>
      <c r="C790" s="1" t="s">
        <v>692</v>
      </c>
      <c r="D790" s="1" t="s">
        <v>797</v>
      </c>
      <c r="E790" s="1" t="s">
        <v>780</v>
      </c>
      <c r="F790" s="1" t="s">
        <v>171</v>
      </c>
      <c r="G790" s="1" t="s">
        <v>725</v>
      </c>
      <c r="H790" s="1" t="s">
        <v>641</v>
      </c>
      <c r="I790" s="1" t="s">
        <v>617</v>
      </c>
      <c r="J790" s="1" t="s">
        <v>617</v>
      </c>
      <c r="K790" s="1" t="s">
        <v>199</v>
      </c>
      <c r="L790" s="1" t="s">
        <v>617</v>
      </c>
      <c r="Y790" s="1" t="s">
        <v>184</v>
      </c>
      <c r="Z790" s="1" t="s">
        <v>43</v>
      </c>
    </row>
    <row r="791" spans="1:26" x14ac:dyDescent="0.25">
      <c r="A791" s="1" t="s">
        <v>2306</v>
      </c>
      <c r="B791" s="1" t="s">
        <v>610</v>
      </c>
      <c r="C791" s="1" t="s">
        <v>618</v>
      </c>
      <c r="D791" s="1" t="s">
        <v>797</v>
      </c>
      <c r="E791" s="1" t="s">
        <v>662</v>
      </c>
      <c r="F791" s="1" t="s">
        <v>666</v>
      </c>
      <c r="G791" s="1" t="s">
        <v>618</v>
      </c>
      <c r="H791" s="1" t="s">
        <v>663</v>
      </c>
      <c r="I791" s="1" t="s">
        <v>644</v>
      </c>
      <c r="J791" s="1" t="s">
        <v>675</v>
      </c>
      <c r="Y791" s="1" t="s">
        <v>184</v>
      </c>
      <c r="Z791" s="1" t="s">
        <v>43</v>
      </c>
    </row>
    <row r="792" spans="1:26" x14ac:dyDescent="0.25">
      <c r="A792" s="1" t="s">
        <v>2307</v>
      </c>
      <c r="B792" s="1" t="s">
        <v>610</v>
      </c>
      <c r="C792" s="1" t="s">
        <v>637</v>
      </c>
      <c r="D792" s="1" t="s">
        <v>611</v>
      </c>
      <c r="E792" s="1" t="s">
        <v>179</v>
      </c>
      <c r="F792" s="1" t="s">
        <v>781</v>
      </c>
      <c r="G792" s="1" t="s">
        <v>167</v>
      </c>
      <c r="H792" s="1" t="s">
        <v>615</v>
      </c>
      <c r="I792" s="1" t="s">
        <v>619</v>
      </c>
      <c r="J792" s="1" t="s">
        <v>665</v>
      </c>
      <c r="Y792" s="1" t="s">
        <v>184</v>
      </c>
      <c r="Z792" s="1" t="s">
        <v>43</v>
      </c>
    </row>
    <row r="793" spans="1:26" x14ac:dyDescent="0.25">
      <c r="A793" s="1" t="s">
        <v>3307</v>
      </c>
      <c r="B793" s="1" t="s">
        <v>610</v>
      </c>
      <c r="Y793" s="1" t="s">
        <v>582</v>
      </c>
      <c r="Z793" s="1" t="s">
        <v>583</v>
      </c>
    </row>
    <row r="794" spans="1:26" x14ac:dyDescent="0.25">
      <c r="A794" s="1" t="s">
        <v>2308</v>
      </c>
      <c r="B794" s="1" t="s">
        <v>610</v>
      </c>
      <c r="C794" s="1" t="s">
        <v>652</v>
      </c>
      <c r="D794" s="1" t="s">
        <v>730</v>
      </c>
      <c r="E794" s="1" t="s">
        <v>803</v>
      </c>
      <c r="F794" s="1" t="s">
        <v>666</v>
      </c>
      <c r="G794" s="1" t="s">
        <v>618</v>
      </c>
      <c r="H794" s="1" t="s">
        <v>167</v>
      </c>
      <c r="I794" s="1" t="s">
        <v>619</v>
      </c>
      <c r="J794" s="1" t="s">
        <v>642</v>
      </c>
      <c r="Y794" s="1" t="s">
        <v>184</v>
      </c>
      <c r="Z794" s="1" t="s">
        <v>43</v>
      </c>
    </row>
    <row r="795" spans="1:26" x14ac:dyDescent="0.25">
      <c r="A795" s="1" t="s">
        <v>2309</v>
      </c>
      <c r="B795" s="1" t="s">
        <v>610</v>
      </c>
      <c r="C795" s="1" t="s">
        <v>630</v>
      </c>
      <c r="D795" s="1" t="s">
        <v>635</v>
      </c>
      <c r="E795" s="1" t="s">
        <v>744</v>
      </c>
      <c r="F795" s="1" t="s">
        <v>629</v>
      </c>
      <c r="G795" s="1" t="s">
        <v>153</v>
      </c>
      <c r="H795" s="1" t="s">
        <v>172</v>
      </c>
      <c r="I795" s="1" t="s">
        <v>613</v>
      </c>
      <c r="J795" s="1" t="s">
        <v>817</v>
      </c>
      <c r="K795" s="1" t="s">
        <v>199</v>
      </c>
      <c r="L795" s="1" t="s">
        <v>199</v>
      </c>
      <c r="Y795" s="1" t="s">
        <v>184</v>
      </c>
      <c r="Z795" s="1" t="s">
        <v>43</v>
      </c>
    </row>
    <row r="796" spans="1:26" x14ac:dyDescent="0.25">
      <c r="A796" s="1" t="s">
        <v>2310</v>
      </c>
      <c r="B796" s="1" t="s">
        <v>610</v>
      </c>
      <c r="C796" s="1" t="s">
        <v>730</v>
      </c>
      <c r="D796" s="1" t="s">
        <v>174</v>
      </c>
      <c r="E796" s="1" t="s">
        <v>178</v>
      </c>
      <c r="F796" s="1" t="s">
        <v>650</v>
      </c>
      <c r="G796" s="1" t="s">
        <v>618</v>
      </c>
      <c r="H796" s="1" t="s">
        <v>632</v>
      </c>
      <c r="I796" s="1" t="s">
        <v>619</v>
      </c>
      <c r="J796" s="1" t="s">
        <v>617</v>
      </c>
      <c r="K796" s="1" t="s">
        <v>619</v>
      </c>
      <c r="L796" s="1" t="s">
        <v>27</v>
      </c>
      <c r="Y796" s="1" t="s">
        <v>184</v>
      </c>
      <c r="Z796" s="1" t="s">
        <v>43</v>
      </c>
    </row>
    <row r="797" spans="1:26" x14ac:dyDescent="0.25">
      <c r="A797" s="1" t="s">
        <v>2311</v>
      </c>
      <c r="B797" s="1" t="s">
        <v>610</v>
      </c>
      <c r="C797" s="1" t="s">
        <v>672</v>
      </c>
      <c r="D797" s="1" t="s">
        <v>174</v>
      </c>
      <c r="E797" s="1" t="s">
        <v>650</v>
      </c>
      <c r="F797" s="1" t="s">
        <v>650</v>
      </c>
      <c r="G797" s="1" t="s">
        <v>177</v>
      </c>
      <c r="H797" s="1" t="s">
        <v>124</v>
      </c>
      <c r="I797" s="1" t="s">
        <v>628</v>
      </c>
      <c r="J797" s="1" t="s">
        <v>783</v>
      </c>
      <c r="K797" s="1" t="s">
        <v>619</v>
      </c>
      <c r="L797" s="1" t="s">
        <v>27</v>
      </c>
      <c r="M797" s="1" t="s">
        <v>274</v>
      </c>
      <c r="N797" s="1" t="s">
        <v>27</v>
      </c>
      <c r="Y797" s="1" t="s">
        <v>184</v>
      </c>
      <c r="Z797" s="1" t="s">
        <v>43</v>
      </c>
    </row>
    <row r="798" spans="1:26" x14ac:dyDescent="0.25">
      <c r="A798" s="1" t="s">
        <v>2312</v>
      </c>
      <c r="B798" s="1" t="s">
        <v>610</v>
      </c>
      <c r="C798" s="1" t="s">
        <v>619</v>
      </c>
      <c r="D798" s="1" t="s">
        <v>630</v>
      </c>
      <c r="E798" s="1" t="s">
        <v>613</v>
      </c>
      <c r="F798" s="1" t="s">
        <v>648</v>
      </c>
      <c r="G798" s="1" t="s">
        <v>641</v>
      </c>
      <c r="H798" s="1" t="s">
        <v>153</v>
      </c>
      <c r="I798" s="1" t="s">
        <v>646</v>
      </c>
      <c r="J798" s="1" t="s">
        <v>637</v>
      </c>
      <c r="K798" s="1" t="s">
        <v>199</v>
      </c>
      <c r="L798" s="1" t="s">
        <v>27</v>
      </c>
      <c r="M798" s="1" t="s">
        <v>274</v>
      </c>
      <c r="N798" s="1" t="s">
        <v>27</v>
      </c>
      <c r="Y798" s="1" t="s">
        <v>184</v>
      </c>
      <c r="Z798" s="1" t="s">
        <v>43</v>
      </c>
    </row>
    <row r="799" spans="1:26" x14ac:dyDescent="0.25">
      <c r="A799" s="1" t="s">
        <v>2313</v>
      </c>
      <c r="B799" s="1" t="s">
        <v>610</v>
      </c>
      <c r="C799" s="1" t="s">
        <v>619</v>
      </c>
      <c r="D799" s="1" t="s">
        <v>630</v>
      </c>
      <c r="E799" s="1" t="s">
        <v>666</v>
      </c>
      <c r="F799" s="1" t="s">
        <v>178</v>
      </c>
      <c r="G799" s="1" t="s">
        <v>618</v>
      </c>
      <c r="H799" s="1" t="s">
        <v>170</v>
      </c>
      <c r="I799" s="1" t="s">
        <v>637</v>
      </c>
      <c r="J799" s="1" t="s">
        <v>625</v>
      </c>
      <c r="K799" s="1" t="s">
        <v>199</v>
      </c>
      <c r="L799" s="1" t="s">
        <v>199</v>
      </c>
      <c r="Y799" s="1" t="s">
        <v>184</v>
      </c>
      <c r="Z799" s="1" t="s">
        <v>43</v>
      </c>
    </row>
    <row r="800" spans="1:26" x14ac:dyDescent="0.25">
      <c r="A800" s="1" t="s">
        <v>2314</v>
      </c>
      <c r="B800" s="1" t="s">
        <v>610</v>
      </c>
      <c r="C800" s="1" t="s">
        <v>617</v>
      </c>
      <c r="D800" s="1" t="s">
        <v>637</v>
      </c>
      <c r="E800" s="1" t="s">
        <v>648</v>
      </c>
      <c r="F800" s="1" t="s">
        <v>650</v>
      </c>
      <c r="G800" s="1" t="s">
        <v>641</v>
      </c>
      <c r="H800" s="1" t="s">
        <v>177</v>
      </c>
      <c r="I800" s="1" t="s">
        <v>649</v>
      </c>
      <c r="J800" s="1" t="s">
        <v>783</v>
      </c>
      <c r="K800" s="1" t="s">
        <v>199</v>
      </c>
      <c r="L800" s="1" t="s">
        <v>27</v>
      </c>
      <c r="M800" s="1" t="s">
        <v>274</v>
      </c>
      <c r="N800" s="1" t="s">
        <v>27</v>
      </c>
      <c r="Y800" s="1" t="s">
        <v>184</v>
      </c>
      <c r="Z800" s="1" t="s">
        <v>43</v>
      </c>
    </row>
    <row r="801" spans="1:26" x14ac:dyDescent="0.25">
      <c r="A801" s="1" t="s">
        <v>2315</v>
      </c>
      <c r="B801" s="1" t="s">
        <v>610</v>
      </c>
      <c r="C801" s="1" t="s">
        <v>185</v>
      </c>
      <c r="D801" s="1" t="s">
        <v>639</v>
      </c>
      <c r="E801" s="1" t="s">
        <v>171</v>
      </c>
      <c r="F801" s="1" t="s">
        <v>654</v>
      </c>
      <c r="G801" s="1" t="s">
        <v>632</v>
      </c>
      <c r="H801" s="1" t="s">
        <v>152</v>
      </c>
      <c r="I801" s="1" t="s">
        <v>619</v>
      </c>
      <c r="J801" s="1" t="s">
        <v>143</v>
      </c>
      <c r="Y801" s="1" t="s">
        <v>184</v>
      </c>
      <c r="Z801" s="1" t="s">
        <v>43</v>
      </c>
    </row>
    <row r="802" spans="1:26" x14ac:dyDescent="0.25">
      <c r="A802" s="1" t="s">
        <v>2316</v>
      </c>
      <c r="B802" s="1" t="s">
        <v>610</v>
      </c>
      <c r="C802" s="1" t="s">
        <v>630</v>
      </c>
      <c r="D802" s="1" t="s">
        <v>661</v>
      </c>
      <c r="E802" s="1" t="s">
        <v>744</v>
      </c>
      <c r="F802" s="1" t="s">
        <v>629</v>
      </c>
      <c r="G802" s="1" t="s">
        <v>153</v>
      </c>
      <c r="H802" s="1" t="s">
        <v>615</v>
      </c>
      <c r="I802" s="1" t="s">
        <v>637</v>
      </c>
      <c r="J802" s="1" t="s">
        <v>642</v>
      </c>
      <c r="K802" s="1" t="s">
        <v>199</v>
      </c>
      <c r="L802" s="1" t="s">
        <v>27</v>
      </c>
      <c r="Y802" s="1" t="s">
        <v>184</v>
      </c>
      <c r="Z802" s="1" t="s">
        <v>43</v>
      </c>
    </row>
    <row r="803" spans="1:26" x14ac:dyDescent="0.25">
      <c r="A803" s="1" t="s">
        <v>2317</v>
      </c>
      <c r="B803" s="1" t="s">
        <v>610</v>
      </c>
      <c r="C803" s="1" t="s">
        <v>254</v>
      </c>
      <c r="D803" s="1" t="s">
        <v>174</v>
      </c>
      <c r="E803" s="1" t="s">
        <v>179</v>
      </c>
      <c r="F803" s="1" t="s">
        <v>631</v>
      </c>
      <c r="G803" s="1" t="s">
        <v>167</v>
      </c>
      <c r="H803" s="1" t="s">
        <v>632</v>
      </c>
      <c r="I803" s="1" t="s">
        <v>619</v>
      </c>
      <c r="J803" s="1" t="s">
        <v>617</v>
      </c>
      <c r="K803" s="1" t="s">
        <v>619</v>
      </c>
      <c r="L803" s="1" t="s">
        <v>27</v>
      </c>
      <c r="Y803" s="1" t="s">
        <v>184</v>
      </c>
      <c r="Z803" s="1" t="s">
        <v>43</v>
      </c>
    </row>
    <row r="804" spans="1:26" x14ac:dyDescent="0.25">
      <c r="A804" s="1" t="s">
        <v>3308</v>
      </c>
      <c r="B804" s="1" t="s">
        <v>610</v>
      </c>
      <c r="Y804" s="1" t="s">
        <v>582</v>
      </c>
      <c r="Z804" s="1" t="s">
        <v>583</v>
      </c>
    </row>
    <row r="805" spans="1:26" x14ac:dyDescent="0.25">
      <c r="A805" s="1" t="s">
        <v>2318</v>
      </c>
      <c r="B805" s="1" t="s">
        <v>610</v>
      </c>
      <c r="C805" s="1" t="s">
        <v>619</v>
      </c>
      <c r="D805" s="1" t="s">
        <v>815</v>
      </c>
      <c r="E805" s="1" t="s">
        <v>162</v>
      </c>
      <c r="F805" s="1" t="s">
        <v>627</v>
      </c>
      <c r="G805" s="1" t="s">
        <v>152</v>
      </c>
      <c r="H805" s="1" t="s">
        <v>615</v>
      </c>
      <c r="I805" s="1" t="s">
        <v>810</v>
      </c>
      <c r="J805" s="1" t="s">
        <v>616</v>
      </c>
      <c r="K805" s="1" t="s">
        <v>199</v>
      </c>
      <c r="L805" s="1" t="s">
        <v>27</v>
      </c>
      <c r="Y805" s="1" t="s">
        <v>184</v>
      </c>
      <c r="Z805" s="1" t="s">
        <v>43</v>
      </c>
    </row>
    <row r="806" spans="1:26" x14ac:dyDescent="0.25">
      <c r="A806" s="1" t="s">
        <v>2319</v>
      </c>
      <c r="B806" s="1" t="s">
        <v>610</v>
      </c>
      <c r="C806" s="1" t="s">
        <v>619</v>
      </c>
      <c r="D806" s="1" t="s">
        <v>740</v>
      </c>
      <c r="E806" s="1" t="s">
        <v>613</v>
      </c>
      <c r="F806" s="1" t="s">
        <v>781</v>
      </c>
      <c r="G806" s="1" t="s">
        <v>153</v>
      </c>
      <c r="H806" s="1" t="s">
        <v>615</v>
      </c>
      <c r="I806" s="1" t="s">
        <v>637</v>
      </c>
      <c r="J806" s="1" t="s">
        <v>783</v>
      </c>
      <c r="K806" s="1" t="s">
        <v>619</v>
      </c>
      <c r="L806" s="1" t="s">
        <v>199</v>
      </c>
      <c r="Y806" s="1" t="s">
        <v>184</v>
      </c>
      <c r="Z806" s="1" t="s">
        <v>43</v>
      </c>
    </row>
    <row r="807" spans="1:26" x14ac:dyDescent="0.25">
      <c r="A807" s="1" t="s">
        <v>2320</v>
      </c>
      <c r="B807" s="1" t="s">
        <v>610</v>
      </c>
      <c r="C807" s="1" t="s">
        <v>630</v>
      </c>
      <c r="D807" s="1" t="s">
        <v>630</v>
      </c>
      <c r="E807" s="1" t="s">
        <v>162</v>
      </c>
      <c r="F807" s="1" t="s">
        <v>648</v>
      </c>
      <c r="G807" s="1" t="s">
        <v>641</v>
      </c>
      <c r="H807" s="1" t="s">
        <v>172</v>
      </c>
      <c r="I807" s="1" t="s">
        <v>729</v>
      </c>
      <c r="J807" s="1" t="s">
        <v>616</v>
      </c>
      <c r="K807" s="1" t="s">
        <v>617</v>
      </c>
      <c r="L807" s="1" t="s">
        <v>27</v>
      </c>
      <c r="Y807" s="1" t="s">
        <v>184</v>
      </c>
      <c r="Z807" s="1" t="s">
        <v>43</v>
      </c>
    </row>
    <row r="808" spans="1:26" x14ac:dyDescent="0.25">
      <c r="A808" s="1" t="s">
        <v>2321</v>
      </c>
      <c r="B808" s="1" t="s">
        <v>610</v>
      </c>
      <c r="C808" s="1" t="s">
        <v>617</v>
      </c>
      <c r="D808" s="1" t="s">
        <v>617</v>
      </c>
      <c r="E808" s="1" t="s">
        <v>179</v>
      </c>
      <c r="F808" s="1" t="s">
        <v>872</v>
      </c>
      <c r="G808" s="1" t="s">
        <v>167</v>
      </c>
      <c r="H808" s="1" t="s">
        <v>153</v>
      </c>
      <c r="I808" s="1" t="s">
        <v>619</v>
      </c>
      <c r="J808" s="1" t="s">
        <v>813</v>
      </c>
      <c r="K808" s="1" t="s">
        <v>619</v>
      </c>
      <c r="L808" s="1" t="s">
        <v>27</v>
      </c>
      <c r="Y808" s="1" t="s">
        <v>184</v>
      </c>
      <c r="Z808" s="1" t="s">
        <v>43</v>
      </c>
    </row>
    <row r="809" spans="1:26" x14ac:dyDescent="0.25">
      <c r="A809" s="1" t="s">
        <v>2322</v>
      </c>
      <c r="B809" s="1" t="s">
        <v>610</v>
      </c>
      <c r="C809" s="1" t="s">
        <v>652</v>
      </c>
      <c r="D809" s="1" t="s">
        <v>652</v>
      </c>
      <c r="E809" s="1" t="s">
        <v>171</v>
      </c>
      <c r="F809" s="1" t="s">
        <v>621</v>
      </c>
      <c r="G809" s="1" t="s">
        <v>167</v>
      </c>
      <c r="H809" s="1" t="s">
        <v>153</v>
      </c>
      <c r="I809" s="1" t="s">
        <v>227</v>
      </c>
      <c r="J809" s="1" t="s">
        <v>817</v>
      </c>
      <c r="K809" s="1" t="s">
        <v>199</v>
      </c>
      <c r="L809" s="1" t="s">
        <v>199</v>
      </c>
      <c r="Y809" s="1" t="s">
        <v>184</v>
      </c>
      <c r="Z809" s="1" t="s">
        <v>43</v>
      </c>
    </row>
    <row r="810" spans="1:26" x14ac:dyDescent="0.25">
      <c r="A810" s="1" t="s">
        <v>2323</v>
      </c>
      <c r="B810" s="1" t="s">
        <v>610</v>
      </c>
      <c r="C810" s="1" t="s">
        <v>619</v>
      </c>
      <c r="D810" s="1" t="s">
        <v>672</v>
      </c>
      <c r="E810" s="1" t="s">
        <v>49</v>
      </c>
      <c r="F810" s="1" t="s">
        <v>877</v>
      </c>
      <c r="G810" s="1" t="s">
        <v>618</v>
      </c>
      <c r="H810" s="1" t="s">
        <v>180</v>
      </c>
      <c r="I810" s="1" t="s">
        <v>628</v>
      </c>
      <c r="J810" s="1" t="s">
        <v>633</v>
      </c>
      <c r="K810" s="1" t="s">
        <v>289</v>
      </c>
      <c r="L810" s="1" t="s">
        <v>27</v>
      </c>
      <c r="M810" s="1" t="s">
        <v>266</v>
      </c>
      <c r="N810" s="1" t="s">
        <v>27</v>
      </c>
      <c r="Y810" s="1" t="s">
        <v>184</v>
      </c>
      <c r="Z810" s="1" t="s">
        <v>43</v>
      </c>
    </row>
    <row r="811" spans="1:26" x14ac:dyDescent="0.25">
      <c r="A811" s="1" t="s">
        <v>2324</v>
      </c>
      <c r="B811" s="1" t="s">
        <v>610</v>
      </c>
      <c r="C811" s="1" t="s">
        <v>619</v>
      </c>
      <c r="D811" s="1" t="s">
        <v>630</v>
      </c>
      <c r="E811" s="1" t="s">
        <v>613</v>
      </c>
      <c r="F811" s="1" t="s">
        <v>660</v>
      </c>
      <c r="G811" s="1" t="s">
        <v>167</v>
      </c>
      <c r="H811" s="1" t="s">
        <v>153</v>
      </c>
      <c r="I811" s="1" t="s">
        <v>617</v>
      </c>
      <c r="J811" s="1" t="s">
        <v>637</v>
      </c>
      <c r="K811" s="1" t="s">
        <v>619</v>
      </c>
      <c r="L811" s="1" t="s">
        <v>199</v>
      </c>
      <c r="Y811" s="1" t="s">
        <v>184</v>
      </c>
      <c r="Z811" s="1" t="s">
        <v>43</v>
      </c>
    </row>
    <row r="812" spans="1:26" x14ac:dyDescent="0.25">
      <c r="A812" s="1" t="s">
        <v>2325</v>
      </c>
      <c r="B812" s="1" t="s">
        <v>610</v>
      </c>
      <c r="C812" s="1" t="s">
        <v>619</v>
      </c>
      <c r="D812" s="1" t="s">
        <v>652</v>
      </c>
      <c r="E812" s="1" t="s">
        <v>613</v>
      </c>
      <c r="F812" s="1" t="s">
        <v>744</v>
      </c>
      <c r="G812" s="1" t="s">
        <v>153</v>
      </c>
      <c r="H812" s="1" t="s">
        <v>172</v>
      </c>
      <c r="I812" s="1" t="s">
        <v>646</v>
      </c>
      <c r="J812" s="1" t="s">
        <v>625</v>
      </c>
      <c r="K812" s="1" t="s">
        <v>199</v>
      </c>
      <c r="L812" s="1" t="s">
        <v>27</v>
      </c>
      <c r="M812" s="1" t="s">
        <v>274</v>
      </c>
      <c r="N812" s="1" t="s">
        <v>27</v>
      </c>
      <c r="Y812" s="1" t="s">
        <v>184</v>
      </c>
      <c r="Z812" s="1" t="s">
        <v>43</v>
      </c>
    </row>
    <row r="813" spans="1:26" x14ac:dyDescent="0.25">
      <c r="A813" s="1" t="s">
        <v>2326</v>
      </c>
      <c r="B813" s="1" t="s">
        <v>610</v>
      </c>
      <c r="C813" s="1" t="s">
        <v>630</v>
      </c>
      <c r="D813" s="1" t="s">
        <v>630</v>
      </c>
      <c r="E813" s="1" t="s">
        <v>648</v>
      </c>
      <c r="F813" s="1" t="s">
        <v>650</v>
      </c>
      <c r="G813" s="1" t="s">
        <v>641</v>
      </c>
      <c r="H813" s="1" t="s">
        <v>662</v>
      </c>
      <c r="I813" s="1" t="s">
        <v>628</v>
      </c>
      <c r="J813" s="1" t="s">
        <v>741</v>
      </c>
      <c r="Y813" s="1" t="s">
        <v>184</v>
      </c>
      <c r="Z813" s="1" t="s">
        <v>43</v>
      </c>
    </row>
    <row r="814" spans="1:26" x14ac:dyDescent="0.25">
      <c r="A814" s="1" t="s">
        <v>2327</v>
      </c>
      <c r="B814" s="1" t="s">
        <v>610</v>
      </c>
      <c r="C814" s="1" t="s">
        <v>620</v>
      </c>
      <c r="D814" s="1" t="s">
        <v>647</v>
      </c>
      <c r="E814" s="1" t="s">
        <v>648</v>
      </c>
      <c r="F814" s="1" t="s">
        <v>658</v>
      </c>
      <c r="G814" s="1" t="s">
        <v>641</v>
      </c>
      <c r="H814" s="1" t="s">
        <v>153</v>
      </c>
      <c r="I814" s="1" t="s">
        <v>691</v>
      </c>
      <c r="J814" s="1" t="s">
        <v>624</v>
      </c>
      <c r="Y814" s="1" t="s">
        <v>184</v>
      </c>
      <c r="Z814" s="1" t="s">
        <v>43</v>
      </c>
    </row>
    <row r="815" spans="1:26" x14ac:dyDescent="0.25">
      <c r="A815" s="1" t="s">
        <v>3309</v>
      </c>
      <c r="B815" s="1" t="s">
        <v>610</v>
      </c>
      <c r="Y815" s="1" t="s">
        <v>582</v>
      </c>
      <c r="Z815" s="1" t="s">
        <v>583</v>
      </c>
    </row>
    <row r="816" spans="1:26" x14ac:dyDescent="0.25">
      <c r="A816" s="1" t="s">
        <v>2328</v>
      </c>
      <c r="B816" s="1" t="s">
        <v>610</v>
      </c>
      <c r="C816" s="1" t="s">
        <v>169</v>
      </c>
      <c r="D816" s="1" t="s">
        <v>659</v>
      </c>
      <c r="E816" s="1" t="s">
        <v>679</v>
      </c>
      <c r="F816" s="1" t="s">
        <v>654</v>
      </c>
      <c r="G816" s="1" t="s">
        <v>770</v>
      </c>
      <c r="H816" s="1" t="s">
        <v>770</v>
      </c>
      <c r="I816" s="1" t="s">
        <v>625</v>
      </c>
      <c r="J816" s="1" t="s">
        <v>679</v>
      </c>
      <c r="K816" s="1" t="s">
        <v>199</v>
      </c>
      <c r="L816" s="1" t="s">
        <v>27</v>
      </c>
      <c r="Y816" s="1" t="s">
        <v>184</v>
      </c>
      <c r="Z816" s="1" t="s">
        <v>43</v>
      </c>
    </row>
    <row r="817" spans="1:26" x14ac:dyDescent="0.25">
      <c r="A817" s="1" t="s">
        <v>2329</v>
      </c>
      <c r="B817" s="1" t="s">
        <v>610</v>
      </c>
      <c r="C817" s="1" t="s">
        <v>619</v>
      </c>
      <c r="D817" s="1" t="s">
        <v>619</v>
      </c>
      <c r="E817" s="1" t="s">
        <v>621</v>
      </c>
      <c r="F817" s="1" t="s">
        <v>627</v>
      </c>
      <c r="G817" s="1" t="s">
        <v>167</v>
      </c>
      <c r="H817" s="1" t="s">
        <v>152</v>
      </c>
      <c r="I817" s="1" t="s">
        <v>729</v>
      </c>
      <c r="J817" s="1" t="s">
        <v>616</v>
      </c>
      <c r="K817" s="1" t="s">
        <v>617</v>
      </c>
      <c r="L817" s="1" t="s">
        <v>27</v>
      </c>
      <c r="Y817" s="1" t="s">
        <v>184</v>
      </c>
      <c r="Z817" s="1" t="s">
        <v>43</v>
      </c>
    </row>
    <row r="818" spans="1:26" x14ac:dyDescent="0.25">
      <c r="A818" s="1" t="s">
        <v>2330</v>
      </c>
      <c r="B818" s="1" t="s">
        <v>610</v>
      </c>
      <c r="C818" s="1" t="s">
        <v>620</v>
      </c>
      <c r="D818" s="1" t="s">
        <v>758</v>
      </c>
      <c r="E818" s="1" t="s">
        <v>772</v>
      </c>
      <c r="F818" s="1" t="s">
        <v>626</v>
      </c>
      <c r="G818" s="1" t="s">
        <v>167</v>
      </c>
      <c r="H818" s="1" t="s">
        <v>172</v>
      </c>
      <c r="I818" s="1" t="s">
        <v>143</v>
      </c>
      <c r="J818" s="1" t="s">
        <v>628</v>
      </c>
      <c r="Y818" s="1" t="s">
        <v>184</v>
      </c>
      <c r="Z818" s="1" t="s">
        <v>43</v>
      </c>
    </row>
    <row r="819" spans="1:26" x14ac:dyDescent="0.25">
      <c r="A819" s="1" t="s">
        <v>2331</v>
      </c>
      <c r="B819" s="1" t="s">
        <v>610</v>
      </c>
      <c r="C819" s="1" t="s">
        <v>619</v>
      </c>
      <c r="D819" s="1" t="s">
        <v>670</v>
      </c>
      <c r="E819" s="1" t="s">
        <v>171</v>
      </c>
      <c r="F819" s="1" t="s">
        <v>654</v>
      </c>
      <c r="G819" s="1" t="s">
        <v>152</v>
      </c>
      <c r="H819" s="1" t="s">
        <v>615</v>
      </c>
      <c r="I819" s="1" t="s">
        <v>619</v>
      </c>
      <c r="J819" s="1" t="s">
        <v>675</v>
      </c>
      <c r="Y819" s="1" t="s">
        <v>184</v>
      </c>
      <c r="Z819" s="1" t="s">
        <v>43</v>
      </c>
    </row>
    <row r="820" spans="1:26" x14ac:dyDescent="0.25">
      <c r="A820" s="1" t="s">
        <v>2332</v>
      </c>
      <c r="B820" s="1" t="s">
        <v>610</v>
      </c>
      <c r="C820" s="1" t="s">
        <v>630</v>
      </c>
      <c r="D820" s="1" t="s">
        <v>611</v>
      </c>
      <c r="E820" s="1" t="s">
        <v>633</v>
      </c>
      <c r="F820" s="1" t="s">
        <v>650</v>
      </c>
      <c r="G820" s="1" t="s">
        <v>663</v>
      </c>
      <c r="H820" s="1" t="s">
        <v>662</v>
      </c>
      <c r="I820" s="1" t="s">
        <v>628</v>
      </c>
      <c r="J820" s="1" t="s">
        <v>613</v>
      </c>
      <c r="Y820" s="1" t="s">
        <v>184</v>
      </c>
      <c r="Z820" s="1" t="s">
        <v>43</v>
      </c>
    </row>
    <row r="821" spans="1:26" x14ac:dyDescent="0.25">
      <c r="A821" s="1" t="s">
        <v>2333</v>
      </c>
      <c r="B821" s="1" t="s">
        <v>610</v>
      </c>
      <c r="C821" s="1" t="s">
        <v>620</v>
      </c>
      <c r="D821" s="1" t="s">
        <v>30</v>
      </c>
      <c r="E821" s="1" t="s">
        <v>621</v>
      </c>
      <c r="F821" s="1" t="s">
        <v>622</v>
      </c>
      <c r="G821" s="1" t="s">
        <v>152</v>
      </c>
      <c r="H821" s="1" t="s">
        <v>153</v>
      </c>
      <c r="I821" s="1" t="s">
        <v>624</v>
      </c>
      <c r="J821" s="1" t="s">
        <v>625</v>
      </c>
      <c r="K821" s="1" t="s">
        <v>199</v>
      </c>
      <c r="L821" s="1" t="s">
        <v>27</v>
      </c>
      <c r="Y821" s="1" t="s">
        <v>184</v>
      </c>
      <c r="Z821" s="1" t="s">
        <v>43</v>
      </c>
    </row>
    <row r="822" spans="1:26" x14ac:dyDescent="0.25">
      <c r="A822" s="1" t="s">
        <v>2334</v>
      </c>
      <c r="B822" s="1" t="s">
        <v>610</v>
      </c>
      <c r="C822" s="1" t="s">
        <v>619</v>
      </c>
      <c r="D822" s="1" t="s">
        <v>630</v>
      </c>
      <c r="E822" s="1" t="s">
        <v>613</v>
      </c>
      <c r="F822" s="1" t="s">
        <v>745</v>
      </c>
      <c r="G822" s="1" t="s">
        <v>176</v>
      </c>
      <c r="H822" s="1" t="s">
        <v>153</v>
      </c>
      <c r="I822" s="1" t="s">
        <v>617</v>
      </c>
      <c r="J822" s="1" t="s">
        <v>800</v>
      </c>
      <c r="K822" s="1" t="s">
        <v>619</v>
      </c>
      <c r="L822" s="1" t="s">
        <v>27</v>
      </c>
      <c r="M822" s="1" t="s">
        <v>274</v>
      </c>
      <c r="N822" s="1" t="s">
        <v>27</v>
      </c>
      <c r="Y822" s="1" t="s">
        <v>184</v>
      </c>
      <c r="Z822" s="1" t="s">
        <v>43</v>
      </c>
    </row>
    <row r="823" spans="1:26" x14ac:dyDescent="0.25">
      <c r="A823" s="1" t="s">
        <v>2335</v>
      </c>
      <c r="B823" s="1" t="s">
        <v>610</v>
      </c>
      <c r="C823" s="1" t="s">
        <v>617</v>
      </c>
      <c r="D823" s="1" t="s">
        <v>639</v>
      </c>
      <c r="E823" s="1" t="s">
        <v>162</v>
      </c>
      <c r="F823" s="1" t="s">
        <v>621</v>
      </c>
      <c r="G823" s="1" t="s">
        <v>167</v>
      </c>
      <c r="H823" s="1" t="s">
        <v>172</v>
      </c>
      <c r="I823" s="1" t="s">
        <v>637</v>
      </c>
      <c r="J823" s="1" t="s">
        <v>783</v>
      </c>
      <c r="K823" s="1" t="s">
        <v>619</v>
      </c>
      <c r="L823" s="1" t="s">
        <v>199</v>
      </c>
      <c r="Y823" s="1" t="s">
        <v>184</v>
      </c>
      <c r="Z823" s="1" t="s">
        <v>43</v>
      </c>
    </row>
    <row r="824" spans="1:26" x14ac:dyDescent="0.25">
      <c r="A824" s="1" t="s">
        <v>2336</v>
      </c>
      <c r="B824" s="1" t="s">
        <v>610</v>
      </c>
      <c r="C824" s="1" t="s">
        <v>681</v>
      </c>
      <c r="D824" s="1" t="s">
        <v>652</v>
      </c>
      <c r="E824" s="1" t="s">
        <v>679</v>
      </c>
      <c r="F824" s="1" t="s">
        <v>744</v>
      </c>
      <c r="G824" s="1" t="s">
        <v>172</v>
      </c>
      <c r="H824" s="1" t="s">
        <v>615</v>
      </c>
      <c r="I824" s="1" t="s">
        <v>628</v>
      </c>
      <c r="J824" s="1" t="s">
        <v>776</v>
      </c>
      <c r="K824" s="1" t="s">
        <v>619</v>
      </c>
      <c r="L824" s="1" t="s">
        <v>27</v>
      </c>
      <c r="M824" s="1" t="s">
        <v>274</v>
      </c>
      <c r="N824" s="1" t="s">
        <v>27</v>
      </c>
      <c r="Y824" s="1" t="s">
        <v>184</v>
      </c>
      <c r="Z824" s="1" t="s">
        <v>43</v>
      </c>
    </row>
    <row r="825" spans="1:26" x14ac:dyDescent="0.25">
      <c r="A825" s="1" t="s">
        <v>2337</v>
      </c>
      <c r="B825" s="1" t="s">
        <v>610</v>
      </c>
      <c r="C825" s="1" t="s">
        <v>652</v>
      </c>
      <c r="D825" s="1" t="s">
        <v>659</v>
      </c>
      <c r="E825" s="1" t="s">
        <v>49</v>
      </c>
      <c r="F825" s="1" t="s">
        <v>650</v>
      </c>
      <c r="G825" s="1" t="s">
        <v>618</v>
      </c>
      <c r="H825" s="1" t="s">
        <v>177</v>
      </c>
      <c r="I825" s="1" t="s">
        <v>175</v>
      </c>
      <c r="J825" s="1" t="s">
        <v>783</v>
      </c>
      <c r="K825" s="1" t="s">
        <v>619</v>
      </c>
      <c r="L825" s="1" t="s">
        <v>27</v>
      </c>
      <c r="M825" s="1" t="s">
        <v>274</v>
      </c>
      <c r="N825" s="1" t="s">
        <v>27</v>
      </c>
      <c r="Y825" s="1" t="s">
        <v>184</v>
      </c>
      <c r="Z825" s="1" t="s">
        <v>43</v>
      </c>
    </row>
    <row r="826" spans="1:26" x14ac:dyDescent="0.25">
      <c r="A826" s="1" t="s">
        <v>3310</v>
      </c>
      <c r="B826" s="1" t="s">
        <v>610</v>
      </c>
      <c r="Y826" s="1" t="s">
        <v>582</v>
      </c>
      <c r="Z826" s="1" t="s">
        <v>583</v>
      </c>
    </row>
    <row r="827" spans="1:26" x14ac:dyDescent="0.25">
      <c r="A827" s="1" t="s">
        <v>2338</v>
      </c>
      <c r="B827" s="1" t="s">
        <v>610</v>
      </c>
      <c r="C827" s="1" t="s">
        <v>676</v>
      </c>
      <c r="D827" s="1" t="s">
        <v>639</v>
      </c>
      <c r="E827" s="1" t="s">
        <v>733</v>
      </c>
      <c r="F827" s="1" t="s">
        <v>622</v>
      </c>
      <c r="G827" s="1" t="s">
        <v>152</v>
      </c>
      <c r="H827" s="1" t="s">
        <v>61</v>
      </c>
      <c r="I827" s="1" t="s">
        <v>625</v>
      </c>
      <c r="J827" s="1" t="s">
        <v>783</v>
      </c>
      <c r="K827" s="1" t="s">
        <v>199</v>
      </c>
      <c r="L827" s="1" t="s">
        <v>617</v>
      </c>
      <c r="Y827" s="1" t="s">
        <v>184</v>
      </c>
      <c r="Z827" s="1" t="s">
        <v>43</v>
      </c>
    </row>
    <row r="828" spans="1:26" x14ac:dyDescent="0.25">
      <c r="A828" s="1" t="s">
        <v>2339</v>
      </c>
      <c r="B828" s="1" t="s">
        <v>610</v>
      </c>
      <c r="C828" s="1" t="s">
        <v>619</v>
      </c>
      <c r="D828" s="1" t="s">
        <v>630</v>
      </c>
      <c r="E828" s="1" t="s">
        <v>613</v>
      </c>
      <c r="F828" s="1" t="s">
        <v>894</v>
      </c>
      <c r="G828" s="1" t="s">
        <v>183</v>
      </c>
      <c r="H828" s="1" t="s">
        <v>153</v>
      </c>
      <c r="I828" s="1" t="s">
        <v>617</v>
      </c>
      <c r="J828" s="1" t="s">
        <v>143</v>
      </c>
      <c r="K828" s="1" t="s">
        <v>619</v>
      </c>
      <c r="L828" s="1" t="s">
        <v>27</v>
      </c>
      <c r="M828" s="1" t="s">
        <v>274</v>
      </c>
      <c r="N828" s="1" t="s">
        <v>27</v>
      </c>
      <c r="Y828" s="1" t="s">
        <v>184</v>
      </c>
      <c r="Z828" s="1" t="s">
        <v>43</v>
      </c>
    </row>
    <row r="829" spans="1:26" x14ac:dyDescent="0.25">
      <c r="A829" s="1" t="s">
        <v>2340</v>
      </c>
      <c r="B829" s="1" t="s">
        <v>610</v>
      </c>
      <c r="C829" s="1" t="s">
        <v>617</v>
      </c>
      <c r="D829" s="1" t="s">
        <v>637</v>
      </c>
      <c r="E829" s="1" t="s">
        <v>662</v>
      </c>
      <c r="F829" s="1" t="s">
        <v>179</v>
      </c>
      <c r="G829" s="1" t="s">
        <v>167</v>
      </c>
      <c r="H829" s="1" t="s">
        <v>663</v>
      </c>
      <c r="I829" s="1" t="s">
        <v>656</v>
      </c>
      <c r="J829" s="1" t="s">
        <v>685</v>
      </c>
      <c r="Y829" s="1" t="s">
        <v>184</v>
      </c>
      <c r="Z829" s="1" t="s">
        <v>43</v>
      </c>
    </row>
    <row r="830" spans="1:26" x14ac:dyDescent="0.25">
      <c r="A830" s="1" t="s">
        <v>2341</v>
      </c>
      <c r="B830" s="1" t="s">
        <v>610</v>
      </c>
      <c r="C830" s="1" t="s">
        <v>617</v>
      </c>
      <c r="D830" s="1" t="s">
        <v>652</v>
      </c>
      <c r="E830" s="1" t="s">
        <v>162</v>
      </c>
      <c r="F830" s="1" t="s">
        <v>660</v>
      </c>
      <c r="G830" s="1" t="s">
        <v>167</v>
      </c>
      <c r="H830" s="1" t="s">
        <v>180</v>
      </c>
      <c r="I830" s="1" t="s">
        <v>691</v>
      </c>
      <c r="J830" s="1" t="s">
        <v>143</v>
      </c>
      <c r="Y830" s="1" t="s">
        <v>184</v>
      </c>
      <c r="Z830" s="1" t="s">
        <v>43</v>
      </c>
    </row>
    <row r="831" spans="1:26" x14ac:dyDescent="0.25">
      <c r="A831" s="1" t="s">
        <v>2342</v>
      </c>
      <c r="B831" s="1" t="s">
        <v>610</v>
      </c>
      <c r="C831" s="1" t="s">
        <v>619</v>
      </c>
      <c r="D831" s="1" t="s">
        <v>692</v>
      </c>
      <c r="E831" s="1" t="s">
        <v>613</v>
      </c>
      <c r="F831" s="1" t="s">
        <v>658</v>
      </c>
      <c r="G831" s="1" t="s">
        <v>255</v>
      </c>
      <c r="H831" s="1" t="s">
        <v>153</v>
      </c>
      <c r="I831" s="1" t="s">
        <v>617</v>
      </c>
      <c r="J831" s="1" t="s">
        <v>729</v>
      </c>
      <c r="K831" s="1" t="s">
        <v>619</v>
      </c>
      <c r="L831" s="1" t="s">
        <v>617</v>
      </c>
      <c r="Y831" s="1" t="s">
        <v>184</v>
      </c>
      <c r="Z831" s="1" t="s">
        <v>43</v>
      </c>
    </row>
    <row r="832" spans="1:26" x14ac:dyDescent="0.25">
      <c r="A832" s="1" t="s">
        <v>2343</v>
      </c>
      <c r="B832" s="1" t="s">
        <v>610</v>
      </c>
      <c r="C832" s="1" t="s">
        <v>630</v>
      </c>
      <c r="D832" s="1" t="s">
        <v>617</v>
      </c>
      <c r="E832" s="1" t="s">
        <v>162</v>
      </c>
      <c r="F832" s="1" t="s">
        <v>162</v>
      </c>
      <c r="G832" s="1" t="s">
        <v>172</v>
      </c>
      <c r="H832" s="1" t="s">
        <v>172</v>
      </c>
      <c r="I832" s="1" t="s">
        <v>646</v>
      </c>
      <c r="J832" s="1" t="s">
        <v>649</v>
      </c>
      <c r="Y832" s="1" t="s">
        <v>184</v>
      </c>
      <c r="Z832" s="1" t="s">
        <v>43</v>
      </c>
    </row>
    <row r="833" spans="1:26" x14ac:dyDescent="0.25">
      <c r="A833" s="1" t="s">
        <v>2344</v>
      </c>
      <c r="B833" s="1" t="s">
        <v>610</v>
      </c>
      <c r="C833" s="1" t="s">
        <v>630</v>
      </c>
      <c r="D833" s="1" t="s">
        <v>670</v>
      </c>
      <c r="E833" s="1" t="s">
        <v>662</v>
      </c>
      <c r="F833" s="1" t="s">
        <v>171</v>
      </c>
      <c r="G833" s="1" t="s">
        <v>663</v>
      </c>
      <c r="H833" s="1" t="s">
        <v>615</v>
      </c>
      <c r="I833" s="1" t="s">
        <v>800</v>
      </c>
      <c r="J833" s="1" t="s">
        <v>616</v>
      </c>
      <c r="Y833" s="1" t="s">
        <v>184</v>
      </c>
      <c r="Z833" s="1" t="s">
        <v>43</v>
      </c>
    </row>
    <row r="834" spans="1:26" x14ac:dyDescent="0.25">
      <c r="A834" s="1" t="s">
        <v>2345</v>
      </c>
      <c r="B834" s="1" t="s">
        <v>610</v>
      </c>
      <c r="C834" s="1" t="s">
        <v>619</v>
      </c>
      <c r="D834" s="1" t="s">
        <v>617</v>
      </c>
      <c r="E834" s="1" t="s">
        <v>613</v>
      </c>
      <c r="F834" s="1" t="s">
        <v>629</v>
      </c>
      <c r="G834" s="1" t="s">
        <v>153</v>
      </c>
      <c r="H834" s="1" t="s">
        <v>172</v>
      </c>
      <c r="I834" s="1" t="s">
        <v>617</v>
      </c>
      <c r="J834" s="1" t="s">
        <v>175</v>
      </c>
      <c r="K834" s="1" t="s">
        <v>619</v>
      </c>
      <c r="L834" s="1" t="s">
        <v>27</v>
      </c>
      <c r="M834" s="1" t="s">
        <v>274</v>
      </c>
      <c r="N834" s="1" t="s">
        <v>27</v>
      </c>
      <c r="Y834" s="1" t="s">
        <v>184</v>
      </c>
      <c r="Z834" s="1" t="s">
        <v>43</v>
      </c>
    </row>
    <row r="835" spans="1:26" x14ac:dyDescent="0.25">
      <c r="A835" s="1" t="s">
        <v>2346</v>
      </c>
      <c r="B835" s="1" t="s">
        <v>610</v>
      </c>
      <c r="C835" s="1" t="s">
        <v>637</v>
      </c>
      <c r="D835" s="1" t="s">
        <v>169</v>
      </c>
      <c r="E835" s="1" t="s">
        <v>855</v>
      </c>
      <c r="F835" s="1" t="s">
        <v>648</v>
      </c>
      <c r="G835" s="1" t="s">
        <v>641</v>
      </c>
      <c r="H835" s="1" t="s">
        <v>632</v>
      </c>
      <c r="I835" s="1" t="s">
        <v>619</v>
      </c>
      <c r="J835" s="1" t="s">
        <v>625</v>
      </c>
      <c r="K835" s="1" t="s">
        <v>199</v>
      </c>
      <c r="L835" s="1" t="s">
        <v>27</v>
      </c>
      <c r="Y835" s="1" t="s">
        <v>184</v>
      </c>
      <c r="Z835" s="1" t="s">
        <v>43</v>
      </c>
    </row>
    <row r="836" spans="1:26" x14ac:dyDescent="0.25">
      <c r="A836" s="1" t="s">
        <v>2347</v>
      </c>
      <c r="B836" s="1" t="s">
        <v>610</v>
      </c>
      <c r="C836" s="1" t="s">
        <v>637</v>
      </c>
      <c r="D836" s="1" t="s">
        <v>611</v>
      </c>
      <c r="E836" s="1" t="s">
        <v>781</v>
      </c>
      <c r="F836" s="1" t="s">
        <v>650</v>
      </c>
      <c r="G836" s="1" t="s">
        <v>172</v>
      </c>
      <c r="H836" s="1" t="s">
        <v>615</v>
      </c>
      <c r="I836" s="1" t="s">
        <v>613</v>
      </c>
      <c r="J836" s="1" t="s">
        <v>783</v>
      </c>
      <c r="K836" s="1" t="s">
        <v>619</v>
      </c>
      <c r="L836" s="1" t="s">
        <v>27</v>
      </c>
      <c r="Y836" s="1" t="s">
        <v>184</v>
      </c>
      <c r="Z836" s="1" t="s">
        <v>43</v>
      </c>
    </row>
    <row r="837" spans="1:26" x14ac:dyDescent="0.25">
      <c r="A837" s="1" t="s">
        <v>3311</v>
      </c>
      <c r="B837" s="1" t="s">
        <v>610</v>
      </c>
      <c r="Y837" s="1" t="s">
        <v>582</v>
      </c>
      <c r="Z837" s="1" t="s">
        <v>583</v>
      </c>
    </row>
    <row r="838" spans="1:26" x14ac:dyDescent="0.25">
      <c r="A838" s="1" t="s">
        <v>2348</v>
      </c>
      <c r="B838" s="1" t="s">
        <v>610</v>
      </c>
      <c r="C838" s="1" t="s">
        <v>630</v>
      </c>
      <c r="D838" s="1" t="s">
        <v>692</v>
      </c>
      <c r="E838" s="1" t="s">
        <v>162</v>
      </c>
      <c r="F838" s="1" t="s">
        <v>654</v>
      </c>
      <c r="G838" s="1" t="s">
        <v>770</v>
      </c>
      <c r="H838" s="1" t="s">
        <v>172</v>
      </c>
      <c r="I838" s="1" t="s">
        <v>175</v>
      </c>
      <c r="J838" s="1" t="s">
        <v>679</v>
      </c>
      <c r="Y838" s="1" t="s">
        <v>184</v>
      </c>
      <c r="Z838" s="1" t="s">
        <v>43</v>
      </c>
    </row>
    <row r="839" spans="1:26" x14ac:dyDescent="0.25">
      <c r="A839" s="1" t="s">
        <v>2349</v>
      </c>
      <c r="B839" s="1" t="s">
        <v>610</v>
      </c>
      <c r="C839" s="1" t="s">
        <v>169</v>
      </c>
      <c r="D839" s="1" t="s">
        <v>639</v>
      </c>
      <c r="E839" s="1" t="s">
        <v>613</v>
      </c>
      <c r="F839" s="1" t="s">
        <v>640</v>
      </c>
      <c r="G839" s="1" t="s">
        <v>641</v>
      </c>
      <c r="H839" s="1" t="s">
        <v>642</v>
      </c>
      <c r="I839" s="1" t="s">
        <v>644</v>
      </c>
      <c r="J839" s="1" t="s">
        <v>643</v>
      </c>
      <c r="K839" s="1" t="s">
        <v>199</v>
      </c>
      <c r="L839" s="1" t="s">
        <v>27</v>
      </c>
      <c r="Y839" s="1" t="s">
        <v>184</v>
      </c>
      <c r="Z839" s="1" t="s">
        <v>43</v>
      </c>
    </row>
    <row r="840" spans="1:26" x14ac:dyDescent="0.25">
      <c r="A840" s="1" t="s">
        <v>2350</v>
      </c>
      <c r="B840" s="1" t="s">
        <v>610</v>
      </c>
      <c r="C840" s="1" t="s">
        <v>619</v>
      </c>
      <c r="D840" s="1" t="s">
        <v>647</v>
      </c>
      <c r="E840" s="1" t="s">
        <v>613</v>
      </c>
      <c r="F840" s="1" t="s">
        <v>616</v>
      </c>
      <c r="G840" s="1" t="s">
        <v>641</v>
      </c>
      <c r="H840" s="1" t="s">
        <v>153</v>
      </c>
      <c r="I840" s="1" t="s">
        <v>617</v>
      </c>
      <c r="J840" s="1" t="s">
        <v>646</v>
      </c>
      <c r="K840" s="1" t="s">
        <v>619</v>
      </c>
      <c r="L840" s="1" t="s">
        <v>27</v>
      </c>
      <c r="M840" s="1" t="s">
        <v>274</v>
      </c>
      <c r="N840" s="1" t="s">
        <v>27</v>
      </c>
      <c r="Y840" s="1" t="s">
        <v>184</v>
      </c>
      <c r="Z840" s="1" t="s">
        <v>43</v>
      </c>
    </row>
    <row r="841" spans="1:26" x14ac:dyDescent="0.25">
      <c r="A841" s="1" t="s">
        <v>2351</v>
      </c>
      <c r="B841" s="1" t="s">
        <v>610</v>
      </c>
      <c r="C841" s="1" t="s">
        <v>619</v>
      </c>
      <c r="D841" s="1" t="s">
        <v>617</v>
      </c>
      <c r="E841" s="1" t="s">
        <v>613</v>
      </c>
      <c r="F841" s="1" t="s">
        <v>178</v>
      </c>
      <c r="G841" s="1" t="s">
        <v>632</v>
      </c>
      <c r="H841" s="1" t="s">
        <v>153</v>
      </c>
      <c r="I841" s="1" t="s">
        <v>617</v>
      </c>
      <c r="J841" s="1" t="s">
        <v>817</v>
      </c>
      <c r="K841" s="1" t="s">
        <v>619</v>
      </c>
      <c r="L841" s="1" t="s">
        <v>199</v>
      </c>
      <c r="Y841" s="1" t="s">
        <v>184</v>
      </c>
      <c r="Z841" s="1" t="s">
        <v>43</v>
      </c>
    </row>
    <row r="842" spans="1:26" x14ac:dyDescent="0.25">
      <c r="A842" s="1" t="s">
        <v>2352</v>
      </c>
      <c r="B842" s="1" t="s">
        <v>610</v>
      </c>
      <c r="C842" s="1" t="s">
        <v>618</v>
      </c>
      <c r="D842" s="1" t="s">
        <v>639</v>
      </c>
      <c r="E842" s="1" t="s">
        <v>171</v>
      </c>
      <c r="F842" s="1" t="s">
        <v>621</v>
      </c>
      <c r="G842" s="1" t="s">
        <v>167</v>
      </c>
      <c r="H842" s="1" t="s">
        <v>170</v>
      </c>
      <c r="I842" s="1" t="s">
        <v>637</v>
      </c>
      <c r="J842" s="1" t="s">
        <v>729</v>
      </c>
      <c r="K842" s="1" t="s">
        <v>199</v>
      </c>
      <c r="L842" s="1" t="s">
        <v>617</v>
      </c>
      <c r="Y842" s="1" t="s">
        <v>184</v>
      </c>
      <c r="Z842" s="1" t="s">
        <v>43</v>
      </c>
    </row>
    <row r="843" spans="1:26" x14ac:dyDescent="0.25">
      <c r="A843" s="1" t="s">
        <v>2353</v>
      </c>
      <c r="B843" s="1" t="s">
        <v>610</v>
      </c>
      <c r="C843" s="1" t="s">
        <v>620</v>
      </c>
      <c r="D843" s="1" t="s">
        <v>692</v>
      </c>
      <c r="E843" s="1" t="s">
        <v>780</v>
      </c>
      <c r="F843" s="1" t="s">
        <v>621</v>
      </c>
      <c r="G843" s="1" t="s">
        <v>641</v>
      </c>
      <c r="H843" s="1" t="s">
        <v>167</v>
      </c>
      <c r="I843" s="1" t="s">
        <v>725</v>
      </c>
      <c r="J843" s="1" t="s">
        <v>679</v>
      </c>
      <c r="K843" s="1" t="s">
        <v>619</v>
      </c>
      <c r="L843" s="1" t="s">
        <v>27</v>
      </c>
      <c r="Y843" s="1" t="s">
        <v>184</v>
      </c>
      <c r="Z843" s="1" t="s">
        <v>43</v>
      </c>
    </row>
    <row r="844" spans="1:26" x14ac:dyDescent="0.25">
      <c r="A844" s="1" t="s">
        <v>2354</v>
      </c>
      <c r="B844" s="1" t="s">
        <v>610</v>
      </c>
      <c r="C844" s="1" t="s">
        <v>630</v>
      </c>
      <c r="D844" s="1" t="s">
        <v>617</v>
      </c>
      <c r="E844" s="1" t="s">
        <v>662</v>
      </c>
      <c r="F844" s="1" t="s">
        <v>629</v>
      </c>
      <c r="G844" s="1" t="s">
        <v>663</v>
      </c>
      <c r="H844" s="1" t="s">
        <v>615</v>
      </c>
      <c r="I844" s="1" t="s">
        <v>617</v>
      </c>
      <c r="J844" s="1" t="s">
        <v>729</v>
      </c>
      <c r="K844" s="1" t="s">
        <v>619</v>
      </c>
      <c r="L844" s="1" t="s">
        <v>617</v>
      </c>
      <c r="Y844" s="1" t="s">
        <v>184</v>
      </c>
      <c r="Z844" s="1" t="s">
        <v>43</v>
      </c>
    </row>
    <row r="845" spans="1:26" x14ac:dyDescent="0.25">
      <c r="A845" s="1" t="s">
        <v>2355</v>
      </c>
      <c r="B845" s="1" t="s">
        <v>610</v>
      </c>
      <c r="C845" s="1" t="s">
        <v>652</v>
      </c>
      <c r="D845" s="1" t="s">
        <v>174</v>
      </c>
      <c r="E845" s="1" t="s">
        <v>171</v>
      </c>
      <c r="F845" s="1" t="s">
        <v>179</v>
      </c>
      <c r="G845" s="1" t="s">
        <v>167</v>
      </c>
      <c r="H845" s="1" t="s">
        <v>153</v>
      </c>
      <c r="I845" s="1" t="s">
        <v>656</v>
      </c>
      <c r="J845" s="1" t="s">
        <v>624</v>
      </c>
      <c r="Y845" s="1" t="s">
        <v>184</v>
      </c>
      <c r="Z845" s="1" t="s">
        <v>43</v>
      </c>
    </row>
    <row r="846" spans="1:26" x14ac:dyDescent="0.25">
      <c r="A846" s="1" t="s">
        <v>2356</v>
      </c>
      <c r="B846" s="1" t="s">
        <v>610</v>
      </c>
      <c r="C846" s="1" t="s">
        <v>619</v>
      </c>
      <c r="D846" s="1" t="s">
        <v>630</v>
      </c>
      <c r="E846" s="1" t="s">
        <v>616</v>
      </c>
      <c r="F846" s="1" t="s">
        <v>627</v>
      </c>
      <c r="G846" s="1" t="s">
        <v>183</v>
      </c>
      <c r="H846" s="1" t="s">
        <v>152</v>
      </c>
      <c r="I846" s="1" t="s">
        <v>628</v>
      </c>
      <c r="J846" s="1" t="s">
        <v>175</v>
      </c>
      <c r="Y846" s="1" t="s">
        <v>184</v>
      </c>
      <c r="Z846" s="1" t="s">
        <v>43</v>
      </c>
    </row>
    <row r="847" spans="1:26" x14ac:dyDescent="0.25">
      <c r="A847" s="1" t="s">
        <v>2357</v>
      </c>
      <c r="B847" s="1" t="s">
        <v>610</v>
      </c>
      <c r="C847" s="1" t="s">
        <v>630</v>
      </c>
      <c r="D847" s="1" t="s">
        <v>797</v>
      </c>
      <c r="E847" s="1" t="s">
        <v>662</v>
      </c>
      <c r="F847" s="1" t="s">
        <v>178</v>
      </c>
      <c r="G847" s="1" t="s">
        <v>632</v>
      </c>
      <c r="H847" s="1" t="s">
        <v>663</v>
      </c>
      <c r="I847" s="1" t="s">
        <v>619</v>
      </c>
      <c r="J847" s="1" t="s">
        <v>642</v>
      </c>
      <c r="Y847" s="1" t="s">
        <v>184</v>
      </c>
      <c r="Z847" s="1" t="s">
        <v>43</v>
      </c>
    </row>
    <row r="848" spans="1:26" x14ac:dyDescent="0.25">
      <c r="A848" s="1" t="s">
        <v>3312</v>
      </c>
      <c r="B848" s="1" t="s">
        <v>610</v>
      </c>
      <c r="Y848" s="1" t="s">
        <v>582</v>
      </c>
      <c r="Z848" s="1" t="s">
        <v>583</v>
      </c>
    </row>
    <row r="849" spans="1:26" x14ac:dyDescent="0.25">
      <c r="A849" s="1" t="s">
        <v>2358</v>
      </c>
      <c r="B849" s="1" t="s">
        <v>610</v>
      </c>
      <c r="C849" s="1" t="s">
        <v>630</v>
      </c>
      <c r="D849" s="1" t="s">
        <v>630</v>
      </c>
      <c r="E849" s="1" t="s">
        <v>162</v>
      </c>
      <c r="F849" s="1" t="s">
        <v>171</v>
      </c>
      <c r="G849" s="1" t="s">
        <v>172</v>
      </c>
      <c r="H849" s="1" t="s">
        <v>170</v>
      </c>
      <c r="I849" s="1" t="s">
        <v>637</v>
      </c>
      <c r="J849" s="1" t="s">
        <v>616</v>
      </c>
      <c r="K849" s="1" t="s">
        <v>199</v>
      </c>
      <c r="L849" s="1" t="s">
        <v>27</v>
      </c>
      <c r="Y849" s="1" t="s">
        <v>184</v>
      </c>
      <c r="Z849" s="1" t="s">
        <v>43</v>
      </c>
    </row>
    <row r="850" spans="1:26" x14ac:dyDescent="0.25">
      <c r="A850" s="1" t="s">
        <v>2359</v>
      </c>
      <c r="B850" s="1" t="s">
        <v>610</v>
      </c>
      <c r="C850" s="1" t="s">
        <v>630</v>
      </c>
      <c r="D850" s="1" t="s">
        <v>611</v>
      </c>
      <c r="E850" s="1" t="s">
        <v>612</v>
      </c>
      <c r="F850" s="1" t="s">
        <v>613</v>
      </c>
      <c r="G850" s="1" t="s">
        <v>153</v>
      </c>
      <c r="H850" s="1" t="s">
        <v>615</v>
      </c>
      <c r="I850" s="1" t="s">
        <v>617</v>
      </c>
      <c r="J850" s="1" t="s">
        <v>616</v>
      </c>
      <c r="K850" s="1" t="s">
        <v>199</v>
      </c>
      <c r="L850" s="1" t="s">
        <v>27</v>
      </c>
      <c r="Y850" s="1" t="s">
        <v>184</v>
      </c>
      <c r="Z850" s="1" t="s">
        <v>43</v>
      </c>
    </row>
    <row r="851" spans="1:26" x14ac:dyDescent="0.25">
      <c r="A851" s="1" t="s">
        <v>2360</v>
      </c>
      <c r="B851" s="1" t="s">
        <v>610</v>
      </c>
      <c r="C851" s="1" t="s">
        <v>630</v>
      </c>
      <c r="D851" s="1" t="s">
        <v>169</v>
      </c>
      <c r="E851" s="1" t="s">
        <v>666</v>
      </c>
      <c r="F851" s="1" t="s">
        <v>640</v>
      </c>
      <c r="G851" s="1" t="s">
        <v>618</v>
      </c>
      <c r="H851" s="1" t="s">
        <v>642</v>
      </c>
      <c r="I851" s="1" t="s">
        <v>637</v>
      </c>
      <c r="J851" s="1" t="s">
        <v>680</v>
      </c>
      <c r="K851" s="1" t="s">
        <v>199</v>
      </c>
      <c r="L851" s="1" t="s">
        <v>27</v>
      </c>
      <c r="Y851" s="1" t="s">
        <v>184</v>
      </c>
      <c r="Z851" s="1" t="s">
        <v>43</v>
      </c>
    </row>
    <row r="852" spans="1:26" x14ac:dyDescent="0.25">
      <c r="A852" s="1" t="s">
        <v>2361</v>
      </c>
      <c r="B852" s="1" t="s">
        <v>610</v>
      </c>
      <c r="C852" s="1" t="s">
        <v>630</v>
      </c>
      <c r="D852" s="1" t="s">
        <v>659</v>
      </c>
      <c r="E852" s="1" t="s">
        <v>803</v>
      </c>
      <c r="F852" s="1" t="s">
        <v>629</v>
      </c>
      <c r="G852" s="1" t="s">
        <v>167</v>
      </c>
      <c r="H852" s="1" t="s">
        <v>153</v>
      </c>
      <c r="I852" s="1" t="s">
        <v>691</v>
      </c>
      <c r="J852" s="1" t="s">
        <v>810</v>
      </c>
      <c r="K852" s="1" t="s">
        <v>199</v>
      </c>
      <c r="L852" s="1" t="s">
        <v>27</v>
      </c>
      <c r="M852" s="1" t="s">
        <v>274</v>
      </c>
      <c r="N852" s="1" t="s">
        <v>27</v>
      </c>
      <c r="Y852" s="1" t="s">
        <v>184</v>
      </c>
      <c r="Z852" s="1" t="s">
        <v>43</v>
      </c>
    </row>
    <row r="853" spans="1:26" x14ac:dyDescent="0.25">
      <c r="A853" s="1" t="s">
        <v>2362</v>
      </c>
      <c r="B853" s="1" t="s">
        <v>610</v>
      </c>
      <c r="C853" s="1" t="s">
        <v>670</v>
      </c>
      <c r="D853" s="1" t="s">
        <v>174</v>
      </c>
      <c r="E853" s="1" t="s">
        <v>616</v>
      </c>
      <c r="F853" s="1" t="s">
        <v>256</v>
      </c>
      <c r="G853" s="1" t="s">
        <v>176</v>
      </c>
      <c r="H853" s="1" t="s">
        <v>662</v>
      </c>
      <c r="I853" s="1" t="s">
        <v>637</v>
      </c>
      <c r="J853" s="1" t="s">
        <v>783</v>
      </c>
      <c r="K853" s="1" t="s">
        <v>619</v>
      </c>
      <c r="L853" s="1" t="s">
        <v>199</v>
      </c>
      <c r="Y853" s="1" t="s">
        <v>184</v>
      </c>
      <c r="Z853" s="1" t="s">
        <v>43</v>
      </c>
    </row>
    <row r="854" spans="1:26" x14ac:dyDescent="0.25">
      <c r="A854" s="1" t="s">
        <v>2363</v>
      </c>
      <c r="B854" s="1" t="s">
        <v>610</v>
      </c>
      <c r="C854" s="1" t="s">
        <v>619</v>
      </c>
      <c r="D854" s="1" t="s">
        <v>630</v>
      </c>
      <c r="E854" s="1" t="s">
        <v>613</v>
      </c>
      <c r="F854" s="1" t="s">
        <v>660</v>
      </c>
      <c r="G854" s="1" t="s">
        <v>167</v>
      </c>
      <c r="H854" s="1" t="s">
        <v>153</v>
      </c>
      <c r="I854" s="1" t="s">
        <v>617</v>
      </c>
      <c r="J854" s="1" t="s">
        <v>810</v>
      </c>
      <c r="K854" s="1" t="s">
        <v>619</v>
      </c>
      <c r="L854" s="1" t="s">
        <v>199</v>
      </c>
      <c r="Y854" s="1" t="s">
        <v>184</v>
      </c>
      <c r="Z854" s="1" t="s">
        <v>43</v>
      </c>
    </row>
    <row r="855" spans="1:26" x14ac:dyDescent="0.25">
      <c r="A855" s="1" t="s">
        <v>2364</v>
      </c>
      <c r="B855" s="1" t="s">
        <v>610</v>
      </c>
      <c r="C855" s="1" t="s">
        <v>619</v>
      </c>
      <c r="D855" s="1" t="s">
        <v>617</v>
      </c>
      <c r="E855" s="1" t="s">
        <v>613</v>
      </c>
      <c r="F855" s="1" t="s">
        <v>179</v>
      </c>
      <c r="G855" s="1" t="s">
        <v>167</v>
      </c>
      <c r="H855" s="1" t="s">
        <v>153</v>
      </c>
      <c r="I855" s="1" t="s">
        <v>619</v>
      </c>
      <c r="J855" s="1" t="s">
        <v>616</v>
      </c>
      <c r="Y855" s="1" t="s">
        <v>184</v>
      </c>
      <c r="Z855" s="1" t="s">
        <v>43</v>
      </c>
    </row>
    <row r="856" spans="1:26" x14ac:dyDescent="0.25">
      <c r="A856" s="1" t="s">
        <v>2365</v>
      </c>
      <c r="B856" s="1" t="s">
        <v>610</v>
      </c>
      <c r="C856" s="1" t="s">
        <v>652</v>
      </c>
      <c r="D856" s="1" t="s">
        <v>620</v>
      </c>
      <c r="E856" s="1" t="s">
        <v>171</v>
      </c>
      <c r="F856" s="1" t="s">
        <v>626</v>
      </c>
      <c r="G856" s="1" t="s">
        <v>153</v>
      </c>
      <c r="H856" s="1" t="s">
        <v>642</v>
      </c>
      <c r="I856" s="1" t="s">
        <v>628</v>
      </c>
      <c r="J856" s="1" t="s">
        <v>616</v>
      </c>
      <c r="Y856" s="1" t="s">
        <v>184</v>
      </c>
      <c r="Z856" s="1" t="s">
        <v>43</v>
      </c>
    </row>
    <row r="857" spans="1:26" x14ac:dyDescent="0.25">
      <c r="A857" s="1" t="s">
        <v>2366</v>
      </c>
      <c r="B857" s="1" t="s">
        <v>610</v>
      </c>
      <c r="C857" s="1" t="s">
        <v>619</v>
      </c>
      <c r="D857" s="1" t="s">
        <v>652</v>
      </c>
      <c r="E857" s="1" t="s">
        <v>648</v>
      </c>
      <c r="F857" s="1" t="s">
        <v>650</v>
      </c>
      <c r="G857" s="1" t="s">
        <v>618</v>
      </c>
      <c r="H857" s="1" t="s">
        <v>641</v>
      </c>
      <c r="I857" s="1" t="s">
        <v>691</v>
      </c>
      <c r="J857" s="1" t="s">
        <v>649</v>
      </c>
      <c r="Y857" s="1" t="s">
        <v>184</v>
      </c>
      <c r="Z857" s="1" t="s">
        <v>43</v>
      </c>
    </row>
    <row r="858" spans="1:26" x14ac:dyDescent="0.25">
      <c r="A858" s="1" t="s">
        <v>2367</v>
      </c>
      <c r="B858" s="1" t="s">
        <v>610</v>
      </c>
      <c r="C858" s="1" t="s">
        <v>630</v>
      </c>
      <c r="D858" s="1" t="s">
        <v>652</v>
      </c>
      <c r="E858" s="1" t="s">
        <v>613</v>
      </c>
      <c r="F858" s="1" t="s">
        <v>809</v>
      </c>
      <c r="G858" s="1" t="s">
        <v>167</v>
      </c>
      <c r="H858" s="1" t="s">
        <v>153</v>
      </c>
      <c r="I858" s="1" t="s">
        <v>617</v>
      </c>
      <c r="J858" s="1" t="s">
        <v>810</v>
      </c>
      <c r="K858" s="1" t="s">
        <v>619</v>
      </c>
      <c r="L858" s="1" t="s">
        <v>199</v>
      </c>
      <c r="Y858" s="1" t="s">
        <v>184</v>
      </c>
      <c r="Z858" s="1" t="s">
        <v>43</v>
      </c>
    </row>
    <row r="859" spans="1:26" x14ac:dyDescent="0.25">
      <c r="A859" s="1" t="s">
        <v>3313</v>
      </c>
      <c r="B859" s="1" t="s">
        <v>610</v>
      </c>
      <c r="Y859" s="1" t="s">
        <v>582</v>
      </c>
      <c r="Z859" s="1" t="s">
        <v>583</v>
      </c>
    </row>
    <row r="860" spans="1:26" x14ac:dyDescent="0.25">
      <c r="A860" s="1" t="s">
        <v>2368</v>
      </c>
      <c r="B860" s="1" t="s">
        <v>610</v>
      </c>
      <c r="C860" s="1" t="s">
        <v>618</v>
      </c>
      <c r="D860" s="1" t="s">
        <v>617</v>
      </c>
      <c r="E860" s="1" t="s">
        <v>162</v>
      </c>
      <c r="F860" s="1" t="s">
        <v>622</v>
      </c>
      <c r="G860" s="1" t="s">
        <v>152</v>
      </c>
      <c r="H860" s="1" t="s">
        <v>172</v>
      </c>
      <c r="I860" s="1" t="s">
        <v>625</v>
      </c>
      <c r="J860" s="1" t="s">
        <v>783</v>
      </c>
      <c r="K860" s="1" t="s">
        <v>199</v>
      </c>
      <c r="L860" s="1" t="s">
        <v>199</v>
      </c>
      <c r="Y860" s="1" t="s">
        <v>184</v>
      </c>
      <c r="Z860" s="1" t="s">
        <v>43</v>
      </c>
    </row>
    <row r="861" spans="1:26" x14ac:dyDescent="0.25">
      <c r="A861" s="1" t="s">
        <v>2369</v>
      </c>
      <c r="B861" s="1" t="s">
        <v>610</v>
      </c>
      <c r="C861" s="1" t="s">
        <v>644</v>
      </c>
      <c r="D861" s="1" t="s">
        <v>692</v>
      </c>
      <c r="E861" s="1" t="s">
        <v>60</v>
      </c>
      <c r="F861" s="1" t="s">
        <v>223</v>
      </c>
      <c r="G861" s="1" t="s">
        <v>624</v>
      </c>
      <c r="H861" s="1" t="s">
        <v>124</v>
      </c>
      <c r="I861" s="1" t="s">
        <v>227</v>
      </c>
      <c r="J861" s="1" t="s">
        <v>679</v>
      </c>
      <c r="K861" s="1" t="s">
        <v>619</v>
      </c>
      <c r="L861" s="1" t="s">
        <v>27</v>
      </c>
      <c r="Y861" s="1" t="s">
        <v>184</v>
      </c>
      <c r="Z861" s="1" t="s">
        <v>43</v>
      </c>
    </row>
    <row r="862" spans="1:26" x14ac:dyDescent="0.25">
      <c r="A862" s="1" t="s">
        <v>2370</v>
      </c>
      <c r="B862" s="1" t="s">
        <v>610</v>
      </c>
      <c r="C862" s="1" t="s">
        <v>630</v>
      </c>
      <c r="D862" s="1" t="s">
        <v>169</v>
      </c>
      <c r="E862" s="1" t="s">
        <v>739</v>
      </c>
      <c r="F862" s="1" t="s">
        <v>640</v>
      </c>
      <c r="G862" s="1" t="s">
        <v>191</v>
      </c>
      <c r="H862" s="1" t="s">
        <v>191</v>
      </c>
      <c r="I862" s="1" t="s">
        <v>625</v>
      </c>
      <c r="J862" s="1" t="s">
        <v>625</v>
      </c>
      <c r="K862" s="1" t="s">
        <v>199</v>
      </c>
      <c r="L862" s="1" t="s">
        <v>199</v>
      </c>
      <c r="Y862" s="1" t="s">
        <v>184</v>
      </c>
      <c r="Z862" s="1" t="s">
        <v>43</v>
      </c>
    </row>
    <row r="863" spans="1:26" x14ac:dyDescent="0.25">
      <c r="A863" s="1" t="s">
        <v>2371</v>
      </c>
      <c r="B863" s="1" t="s">
        <v>610</v>
      </c>
      <c r="C863" s="1" t="s">
        <v>639</v>
      </c>
      <c r="D863" s="1" t="s">
        <v>730</v>
      </c>
      <c r="E863" s="1" t="s">
        <v>162</v>
      </c>
      <c r="F863" s="1" t="s">
        <v>171</v>
      </c>
      <c r="G863" s="1" t="s">
        <v>632</v>
      </c>
      <c r="H863" s="1" t="s">
        <v>172</v>
      </c>
      <c r="I863" s="1" t="s">
        <v>783</v>
      </c>
      <c r="J863" s="1" t="s">
        <v>616</v>
      </c>
      <c r="K863" s="1" t="s">
        <v>619</v>
      </c>
      <c r="L863" s="1" t="s">
        <v>27</v>
      </c>
      <c r="Y863" s="1" t="s">
        <v>184</v>
      </c>
      <c r="Z863" s="1" t="s">
        <v>43</v>
      </c>
    </row>
    <row r="864" spans="1:26" x14ac:dyDescent="0.25">
      <c r="A864" s="1" t="s">
        <v>2372</v>
      </c>
      <c r="B864" s="1" t="s">
        <v>610</v>
      </c>
      <c r="C864" s="1" t="s">
        <v>630</v>
      </c>
      <c r="D864" s="1" t="s">
        <v>630</v>
      </c>
      <c r="E864" s="1" t="s">
        <v>616</v>
      </c>
      <c r="F864" s="1" t="s">
        <v>171</v>
      </c>
      <c r="G864" s="1" t="s">
        <v>183</v>
      </c>
      <c r="H864" s="1" t="s">
        <v>153</v>
      </c>
      <c r="I864" s="1" t="s">
        <v>663</v>
      </c>
      <c r="J864" s="1" t="s">
        <v>810</v>
      </c>
      <c r="K864" s="1" t="s">
        <v>199</v>
      </c>
      <c r="L864" s="1" t="s">
        <v>27</v>
      </c>
      <c r="Y864" s="1" t="s">
        <v>184</v>
      </c>
      <c r="Z864" s="1" t="s">
        <v>43</v>
      </c>
    </row>
    <row r="865" spans="1:26" x14ac:dyDescent="0.25">
      <c r="A865" s="1" t="s">
        <v>2373</v>
      </c>
      <c r="B865" s="1" t="s">
        <v>610</v>
      </c>
      <c r="C865" s="1" t="s">
        <v>619</v>
      </c>
      <c r="D865" s="1" t="s">
        <v>637</v>
      </c>
      <c r="E865" s="1" t="s">
        <v>613</v>
      </c>
      <c r="F865" s="1" t="s">
        <v>660</v>
      </c>
      <c r="G865" s="1" t="s">
        <v>167</v>
      </c>
      <c r="H865" s="1" t="s">
        <v>153</v>
      </c>
      <c r="I865" s="1" t="s">
        <v>617</v>
      </c>
      <c r="J865" s="1" t="s">
        <v>617</v>
      </c>
      <c r="K865" s="1" t="s">
        <v>619</v>
      </c>
      <c r="L865" s="1" t="s">
        <v>619</v>
      </c>
      <c r="Y865" s="1" t="s">
        <v>184</v>
      </c>
      <c r="Z865" s="1" t="s">
        <v>43</v>
      </c>
    </row>
    <row r="866" spans="1:26" x14ac:dyDescent="0.25">
      <c r="A866" s="1" t="s">
        <v>2374</v>
      </c>
      <c r="B866" s="1" t="s">
        <v>610</v>
      </c>
      <c r="C866" s="1" t="s">
        <v>619</v>
      </c>
      <c r="D866" s="1" t="s">
        <v>630</v>
      </c>
      <c r="E866" s="1" t="s">
        <v>613</v>
      </c>
      <c r="F866" s="1" t="s">
        <v>627</v>
      </c>
      <c r="G866" s="1" t="s">
        <v>152</v>
      </c>
      <c r="H866" s="1" t="s">
        <v>153</v>
      </c>
      <c r="I866" s="1" t="s">
        <v>617</v>
      </c>
      <c r="J866" s="1" t="s">
        <v>628</v>
      </c>
      <c r="K866" s="1" t="s">
        <v>619</v>
      </c>
      <c r="L866" s="1" t="s">
        <v>27</v>
      </c>
      <c r="M866" s="1" t="s">
        <v>266</v>
      </c>
      <c r="N866" s="1" t="s">
        <v>27</v>
      </c>
      <c r="Y866" s="1" t="s">
        <v>184</v>
      </c>
      <c r="Z866" s="1" t="s">
        <v>43</v>
      </c>
    </row>
    <row r="867" spans="1:26" x14ac:dyDescent="0.25">
      <c r="A867" s="1" t="s">
        <v>2375</v>
      </c>
      <c r="B867" s="1" t="s">
        <v>610</v>
      </c>
      <c r="C867" s="1" t="s">
        <v>619</v>
      </c>
      <c r="D867" s="1" t="s">
        <v>676</v>
      </c>
      <c r="E867" s="1" t="s">
        <v>613</v>
      </c>
      <c r="F867" s="1" t="s">
        <v>627</v>
      </c>
      <c r="G867" s="1" t="s">
        <v>632</v>
      </c>
      <c r="H867" s="1" t="s">
        <v>152</v>
      </c>
      <c r="I867" s="1" t="s">
        <v>617</v>
      </c>
      <c r="J867" s="1" t="s">
        <v>628</v>
      </c>
      <c r="K867" s="1" t="s">
        <v>619</v>
      </c>
      <c r="L867" s="1" t="s">
        <v>27</v>
      </c>
      <c r="M867" s="1" t="s">
        <v>266</v>
      </c>
      <c r="N867" s="1" t="s">
        <v>27</v>
      </c>
      <c r="Y867" s="1" t="s">
        <v>184</v>
      </c>
      <c r="Z867" s="1" t="s">
        <v>43</v>
      </c>
    </row>
    <row r="868" spans="1:26" x14ac:dyDescent="0.25">
      <c r="A868" s="1" t="s">
        <v>2376</v>
      </c>
      <c r="B868" s="1" t="s">
        <v>610</v>
      </c>
      <c r="C868" s="1" t="s">
        <v>630</v>
      </c>
      <c r="D868" s="1" t="s">
        <v>630</v>
      </c>
      <c r="E868" s="1" t="s">
        <v>803</v>
      </c>
      <c r="F868" s="1" t="s">
        <v>178</v>
      </c>
      <c r="G868" s="1" t="s">
        <v>167</v>
      </c>
      <c r="H868" s="1" t="s">
        <v>186</v>
      </c>
      <c r="I868" s="1" t="s">
        <v>646</v>
      </c>
      <c r="J868" s="1" t="s">
        <v>691</v>
      </c>
      <c r="Y868" s="1" t="s">
        <v>184</v>
      </c>
      <c r="Z868" s="1" t="s">
        <v>43</v>
      </c>
    </row>
    <row r="869" spans="1:26" x14ac:dyDescent="0.25">
      <c r="A869" s="1" t="s">
        <v>2377</v>
      </c>
      <c r="B869" s="1" t="s">
        <v>610</v>
      </c>
      <c r="C869" s="1" t="s">
        <v>630</v>
      </c>
      <c r="D869" s="1" t="s">
        <v>890</v>
      </c>
      <c r="E869" s="1" t="s">
        <v>648</v>
      </c>
      <c r="F869" s="1" t="s">
        <v>877</v>
      </c>
      <c r="G869" s="1" t="s">
        <v>641</v>
      </c>
      <c r="H869" s="1" t="s">
        <v>180</v>
      </c>
      <c r="I869" s="1" t="s">
        <v>613</v>
      </c>
      <c r="J869" s="1" t="s">
        <v>810</v>
      </c>
      <c r="K869" s="1" t="s">
        <v>199</v>
      </c>
      <c r="L869" s="1" t="s">
        <v>27</v>
      </c>
      <c r="Y869" s="1" t="s">
        <v>184</v>
      </c>
      <c r="Z869" s="1" t="s">
        <v>43</v>
      </c>
    </row>
    <row r="870" spans="1:26" x14ac:dyDescent="0.25">
      <c r="A870" s="1" t="s">
        <v>3314</v>
      </c>
      <c r="B870" s="1" t="s">
        <v>610</v>
      </c>
      <c r="Y870" s="1" t="s">
        <v>582</v>
      </c>
      <c r="Z870" s="1" t="s">
        <v>583</v>
      </c>
    </row>
    <row r="871" spans="1:26" x14ac:dyDescent="0.25">
      <c r="A871" s="1" t="s">
        <v>2378</v>
      </c>
      <c r="B871" s="1" t="s">
        <v>610</v>
      </c>
      <c r="C871" s="1" t="s">
        <v>676</v>
      </c>
      <c r="D871" s="1" t="s">
        <v>30</v>
      </c>
      <c r="E871" s="1" t="s">
        <v>717</v>
      </c>
      <c r="F871" s="1" t="s">
        <v>688</v>
      </c>
      <c r="G871" s="1" t="s">
        <v>642</v>
      </c>
      <c r="H871" s="1" t="s">
        <v>56</v>
      </c>
      <c r="I871" s="1" t="s">
        <v>644</v>
      </c>
      <c r="J871" s="1" t="s">
        <v>725</v>
      </c>
      <c r="K871" s="1" t="s">
        <v>619</v>
      </c>
      <c r="L871" s="1" t="s">
        <v>27</v>
      </c>
      <c r="Y871" s="1" t="s">
        <v>184</v>
      </c>
      <c r="Z871" s="1" t="s">
        <v>43</v>
      </c>
    </row>
    <row r="872" spans="1:26" x14ac:dyDescent="0.25">
      <c r="A872" s="1" t="s">
        <v>2379</v>
      </c>
      <c r="B872" s="1" t="s">
        <v>610</v>
      </c>
      <c r="C872" s="1" t="s">
        <v>630</v>
      </c>
      <c r="D872" s="1" t="s">
        <v>617</v>
      </c>
      <c r="E872" s="1" t="s">
        <v>648</v>
      </c>
      <c r="F872" s="1" t="s">
        <v>804</v>
      </c>
      <c r="G872" s="1" t="s">
        <v>641</v>
      </c>
      <c r="H872" s="1" t="s">
        <v>172</v>
      </c>
      <c r="I872" s="1" t="s">
        <v>649</v>
      </c>
      <c r="J872" s="1" t="s">
        <v>616</v>
      </c>
      <c r="Y872" s="1" t="s">
        <v>184</v>
      </c>
      <c r="Z872" s="1" t="s">
        <v>43</v>
      </c>
    </row>
    <row r="873" spans="1:26" x14ac:dyDescent="0.25">
      <c r="A873" s="1" t="s">
        <v>2380</v>
      </c>
      <c r="B873" s="1" t="s">
        <v>610</v>
      </c>
      <c r="C873" s="1" t="s">
        <v>630</v>
      </c>
      <c r="D873" s="1" t="s">
        <v>617</v>
      </c>
      <c r="E873" s="1" t="s">
        <v>162</v>
      </c>
      <c r="F873" s="1" t="s">
        <v>648</v>
      </c>
      <c r="G873" s="1" t="s">
        <v>641</v>
      </c>
      <c r="H873" s="1" t="s">
        <v>172</v>
      </c>
      <c r="I873" s="1" t="s">
        <v>628</v>
      </c>
      <c r="J873" s="1" t="s">
        <v>783</v>
      </c>
      <c r="K873" s="1" t="s">
        <v>619</v>
      </c>
      <c r="L873" s="1" t="s">
        <v>27</v>
      </c>
      <c r="M873" s="1" t="s">
        <v>274</v>
      </c>
      <c r="N873" s="1" t="s">
        <v>27</v>
      </c>
      <c r="Y873" s="1" t="s">
        <v>184</v>
      </c>
      <c r="Z873" s="1" t="s">
        <v>43</v>
      </c>
    </row>
    <row r="874" spans="1:26" x14ac:dyDescent="0.25">
      <c r="A874" s="1" t="s">
        <v>2381</v>
      </c>
      <c r="B874" s="1" t="s">
        <v>610</v>
      </c>
      <c r="C874" s="1" t="s">
        <v>618</v>
      </c>
      <c r="D874" s="1" t="s">
        <v>668</v>
      </c>
      <c r="E874" s="1" t="s">
        <v>651</v>
      </c>
      <c r="F874" s="1" t="s">
        <v>622</v>
      </c>
      <c r="G874" s="1" t="s">
        <v>152</v>
      </c>
      <c r="H874" s="1" t="s">
        <v>173</v>
      </c>
      <c r="I874" s="1" t="s">
        <v>802</v>
      </c>
      <c r="J874" s="1" t="s">
        <v>813</v>
      </c>
      <c r="K874" s="1" t="s">
        <v>199</v>
      </c>
      <c r="L874" s="1" t="s">
        <v>617</v>
      </c>
      <c r="Y874" s="1" t="s">
        <v>184</v>
      </c>
      <c r="Z874" s="1" t="s">
        <v>43</v>
      </c>
    </row>
    <row r="875" spans="1:26" x14ac:dyDescent="0.25">
      <c r="A875" s="1" t="s">
        <v>2382</v>
      </c>
      <c r="B875" s="1" t="s">
        <v>610</v>
      </c>
      <c r="C875" s="1" t="s">
        <v>652</v>
      </c>
      <c r="D875" s="1" t="s">
        <v>620</v>
      </c>
      <c r="E875" s="1" t="s">
        <v>626</v>
      </c>
      <c r="F875" s="1" t="s">
        <v>640</v>
      </c>
      <c r="G875" s="1" t="s">
        <v>152</v>
      </c>
      <c r="H875" s="1" t="s">
        <v>153</v>
      </c>
      <c r="I875" s="1" t="s">
        <v>646</v>
      </c>
      <c r="J875" s="1" t="s">
        <v>817</v>
      </c>
      <c r="K875" s="1" t="s">
        <v>199</v>
      </c>
      <c r="L875" s="1" t="s">
        <v>27</v>
      </c>
      <c r="M875" s="1" t="s">
        <v>274</v>
      </c>
      <c r="N875" s="1" t="s">
        <v>27</v>
      </c>
      <c r="Y875" s="1" t="s">
        <v>184</v>
      </c>
      <c r="Z875" s="1" t="s">
        <v>43</v>
      </c>
    </row>
    <row r="876" spans="1:26" x14ac:dyDescent="0.25">
      <c r="A876" s="1" t="s">
        <v>2383</v>
      </c>
      <c r="B876" s="1" t="s">
        <v>610</v>
      </c>
      <c r="C876" s="1" t="s">
        <v>630</v>
      </c>
      <c r="D876" s="1" t="s">
        <v>611</v>
      </c>
      <c r="E876" s="1" t="s">
        <v>616</v>
      </c>
      <c r="F876" s="1" t="s">
        <v>684</v>
      </c>
      <c r="G876" s="1" t="s">
        <v>618</v>
      </c>
      <c r="H876" s="1" t="s">
        <v>176</v>
      </c>
      <c r="I876" s="1" t="s">
        <v>646</v>
      </c>
      <c r="J876" s="1" t="s">
        <v>810</v>
      </c>
      <c r="K876" s="1" t="s">
        <v>199</v>
      </c>
      <c r="L876" s="1" t="s">
        <v>27</v>
      </c>
      <c r="M876" s="1" t="s">
        <v>274</v>
      </c>
      <c r="N876" s="1" t="s">
        <v>27</v>
      </c>
      <c r="Y876" s="1" t="s">
        <v>184</v>
      </c>
      <c r="Z876" s="1" t="s">
        <v>43</v>
      </c>
    </row>
    <row r="877" spans="1:26" x14ac:dyDescent="0.25">
      <c r="A877" s="1" t="s">
        <v>2384</v>
      </c>
      <c r="B877" s="1" t="s">
        <v>610</v>
      </c>
      <c r="C877" s="1" t="s">
        <v>619</v>
      </c>
      <c r="D877" s="1" t="s">
        <v>676</v>
      </c>
      <c r="E877" s="1" t="s">
        <v>613</v>
      </c>
      <c r="F877" s="1" t="s">
        <v>729</v>
      </c>
      <c r="G877" s="1" t="s">
        <v>152</v>
      </c>
      <c r="H877" s="1" t="s">
        <v>153</v>
      </c>
      <c r="I877" s="1" t="s">
        <v>617</v>
      </c>
      <c r="J877" s="1" t="s">
        <v>646</v>
      </c>
      <c r="K877" s="1" t="s">
        <v>619</v>
      </c>
      <c r="L877" s="1" t="s">
        <v>27</v>
      </c>
      <c r="M877" s="1" t="s">
        <v>274</v>
      </c>
      <c r="N877" s="1" t="s">
        <v>27</v>
      </c>
      <c r="Y877" s="1" t="s">
        <v>184</v>
      </c>
      <c r="Z877" s="1" t="s">
        <v>43</v>
      </c>
    </row>
    <row r="878" spans="1:26" x14ac:dyDescent="0.25">
      <c r="A878" s="1" t="s">
        <v>2385</v>
      </c>
      <c r="B878" s="1" t="s">
        <v>610</v>
      </c>
      <c r="C878" s="1" t="s">
        <v>630</v>
      </c>
      <c r="D878" s="1" t="s">
        <v>652</v>
      </c>
      <c r="E878" s="1" t="s">
        <v>178</v>
      </c>
      <c r="F878" s="1" t="s">
        <v>650</v>
      </c>
      <c r="G878" s="1" t="s">
        <v>618</v>
      </c>
      <c r="H878" s="1" t="s">
        <v>632</v>
      </c>
      <c r="I878" s="1" t="s">
        <v>637</v>
      </c>
      <c r="J878" s="1" t="s">
        <v>227</v>
      </c>
      <c r="K878" s="1" t="s">
        <v>199</v>
      </c>
      <c r="L878" s="1" t="s">
        <v>199</v>
      </c>
      <c r="Y878" s="1" t="s">
        <v>184</v>
      </c>
      <c r="Z878" s="1" t="s">
        <v>43</v>
      </c>
    </row>
    <row r="879" spans="1:26" x14ac:dyDescent="0.25">
      <c r="A879" s="1" t="s">
        <v>2386</v>
      </c>
      <c r="B879" s="1" t="s">
        <v>610</v>
      </c>
      <c r="C879" s="1" t="s">
        <v>652</v>
      </c>
      <c r="D879" s="1" t="s">
        <v>659</v>
      </c>
      <c r="E879" s="1" t="s">
        <v>162</v>
      </c>
      <c r="F879" s="1" t="s">
        <v>805</v>
      </c>
      <c r="G879" s="1" t="s">
        <v>172</v>
      </c>
      <c r="H879" s="1" t="s">
        <v>172</v>
      </c>
      <c r="I879" s="1" t="s">
        <v>646</v>
      </c>
      <c r="J879" s="1" t="s">
        <v>616</v>
      </c>
      <c r="Y879" s="1" t="s">
        <v>184</v>
      </c>
      <c r="Z879" s="1" t="s">
        <v>43</v>
      </c>
    </row>
    <row r="880" spans="1:26" x14ac:dyDescent="0.25">
      <c r="A880" s="1" t="s">
        <v>2387</v>
      </c>
      <c r="B880" s="1" t="s">
        <v>610</v>
      </c>
      <c r="C880" s="1" t="s">
        <v>630</v>
      </c>
      <c r="D880" s="1" t="s">
        <v>617</v>
      </c>
      <c r="E880" s="1" t="s">
        <v>650</v>
      </c>
      <c r="F880" s="1" t="s">
        <v>627</v>
      </c>
      <c r="G880" s="1" t="s">
        <v>183</v>
      </c>
      <c r="H880" s="1" t="s">
        <v>152</v>
      </c>
      <c r="I880" s="1" t="s">
        <v>619</v>
      </c>
      <c r="J880" s="1" t="s">
        <v>628</v>
      </c>
      <c r="Y880" s="1" t="s">
        <v>184</v>
      </c>
      <c r="Z880" s="1" t="s">
        <v>43</v>
      </c>
    </row>
    <row r="881" spans="1:26" x14ac:dyDescent="0.25">
      <c r="A881" s="1" t="s">
        <v>3378</v>
      </c>
      <c r="B881" s="1" t="s">
        <v>610</v>
      </c>
      <c r="C881" s="1" t="s">
        <v>617</v>
      </c>
      <c r="D881" s="1" t="s">
        <v>584</v>
      </c>
      <c r="E881" s="1" t="s">
        <v>612</v>
      </c>
      <c r="F881" s="1" t="s">
        <v>626</v>
      </c>
      <c r="Y881" s="1" t="s">
        <v>582</v>
      </c>
      <c r="Z881" s="1" t="s">
        <v>583</v>
      </c>
    </row>
    <row r="882" spans="1:26" x14ac:dyDescent="0.25">
      <c r="A882" s="1" t="s">
        <v>2388</v>
      </c>
      <c r="B882" s="1" t="s">
        <v>610</v>
      </c>
      <c r="C882" s="1" t="s">
        <v>801</v>
      </c>
      <c r="D882" s="1" t="s">
        <v>797</v>
      </c>
      <c r="E882" s="1" t="s">
        <v>662</v>
      </c>
      <c r="F882" s="1" t="s">
        <v>764</v>
      </c>
      <c r="G882" s="1" t="s">
        <v>257</v>
      </c>
      <c r="H882" s="1" t="s">
        <v>56</v>
      </c>
      <c r="I882" s="1" t="s">
        <v>729</v>
      </c>
      <c r="J882" s="1" t="s">
        <v>813</v>
      </c>
      <c r="K882" s="1" t="s">
        <v>619</v>
      </c>
      <c r="L882" s="1" t="s">
        <v>617</v>
      </c>
      <c r="Y882" s="1" t="s">
        <v>184</v>
      </c>
      <c r="Z882" s="1" t="s">
        <v>43</v>
      </c>
    </row>
    <row r="883" spans="1:26" x14ac:dyDescent="0.25">
      <c r="A883" s="1" t="s">
        <v>2389</v>
      </c>
      <c r="B883" s="1" t="s">
        <v>610</v>
      </c>
      <c r="C883" s="1" t="s">
        <v>617</v>
      </c>
      <c r="D883" s="1" t="s">
        <v>652</v>
      </c>
      <c r="E883" s="1" t="s">
        <v>729</v>
      </c>
      <c r="F883" s="1" t="s">
        <v>729</v>
      </c>
      <c r="G883" s="1" t="s">
        <v>152</v>
      </c>
      <c r="H883" s="1" t="s">
        <v>152</v>
      </c>
      <c r="I883" s="1" t="s">
        <v>628</v>
      </c>
      <c r="J883" s="1" t="s">
        <v>616</v>
      </c>
      <c r="Y883" s="1" t="s">
        <v>184</v>
      </c>
      <c r="Z883" s="1" t="s">
        <v>43</v>
      </c>
    </row>
    <row r="884" spans="1:26" x14ac:dyDescent="0.25">
      <c r="A884" s="1" t="s">
        <v>2390</v>
      </c>
      <c r="B884" s="1" t="s">
        <v>610</v>
      </c>
      <c r="C884" s="1" t="s">
        <v>620</v>
      </c>
      <c r="D884" s="1" t="s">
        <v>730</v>
      </c>
      <c r="E884" s="1" t="s">
        <v>49</v>
      </c>
      <c r="F884" s="1" t="s">
        <v>626</v>
      </c>
      <c r="G884" s="1" t="s">
        <v>618</v>
      </c>
      <c r="H884" s="1" t="s">
        <v>642</v>
      </c>
      <c r="I884" s="1" t="s">
        <v>628</v>
      </c>
      <c r="J884" s="1" t="s">
        <v>175</v>
      </c>
      <c r="Y884" s="1" t="s">
        <v>184</v>
      </c>
      <c r="Z884" s="1" t="s">
        <v>43</v>
      </c>
    </row>
    <row r="885" spans="1:26" x14ac:dyDescent="0.25">
      <c r="A885" s="1" t="s">
        <v>2391</v>
      </c>
      <c r="B885" s="1" t="s">
        <v>610</v>
      </c>
      <c r="C885" s="1" t="s">
        <v>630</v>
      </c>
      <c r="D885" s="1" t="s">
        <v>630</v>
      </c>
      <c r="E885" s="1" t="s">
        <v>616</v>
      </c>
      <c r="F885" s="1" t="s">
        <v>178</v>
      </c>
      <c r="G885" s="1" t="s">
        <v>183</v>
      </c>
      <c r="H885" s="1" t="s">
        <v>632</v>
      </c>
      <c r="I885" s="1" t="s">
        <v>619</v>
      </c>
      <c r="J885" s="1" t="s">
        <v>646</v>
      </c>
      <c r="Y885" s="1" t="s">
        <v>184</v>
      </c>
      <c r="Z885" s="1" t="s">
        <v>43</v>
      </c>
    </row>
    <row r="886" spans="1:26" x14ac:dyDescent="0.25">
      <c r="A886" s="1" t="s">
        <v>2392</v>
      </c>
      <c r="B886" s="1" t="s">
        <v>610</v>
      </c>
      <c r="C886" s="1" t="s">
        <v>630</v>
      </c>
      <c r="D886" s="1" t="s">
        <v>652</v>
      </c>
      <c r="E886" s="1" t="s">
        <v>162</v>
      </c>
      <c r="F886" s="1" t="s">
        <v>744</v>
      </c>
      <c r="G886" s="1" t="s">
        <v>172</v>
      </c>
      <c r="H886" s="1" t="s">
        <v>172</v>
      </c>
      <c r="I886" s="1" t="s">
        <v>619</v>
      </c>
      <c r="J886" s="1" t="s">
        <v>649</v>
      </c>
      <c r="Y886" s="1" t="s">
        <v>184</v>
      </c>
      <c r="Z886" s="1" t="s">
        <v>43</v>
      </c>
    </row>
    <row r="887" spans="1:26" x14ac:dyDescent="0.25">
      <c r="A887" s="1" t="s">
        <v>2393</v>
      </c>
      <c r="B887" s="1" t="s">
        <v>610</v>
      </c>
      <c r="C887" s="1" t="s">
        <v>630</v>
      </c>
      <c r="D887" s="1" t="s">
        <v>637</v>
      </c>
      <c r="E887" s="1" t="s">
        <v>662</v>
      </c>
      <c r="F887" s="1" t="s">
        <v>745</v>
      </c>
      <c r="G887" s="1" t="s">
        <v>176</v>
      </c>
      <c r="H887" s="1" t="s">
        <v>663</v>
      </c>
      <c r="I887" s="1" t="s">
        <v>644</v>
      </c>
      <c r="J887" s="1" t="s">
        <v>143</v>
      </c>
      <c r="Y887" s="1" t="s">
        <v>184</v>
      </c>
      <c r="Z887" s="1" t="s">
        <v>43</v>
      </c>
    </row>
    <row r="888" spans="1:26" x14ac:dyDescent="0.25">
      <c r="A888" s="1" t="s">
        <v>2394</v>
      </c>
      <c r="B888" s="1" t="s">
        <v>610</v>
      </c>
      <c r="C888" s="1" t="s">
        <v>619</v>
      </c>
      <c r="D888" s="1" t="s">
        <v>652</v>
      </c>
      <c r="E888" s="1" t="s">
        <v>613</v>
      </c>
      <c r="F888" s="1" t="s">
        <v>616</v>
      </c>
      <c r="G888" s="1" t="s">
        <v>183</v>
      </c>
      <c r="H888" s="1" t="s">
        <v>153</v>
      </c>
      <c r="I888" s="1" t="s">
        <v>617</v>
      </c>
      <c r="J888" s="1" t="s">
        <v>175</v>
      </c>
      <c r="K888" s="1" t="s">
        <v>619</v>
      </c>
      <c r="L888" s="1" t="s">
        <v>27</v>
      </c>
      <c r="M888" s="1" t="s">
        <v>274</v>
      </c>
      <c r="N888" s="1" t="s">
        <v>27</v>
      </c>
      <c r="Y888" s="1" t="s">
        <v>184</v>
      </c>
      <c r="Z888" s="1" t="s">
        <v>43</v>
      </c>
    </row>
    <row r="889" spans="1:26" x14ac:dyDescent="0.25">
      <c r="A889" s="1" t="s">
        <v>2395</v>
      </c>
      <c r="B889" s="1" t="s">
        <v>610</v>
      </c>
      <c r="C889" s="1" t="s">
        <v>630</v>
      </c>
      <c r="D889" s="1" t="s">
        <v>637</v>
      </c>
      <c r="E889" s="1" t="s">
        <v>162</v>
      </c>
      <c r="F889" s="1" t="s">
        <v>745</v>
      </c>
      <c r="G889" s="1" t="s">
        <v>176</v>
      </c>
      <c r="H889" s="1" t="s">
        <v>172</v>
      </c>
      <c r="I889" s="1" t="s">
        <v>665</v>
      </c>
      <c r="J889" s="1" t="s">
        <v>616</v>
      </c>
      <c r="Y889" s="1" t="s">
        <v>184</v>
      </c>
      <c r="Z889" s="1" t="s">
        <v>43</v>
      </c>
    </row>
    <row r="890" spans="1:26" x14ac:dyDescent="0.25">
      <c r="A890" s="1" t="s">
        <v>2396</v>
      </c>
      <c r="B890" s="1" t="s">
        <v>610</v>
      </c>
      <c r="C890" s="1" t="s">
        <v>630</v>
      </c>
      <c r="D890" s="1" t="s">
        <v>169</v>
      </c>
      <c r="E890" s="1" t="s">
        <v>162</v>
      </c>
      <c r="F890" s="1" t="s">
        <v>678</v>
      </c>
      <c r="G890" s="1" t="s">
        <v>152</v>
      </c>
      <c r="H890" s="1" t="s">
        <v>172</v>
      </c>
      <c r="I890" s="1" t="s">
        <v>656</v>
      </c>
      <c r="J890" s="1" t="s">
        <v>616</v>
      </c>
      <c r="Y890" s="1" t="s">
        <v>184</v>
      </c>
      <c r="Z890" s="1" t="s">
        <v>43</v>
      </c>
    </row>
    <row r="891" spans="1:26" x14ac:dyDescent="0.25">
      <c r="A891" s="1" t="s">
        <v>2397</v>
      </c>
      <c r="B891" s="1" t="s">
        <v>610</v>
      </c>
      <c r="C891" s="1" t="s">
        <v>630</v>
      </c>
      <c r="D891" s="1" t="s">
        <v>647</v>
      </c>
      <c r="E891" s="1" t="s">
        <v>666</v>
      </c>
      <c r="F891" s="1" t="s">
        <v>631</v>
      </c>
      <c r="G891" s="1" t="s">
        <v>618</v>
      </c>
      <c r="H891" s="1" t="s">
        <v>632</v>
      </c>
      <c r="I891" s="1" t="s">
        <v>637</v>
      </c>
      <c r="J891" s="1" t="s">
        <v>637</v>
      </c>
      <c r="K891" s="1" t="s">
        <v>199</v>
      </c>
      <c r="L891" s="1" t="s">
        <v>199</v>
      </c>
      <c r="Y891" s="1" t="s">
        <v>184</v>
      </c>
      <c r="Z891" s="1" t="s">
        <v>43</v>
      </c>
    </row>
    <row r="892" spans="1:26" x14ac:dyDescent="0.25">
      <c r="A892" s="1" t="s">
        <v>3379</v>
      </c>
      <c r="B892" s="1" t="s">
        <v>610</v>
      </c>
      <c r="C892" s="1" t="s">
        <v>320</v>
      </c>
      <c r="D892" s="1" t="s">
        <v>365</v>
      </c>
      <c r="E892" s="1" t="s">
        <v>612</v>
      </c>
      <c r="F892" s="1" t="s">
        <v>627</v>
      </c>
      <c r="Y892" s="1" t="s">
        <v>582</v>
      </c>
      <c r="Z892" s="1" t="s">
        <v>583</v>
      </c>
    </row>
    <row r="893" spans="1:26" x14ac:dyDescent="0.25">
      <c r="A893" s="1" t="s">
        <v>2398</v>
      </c>
      <c r="B893" s="1" t="s">
        <v>610</v>
      </c>
      <c r="C893" s="1" t="s">
        <v>670</v>
      </c>
      <c r="D893" s="1" t="s">
        <v>647</v>
      </c>
      <c r="E893" s="1" t="s">
        <v>171</v>
      </c>
      <c r="F893" s="1" t="s">
        <v>627</v>
      </c>
      <c r="G893" s="1" t="s">
        <v>152</v>
      </c>
      <c r="H893" s="1" t="s">
        <v>615</v>
      </c>
      <c r="I893" s="1" t="s">
        <v>646</v>
      </c>
      <c r="J893" s="1" t="s">
        <v>628</v>
      </c>
      <c r="Y893" s="1" t="s">
        <v>184</v>
      </c>
      <c r="Z893" s="1" t="s">
        <v>43</v>
      </c>
    </row>
    <row r="894" spans="1:26" x14ac:dyDescent="0.25">
      <c r="A894" s="1" t="s">
        <v>2399</v>
      </c>
      <c r="B894" s="1" t="s">
        <v>610</v>
      </c>
      <c r="C894" s="1" t="s">
        <v>630</v>
      </c>
      <c r="D894" s="1" t="s">
        <v>670</v>
      </c>
      <c r="E894" s="1" t="s">
        <v>171</v>
      </c>
      <c r="F894" s="1" t="s">
        <v>178</v>
      </c>
      <c r="G894" s="1" t="s">
        <v>632</v>
      </c>
      <c r="H894" s="1" t="s">
        <v>615</v>
      </c>
      <c r="I894" s="1" t="s">
        <v>646</v>
      </c>
      <c r="J894" s="1" t="s">
        <v>616</v>
      </c>
      <c r="Y894" s="1" t="s">
        <v>184</v>
      </c>
      <c r="Z894" s="1" t="s">
        <v>43</v>
      </c>
    </row>
    <row r="895" spans="1:26" x14ac:dyDescent="0.25">
      <c r="A895" s="1" t="s">
        <v>2400</v>
      </c>
      <c r="B895" s="1" t="s">
        <v>610</v>
      </c>
      <c r="C895" s="1" t="s">
        <v>619</v>
      </c>
      <c r="D895" s="1" t="s">
        <v>630</v>
      </c>
      <c r="E895" s="1" t="s">
        <v>162</v>
      </c>
      <c r="F895" s="1" t="s">
        <v>654</v>
      </c>
      <c r="G895" s="1" t="s">
        <v>152</v>
      </c>
      <c r="H895" s="1" t="s">
        <v>172</v>
      </c>
      <c r="I895" s="1" t="s">
        <v>616</v>
      </c>
      <c r="J895" s="1" t="s">
        <v>642</v>
      </c>
      <c r="Y895" s="1" t="s">
        <v>184</v>
      </c>
      <c r="Z895" s="1" t="s">
        <v>43</v>
      </c>
    </row>
    <row r="896" spans="1:26" x14ac:dyDescent="0.25">
      <c r="A896" s="1" t="s">
        <v>2401</v>
      </c>
      <c r="B896" s="1" t="s">
        <v>610</v>
      </c>
      <c r="C896" s="1" t="s">
        <v>617</v>
      </c>
      <c r="D896" s="1" t="s">
        <v>730</v>
      </c>
      <c r="E896" s="1" t="s">
        <v>162</v>
      </c>
      <c r="F896" s="1" t="s">
        <v>178</v>
      </c>
      <c r="G896" s="1" t="s">
        <v>632</v>
      </c>
      <c r="H896" s="1" t="s">
        <v>172</v>
      </c>
      <c r="I896" s="1" t="s">
        <v>227</v>
      </c>
      <c r="J896" s="1" t="s">
        <v>616</v>
      </c>
      <c r="K896" s="1" t="s">
        <v>199</v>
      </c>
      <c r="L896" s="1" t="s">
        <v>27</v>
      </c>
      <c r="Y896" s="1" t="s">
        <v>184</v>
      </c>
      <c r="Z896" s="1" t="s">
        <v>43</v>
      </c>
    </row>
    <row r="897" spans="1:26" x14ac:dyDescent="0.25">
      <c r="A897" s="1" t="s">
        <v>2402</v>
      </c>
      <c r="B897" s="1" t="s">
        <v>610</v>
      </c>
      <c r="C897" s="1" t="s">
        <v>630</v>
      </c>
      <c r="D897" s="1" t="s">
        <v>630</v>
      </c>
      <c r="E897" s="1" t="s">
        <v>162</v>
      </c>
      <c r="F897" s="1" t="s">
        <v>648</v>
      </c>
      <c r="G897" s="1" t="s">
        <v>641</v>
      </c>
      <c r="H897" s="1" t="s">
        <v>172</v>
      </c>
      <c r="I897" s="1" t="s">
        <v>617</v>
      </c>
      <c r="J897" s="1" t="s">
        <v>783</v>
      </c>
      <c r="K897" s="1" t="s">
        <v>619</v>
      </c>
      <c r="L897" s="1" t="s">
        <v>619</v>
      </c>
      <c r="Y897" s="1" t="s">
        <v>184</v>
      </c>
      <c r="Z897" s="1" t="s">
        <v>43</v>
      </c>
    </row>
    <row r="898" spans="1:26" x14ac:dyDescent="0.25">
      <c r="A898" s="1" t="s">
        <v>2403</v>
      </c>
      <c r="B898" s="1" t="s">
        <v>610</v>
      </c>
      <c r="C898" s="1" t="s">
        <v>619</v>
      </c>
      <c r="D898" s="1" t="s">
        <v>630</v>
      </c>
      <c r="E898" s="1" t="s">
        <v>613</v>
      </c>
      <c r="F898" s="1" t="s">
        <v>616</v>
      </c>
      <c r="G898" s="1" t="s">
        <v>176</v>
      </c>
      <c r="H898" s="1" t="s">
        <v>153</v>
      </c>
      <c r="I898" s="1" t="s">
        <v>617</v>
      </c>
      <c r="J898" s="1" t="s">
        <v>616</v>
      </c>
      <c r="K898" s="1" t="s">
        <v>619</v>
      </c>
      <c r="L898" s="1" t="s">
        <v>27</v>
      </c>
      <c r="Y898" s="1" t="s">
        <v>184</v>
      </c>
      <c r="Z898" s="1" t="s">
        <v>43</v>
      </c>
    </row>
    <row r="899" spans="1:26" x14ac:dyDescent="0.25">
      <c r="A899" s="1" t="s">
        <v>2404</v>
      </c>
      <c r="B899" s="1" t="s">
        <v>610</v>
      </c>
      <c r="C899" s="1" t="s">
        <v>630</v>
      </c>
      <c r="D899" s="1" t="s">
        <v>617</v>
      </c>
      <c r="E899" s="1" t="s">
        <v>706</v>
      </c>
      <c r="F899" s="1" t="s">
        <v>781</v>
      </c>
      <c r="G899" s="1" t="s">
        <v>618</v>
      </c>
      <c r="H899" s="1" t="s">
        <v>615</v>
      </c>
      <c r="I899" s="1" t="s">
        <v>783</v>
      </c>
      <c r="J899" s="1" t="s">
        <v>783</v>
      </c>
      <c r="K899" s="1" t="s">
        <v>619</v>
      </c>
      <c r="L899" s="1" t="s">
        <v>199</v>
      </c>
      <c r="Y899" s="1" t="s">
        <v>184</v>
      </c>
      <c r="Z899" s="1" t="s">
        <v>43</v>
      </c>
    </row>
    <row r="900" spans="1:26" x14ac:dyDescent="0.25">
      <c r="A900" s="1" t="s">
        <v>2405</v>
      </c>
      <c r="B900" s="1" t="s">
        <v>610</v>
      </c>
      <c r="C900" s="1" t="s">
        <v>617</v>
      </c>
      <c r="D900" s="1" t="s">
        <v>637</v>
      </c>
      <c r="E900" s="1" t="s">
        <v>162</v>
      </c>
      <c r="F900" s="1" t="s">
        <v>179</v>
      </c>
      <c r="G900" s="1" t="s">
        <v>167</v>
      </c>
      <c r="H900" s="1" t="s">
        <v>172</v>
      </c>
      <c r="I900" s="1" t="s">
        <v>628</v>
      </c>
      <c r="J900" s="1" t="s">
        <v>616</v>
      </c>
      <c r="Y900" s="1" t="s">
        <v>184</v>
      </c>
      <c r="Z900" s="1" t="s">
        <v>43</v>
      </c>
    </row>
    <row r="901" spans="1:26" x14ac:dyDescent="0.25">
      <c r="A901" s="1" t="s">
        <v>2406</v>
      </c>
      <c r="B901" s="1" t="s">
        <v>610</v>
      </c>
      <c r="C901" s="1" t="s">
        <v>652</v>
      </c>
      <c r="D901" s="1" t="s">
        <v>801</v>
      </c>
      <c r="E901" s="1" t="s">
        <v>662</v>
      </c>
      <c r="F901" s="1" t="s">
        <v>781</v>
      </c>
      <c r="G901" s="1" t="s">
        <v>663</v>
      </c>
      <c r="H901" s="1" t="s">
        <v>615</v>
      </c>
      <c r="I901" s="1" t="s">
        <v>644</v>
      </c>
      <c r="J901" s="1" t="s">
        <v>637</v>
      </c>
      <c r="K901" s="1" t="s">
        <v>199</v>
      </c>
      <c r="L901" s="1" t="s">
        <v>199</v>
      </c>
      <c r="Y901" s="1" t="s">
        <v>184</v>
      </c>
      <c r="Z901" s="1" t="s">
        <v>43</v>
      </c>
    </row>
    <row r="902" spans="1:26" x14ac:dyDescent="0.25">
      <c r="A902" s="1" t="s">
        <v>2407</v>
      </c>
      <c r="B902" s="1" t="s">
        <v>610</v>
      </c>
      <c r="C902" s="1" t="s">
        <v>619</v>
      </c>
      <c r="D902" s="1" t="s">
        <v>652</v>
      </c>
      <c r="E902" s="1" t="s">
        <v>171</v>
      </c>
      <c r="F902" s="1" t="s">
        <v>809</v>
      </c>
      <c r="G902" s="1" t="s">
        <v>167</v>
      </c>
      <c r="H902" s="1" t="s">
        <v>615</v>
      </c>
      <c r="I902" s="1" t="s">
        <v>810</v>
      </c>
      <c r="J902" s="1" t="s">
        <v>810</v>
      </c>
      <c r="K902" s="1" t="s">
        <v>199</v>
      </c>
      <c r="L902" s="1" t="s">
        <v>199</v>
      </c>
      <c r="Y902" s="1" t="s">
        <v>184</v>
      </c>
      <c r="Z902" s="1" t="s">
        <v>43</v>
      </c>
    </row>
    <row r="903" spans="1:26" x14ac:dyDescent="0.25">
      <c r="A903" s="1" t="s">
        <v>3380</v>
      </c>
      <c r="B903" s="1" t="s">
        <v>610</v>
      </c>
      <c r="C903" s="1" t="s">
        <v>320</v>
      </c>
      <c r="D903" s="1" t="s">
        <v>365</v>
      </c>
      <c r="E903" s="1" t="s">
        <v>412</v>
      </c>
      <c r="F903" s="1" t="s">
        <v>455</v>
      </c>
      <c r="Y903" s="1" t="s">
        <v>582</v>
      </c>
      <c r="Z903" s="1" t="s">
        <v>583</v>
      </c>
    </row>
    <row r="904" spans="1:26" x14ac:dyDescent="0.25">
      <c r="A904" s="1" t="s">
        <v>2408</v>
      </c>
      <c r="B904" s="1" t="s">
        <v>610</v>
      </c>
      <c r="C904" s="1" t="s">
        <v>634</v>
      </c>
      <c r="D904" s="1" t="s">
        <v>635</v>
      </c>
      <c r="E904" s="1" t="s">
        <v>171</v>
      </c>
      <c r="F904" s="1" t="s">
        <v>629</v>
      </c>
      <c r="G904" s="1" t="s">
        <v>153</v>
      </c>
      <c r="H904" s="1" t="s">
        <v>153</v>
      </c>
      <c r="I904" s="1" t="s">
        <v>637</v>
      </c>
      <c r="J904" s="1" t="s">
        <v>817</v>
      </c>
      <c r="K904" s="1" t="s">
        <v>199</v>
      </c>
      <c r="L904" s="1" t="s">
        <v>199</v>
      </c>
      <c r="Y904" s="1" t="s">
        <v>184</v>
      </c>
      <c r="Z904" s="1" t="s">
        <v>43</v>
      </c>
    </row>
    <row r="905" spans="1:26" x14ac:dyDescent="0.25">
      <c r="A905" s="1" t="s">
        <v>2409</v>
      </c>
      <c r="B905" s="1" t="s">
        <v>610</v>
      </c>
      <c r="C905" s="1" t="s">
        <v>617</v>
      </c>
      <c r="D905" s="1" t="s">
        <v>652</v>
      </c>
      <c r="E905" s="1" t="s">
        <v>613</v>
      </c>
      <c r="F905" s="1" t="s">
        <v>179</v>
      </c>
      <c r="G905" s="1" t="s">
        <v>167</v>
      </c>
      <c r="H905" s="1" t="s">
        <v>153</v>
      </c>
      <c r="I905" s="1" t="s">
        <v>619</v>
      </c>
      <c r="J905" s="1" t="s">
        <v>617</v>
      </c>
      <c r="K905" s="1" t="s">
        <v>619</v>
      </c>
      <c r="L905" s="1" t="s">
        <v>619</v>
      </c>
      <c r="Y905" s="1" t="s">
        <v>184</v>
      </c>
      <c r="Z905" s="1" t="s">
        <v>43</v>
      </c>
    </row>
    <row r="906" spans="1:26" x14ac:dyDescent="0.25">
      <c r="A906" s="1" t="s">
        <v>2410</v>
      </c>
      <c r="B906" s="1" t="s">
        <v>610</v>
      </c>
      <c r="C906" s="1" t="s">
        <v>652</v>
      </c>
      <c r="D906" s="1" t="s">
        <v>620</v>
      </c>
      <c r="E906" s="1" t="s">
        <v>648</v>
      </c>
      <c r="F906" s="1" t="s">
        <v>626</v>
      </c>
      <c r="G906" s="1" t="s">
        <v>641</v>
      </c>
      <c r="H906" s="1" t="s">
        <v>642</v>
      </c>
      <c r="I906" s="1" t="s">
        <v>628</v>
      </c>
      <c r="J906" s="1" t="s">
        <v>227</v>
      </c>
      <c r="K906" s="1" t="s">
        <v>199</v>
      </c>
      <c r="L906" s="1" t="s">
        <v>27</v>
      </c>
      <c r="M906" s="1" t="s">
        <v>274</v>
      </c>
      <c r="N906" s="1" t="s">
        <v>27</v>
      </c>
      <c r="Y906" s="1" t="s">
        <v>184</v>
      </c>
      <c r="Z906" s="1" t="s">
        <v>43</v>
      </c>
    </row>
    <row r="907" spans="1:26" x14ac:dyDescent="0.25">
      <c r="A907" s="1" t="s">
        <v>2411</v>
      </c>
      <c r="B907" s="1" t="s">
        <v>610</v>
      </c>
      <c r="C907" s="1" t="s">
        <v>630</v>
      </c>
      <c r="D907" s="1" t="s">
        <v>681</v>
      </c>
      <c r="E907" s="1" t="s">
        <v>698</v>
      </c>
      <c r="F907" s="1" t="s">
        <v>678</v>
      </c>
      <c r="G907" s="1" t="s">
        <v>152</v>
      </c>
      <c r="H907" s="1" t="s">
        <v>615</v>
      </c>
      <c r="I907" s="1" t="s">
        <v>637</v>
      </c>
      <c r="J907" s="1" t="s">
        <v>637</v>
      </c>
      <c r="K907" s="1" t="s">
        <v>199</v>
      </c>
      <c r="L907" s="1" t="s">
        <v>199</v>
      </c>
      <c r="Y907" s="1" t="s">
        <v>184</v>
      </c>
      <c r="Z907" s="1" t="s">
        <v>43</v>
      </c>
    </row>
    <row r="908" spans="1:26" x14ac:dyDescent="0.25">
      <c r="A908" s="1" t="s">
        <v>2412</v>
      </c>
      <c r="B908" s="1" t="s">
        <v>610</v>
      </c>
      <c r="C908" s="1" t="s">
        <v>619</v>
      </c>
      <c r="D908" s="1" t="s">
        <v>617</v>
      </c>
      <c r="E908" s="1" t="s">
        <v>162</v>
      </c>
      <c r="F908" s="1" t="s">
        <v>629</v>
      </c>
      <c r="G908" s="1" t="s">
        <v>153</v>
      </c>
      <c r="H908" s="1" t="s">
        <v>172</v>
      </c>
      <c r="I908" s="1" t="s">
        <v>628</v>
      </c>
      <c r="J908" s="1" t="s">
        <v>783</v>
      </c>
      <c r="K908" s="1" t="s">
        <v>199</v>
      </c>
      <c r="L908" s="1" t="s">
        <v>27</v>
      </c>
      <c r="M908" s="1" t="s">
        <v>274</v>
      </c>
      <c r="N908" s="1" t="s">
        <v>27</v>
      </c>
      <c r="Y908" s="1" t="s">
        <v>184</v>
      </c>
      <c r="Z908" s="1" t="s">
        <v>43</v>
      </c>
    </row>
    <row r="909" spans="1:26" x14ac:dyDescent="0.25">
      <c r="A909" s="1" t="s">
        <v>2413</v>
      </c>
      <c r="B909" s="1" t="s">
        <v>610</v>
      </c>
      <c r="C909" s="1" t="s">
        <v>619</v>
      </c>
      <c r="D909" s="1" t="s">
        <v>619</v>
      </c>
      <c r="E909" s="1" t="s">
        <v>162</v>
      </c>
      <c r="F909" s="1" t="s">
        <v>613</v>
      </c>
      <c r="G909" s="1" t="s">
        <v>153</v>
      </c>
      <c r="H909" s="1" t="s">
        <v>172</v>
      </c>
      <c r="I909" s="1" t="s">
        <v>617</v>
      </c>
      <c r="J909" s="1" t="s">
        <v>646</v>
      </c>
      <c r="K909" s="1" t="s">
        <v>619</v>
      </c>
      <c r="L909" s="1" t="s">
        <v>27</v>
      </c>
      <c r="M909" s="1" t="s">
        <v>274</v>
      </c>
      <c r="N909" s="1" t="s">
        <v>27</v>
      </c>
      <c r="Y909" s="1" t="s">
        <v>184</v>
      </c>
      <c r="Z909" s="1" t="s">
        <v>43</v>
      </c>
    </row>
    <row r="910" spans="1:26" x14ac:dyDescent="0.25">
      <c r="A910" s="1" t="s">
        <v>2414</v>
      </c>
      <c r="B910" s="1" t="s">
        <v>610</v>
      </c>
      <c r="C910" s="1" t="s">
        <v>619</v>
      </c>
      <c r="D910" s="1" t="s">
        <v>630</v>
      </c>
      <c r="E910" s="1" t="s">
        <v>187</v>
      </c>
      <c r="F910" s="1" t="s">
        <v>178</v>
      </c>
      <c r="G910" s="1" t="s">
        <v>641</v>
      </c>
      <c r="H910" s="1" t="s">
        <v>632</v>
      </c>
      <c r="I910" s="1" t="s">
        <v>646</v>
      </c>
      <c r="J910" s="1" t="s">
        <v>646</v>
      </c>
      <c r="Y910" s="1" t="s">
        <v>184</v>
      </c>
      <c r="Z910" s="1" t="s">
        <v>43</v>
      </c>
    </row>
    <row r="911" spans="1:26" x14ac:dyDescent="0.25">
      <c r="A911" s="1" t="s">
        <v>2415</v>
      </c>
      <c r="B911" s="1" t="s">
        <v>610</v>
      </c>
      <c r="C911" s="1" t="s">
        <v>619</v>
      </c>
      <c r="D911" s="1" t="s">
        <v>644</v>
      </c>
      <c r="E911" s="1" t="s">
        <v>613</v>
      </c>
      <c r="F911" s="1" t="s">
        <v>629</v>
      </c>
      <c r="G911" s="1" t="s">
        <v>153</v>
      </c>
      <c r="H911" s="1" t="s">
        <v>153</v>
      </c>
      <c r="I911" s="1" t="s">
        <v>617</v>
      </c>
      <c r="J911" s="1" t="s">
        <v>679</v>
      </c>
      <c r="K911" s="1" t="s">
        <v>619</v>
      </c>
      <c r="L911" s="1" t="s">
        <v>619</v>
      </c>
      <c r="Y911" s="1" t="s">
        <v>184</v>
      </c>
      <c r="Z911" s="1" t="s">
        <v>43</v>
      </c>
    </row>
    <row r="912" spans="1:26" x14ac:dyDescent="0.25">
      <c r="A912" s="1" t="s">
        <v>2416</v>
      </c>
      <c r="B912" s="1" t="s">
        <v>610</v>
      </c>
      <c r="C912" s="1" t="s">
        <v>670</v>
      </c>
      <c r="D912" s="1" t="s">
        <v>661</v>
      </c>
      <c r="E912" s="1" t="s">
        <v>662</v>
      </c>
      <c r="F912" s="1" t="s">
        <v>171</v>
      </c>
      <c r="G912" s="1" t="s">
        <v>663</v>
      </c>
      <c r="H912" s="1" t="s">
        <v>615</v>
      </c>
      <c r="I912" s="1" t="s">
        <v>810</v>
      </c>
      <c r="J912" s="1" t="s">
        <v>227</v>
      </c>
      <c r="K912" s="1" t="s">
        <v>199</v>
      </c>
      <c r="L912" s="1" t="s">
        <v>199</v>
      </c>
      <c r="Y912" s="1" t="s">
        <v>184</v>
      </c>
      <c r="Z912" s="1" t="s">
        <v>43</v>
      </c>
    </row>
    <row r="913" spans="1:26" x14ac:dyDescent="0.25">
      <c r="A913" s="1" t="s">
        <v>2417</v>
      </c>
      <c r="B913" s="1" t="s">
        <v>610</v>
      </c>
      <c r="C913" s="1" t="s">
        <v>619</v>
      </c>
      <c r="D913" s="1" t="s">
        <v>630</v>
      </c>
      <c r="E913" s="1" t="s">
        <v>616</v>
      </c>
      <c r="F913" s="1" t="s">
        <v>654</v>
      </c>
      <c r="G913" s="1" t="s">
        <v>641</v>
      </c>
      <c r="H913" s="1" t="s">
        <v>152</v>
      </c>
      <c r="I913" s="1" t="s">
        <v>646</v>
      </c>
      <c r="J913" s="1" t="s">
        <v>783</v>
      </c>
      <c r="K913" s="1" t="s">
        <v>619</v>
      </c>
      <c r="L913" s="1" t="s">
        <v>27</v>
      </c>
      <c r="M913" s="1" t="s">
        <v>274</v>
      </c>
      <c r="N913" s="1" t="s">
        <v>27</v>
      </c>
      <c r="Y913" s="1" t="s">
        <v>184</v>
      </c>
      <c r="Z913" s="1" t="s">
        <v>43</v>
      </c>
    </row>
    <row r="914" spans="1:26" x14ac:dyDescent="0.25">
      <c r="A914" s="1" t="s">
        <v>3381</v>
      </c>
      <c r="B914" s="1" t="s">
        <v>610</v>
      </c>
      <c r="C914" s="1" t="s">
        <v>483</v>
      </c>
      <c r="D914" s="1" t="s">
        <v>320</v>
      </c>
      <c r="E914" s="1" t="s">
        <v>631</v>
      </c>
      <c r="F914" s="1" t="s">
        <v>627</v>
      </c>
      <c r="Y914" s="1" t="s">
        <v>582</v>
      </c>
      <c r="Z914" s="1" t="s">
        <v>583</v>
      </c>
    </row>
    <row r="915" spans="1:26" x14ac:dyDescent="0.25">
      <c r="A915" s="1" t="s">
        <v>2418</v>
      </c>
      <c r="B915" s="1" t="s">
        <v>610</v>
      </c>
      <c r="C915" s="1" t="s">
        <v>630</v>
      </c>
      <c r="D915" s="1" t="s">
        <v>617</v>
      </c>
      <c r="E915" s="1" t="s">
        <v>162</v>
      </c>
      <c r="F915" s="1" t="s">
        <v>178</v>
      </c>
      <c r="G915" s="1" t="s">
        <v>632</v>
      </c>
      <c r="H915" s="1" t="s">
        <v>172</v>
      </c>
      <c r="I915" s="1" t="s">
        <v>619</v>
      </c>
      <c r="J915" s="1" t="s">
        <v>616</v>
      </c>
      <c r="Y915" s="1" t="s">
        <v>184</v>
      </c>
      <c r="Z915" s="1" t="s">
        <v>43</v>
      </c>
    </row>
    <row r="916" spans="1:26" x14ac:dyDescent="0.25">
      <c r="A916" s="1" t="s">
        <v>2419</v>
      </c>
      <c r="B916" s="1" t="s">
        <v>610</v>
      </c>
      <c r="C916" s="1" t="s">
        <v>619</v>
      </c>
      <c r="D916" s="1" t="s">
        <v>630</v>
      </c>
      <c r="E916" s="1" t="s">
        <v>162</v>
      </c>
      <c r="F916" s="1" t="s">
        <v>613</v>
      </c>
      <c r="G916" s="1" t="s">
        <v>153</v>
      </c>
      <c r="H916" s="1" t="s">
        <v>172</v>
      </c>
      <c r="I916" s="1" t="s">
        <v>617</v>
      </c>
      <c r="J916" s="1" t="s">
        <v>616</v>
      </c>
      <c r="K916" s="1" t="s">
        <v>619</v>
      </c>
      <c r="L916" s="1" t="s">
        <v>27</v>
      </c>
      <c r="Y916" s="1" t="s">
        <v>184</v>
      </c>
      <c r="Z916" s="1" t="s">
        <v>43</v>
      </c>
    </row>
    <row r="917" spans="1:26" x14ac:dyDescent="0.25">
      <c r="A917" s="1" t="s">
        <v>2420</v>
      </c>
      <c r="B917" s="1" t="s">
        <v>610</v>
      </c>
      <c r="C917" s="1" t="s">
        <v>619</v>
      </c>
      <c r="D917" s="1" t="s">
        <v>630</v>
      </c>
      <c r="E917" s="1" t="s">
        <v>613</v>
      </c>
      <c r="F917" s="1" t="s">
        <v>616</v>
      </c>
      <c r="G917" s="1" t="s">
        <v>176</v>
      </c>
      <c r="H917" s="1" t="s">
        <v>153</v>
      </c>
      <c r="I917" s="1" t="s">
        <v>617</v>
      </c>
      <c r="J917" s="1" t="s">
        <v>39</v>
      </c>
      <c r="K917" s="1" t="s">
        <v>619</v>
      </c>
      <c r="L917" s="1" t="s">
        <v>199</v>
      </c>
      <c r="Y917" s="1" t="s">
        <v>184</v>
      </c>
      <c r="Z917" s="1" t="s">
        <v>43</v>
      </c>
    </row>
    <row r="918" spans="1:26" x14ac:dyDescent="0.25">
      <c r="A918" s="1" t="s">
        <v>2421</v>
      </c>
      <c r="B918" s="1" t="s">
        <v>610</v>
      </c>
      <c r="C918" s="1" t="s">
        <v>619</v>
      </c>
      <c r="D918" s="1" t="s">
        <v>169</v>
      </c>
      <c r="E918" s="1" t="s">
        <v>613</v>
      </c>
      <c r="F918" s="1" t="s">
        <v>626</v>
      </c>
      <c r="G918" s="1" t="s">
        <v>167</v>
      </c>
      <c r="H918" s="1" t="s">
        <v>153</v>
      </c>
      <c r="I918" s="1" t="s">
        <v>617</v>
      </c>
      <c r="J918" s="1" t="s">
        <v>616</v>
      </c>
      <c r="K918" s="1" t="s">
        <v>619</v>
      </c>
      <c r="L918" s="1" t="s">
        <v>27</v>
      </c>
      <c r="Y918" s="1" t="s">
        <v>184</v>
      </c>
      <c r="Z918" s="1" t="s">
        <v>43</v>
      </c>
    </row>
    <row r="919" spans="1:26" x14ac:dyDescent="0.25">
      <c r="A919" s="1" t="s">
        <v>2422</v>
      </c>
      <c r="B919" s="1" t="s">
        <v>610</v>
      </c>
      <c r="C919" s="1" t="s">
        <v>617</v>
      </c>
      <c r="D919" s="1" t="s">
        <v>730</v>
      </c>
      <c r="E919" s="1" t="s">
        <v>616</v>
      </c>
      <c r="F919" s="1" t="s">
        <v>666</v>
      </c>
      <c r="G919" s="1" t="s">
        <v>618</v>
      </c>
      <c r="H919" s="1" t="s">
        <v>641</v>
      </c>
      <c r="I919" s="1" t="s">
        <v>617</v>
      </c>
      <c r="J919" s="1" t="s">
        <v>646</v>
      </c>
      <c r="K919" s="1" t="s">
        <v>199</v>
      </c>
      <c r="L919" s="1" t="s">
        <v>27</v>
      </c>
      <c r="M919" s="1" t="s">
        <v>274</v>
      </c>
      <c r="N919" s="1" t="s">
        <v>27</v>
      </c>
      <c r="Y919" s="1" t="s">
        <v>184</v>
      </c>
      <c r="Z919" s="1" t="s">
        <v>43</v>
      </c>
    </row>
    <row r="920" spans="1:26" x14ac:dyDescent="0.25">
      <c r="A920" s="1" t="s">
        <v>2423</v>
      </c>
      <c r="B920" s="1" t="s">
        <v>610</v>
      </c>
      <c r="C920" s="1" t="s">
        <v>618</v>
      </c>
      <c r="D920" s="1" t="s">
        <v>748</v>
      </c>
      <c r="E920" s="1" t="s">
        <v>190</v>
      </c>
      <c r="F920" s="1" t="s">
        <v>179</v>
      </c>
      <c r="G920" s="1" t="s">
        <v>770</v>
      </c>
      <c r="H920" s="1" t="s">
        <v>167</v>
      </c>
      <c r="I920" s="1" t="s">
        <v>813</v>
      </c>
      <c r="J920" s="1" t="s">
        <v>813</v>
      </c>
      <c r="K920" s="1" t="s">
        <v>619</v>
      </c>
      <c r="L920" s="1" t="s">
        <v>199</v>
      </c>
      <c r="Y920" s="1" t="s">
        <v>184</v>
      </c>
      <c r="Z920" s="1" t="s">
        <v>43</v>
      </c>
    </row>
    <row r="921" spans="1:26" x14ac:dyDescent="0.25">
      <c r="A921" s="1" t="s">
        <v>2424</v>
      </c>
      <c r="B921" s="1" t="s">
        <v>610</v>
      </c>
      <c r="C921" s="1" t="s">
        <v>652</v>
      </c>
      <c r="D921" s="1" t="s">
        <v>730</v>
      </c>
      <c r="E921" s="1" t="s">
        <v>828</v>
      </c>
      <c r="F921" s="1" t="s">
        <v>658</v>
      </c>
      <c r="G921" s="1" t="s">
        <v>153</v>
      </c>
      <c r="H921" s="1" t="s">
        <v>177</v>
      </c>
      <c r="I921" s="1" t="s">
        <v>637</v>
      </c>
      <c r="J921" s="1" t="s">
        <v>637</v>
      </c>
      <c r="K921" s="1" t="s">
        <v>199</v>
      </c>
      <c r="L921" s="1" t="s">
        <v>199</v>
      </c>
      <c r="Y921" s="1" t="s">
        <v>184</v>
      </c>
      <c r="Z921" s="1" t="s">
        <v>43</v>
      </c>
    </row>
    <row r="922" spans="1:26" x14ac:dyDescent="0.25">
      <c r="A922" s="1" t="s">
        <v>2425</v>
      </c>
      <c r="B922" s="1" t="s">
        <v>610</v>
      </c>
      <c r="C922" s="1" t="s">
        <v>619</v>
      </c>
      <c r="D922" s="1" t="s">
        <v>619</v>
      </c>
      <c r="E922" s="1" t="s">
        <v>688</v>
      </c>
      <c r="F922" s="1" t="s">
        <v>627</v>
      </c>
      <c r="G922" s="1" t="s">
        <v>152</v>
      </c>
      <c r="H922" s="1" t="s">
        <v>802</v>
      </c>
      <c r="I922" s="1" t="s">
        <v>628</v>
      </c>
      <c r="J922" s="1" t="s">
        <v>651</v>
      </c>
      <c r="Y922" s="1" t="s">
        <v>184</v>
      </c>
      <c r="Z922" s="1" t="s">
        <v>43</v>
      </c>
    </row>
    <row r="923" spans="1:26" x14ac:dyDescent="0.25">
      <c r="A923" s="1" t="s">
        <v>2426</v>
      </c>
      <c r="B923" s="1" t="s">
        <v>610</v>
      </c>
      <c r="C923" s="1" t="s">
        <v>617</v>
      </c>
      <c r="D923" s="1" t="s">
        <v>730</v>
      </c>
      <c r="E923" s="1" t="s">
        <v>162</v>
      </c>
      <c r="F923" s="1" t="s">
        <v>698</v>
      </c>
      <c r="G923" s="1" t="s">
        <v>172</v>
      </c>
      <c r="H923" s="1" t="s">
        <v>172</v>
      </c>
      <c r="I923" s="1" t="s">
        <v>619</v>
      </c>
      <c r="J923" s="1" t="s">
        <v>616</v>
      </c>
      <c r="Y923" s="1" t="s">
        <v>184</v>
      </c>
      <c r="Z923" s="1" t="s">
        <v>43</v>
      </c>
    </row>
    <row r="924" spans="1:26" x14ac:dyDescent="0.25">
      <c r="A924" s="1" t="s">
        <v>2427</v>
      </c>
      <c r="B924" s="1" t="s">
        <v>610</v>
      </c>
      <c r="C924" s="1" t="s">
        <v>619</v>
      </c>
      <c r="D924" s="1" t="s">
        <v>630</v>
      </c>
      <c r="E924" s="1" t="s">
        <v>855</v>
      </c>
      <c r="F924" s="1" t="s">
        <v>178</v>
      </c>
      <c r="G924" s="1" t="s">
        <v>632</v>
      </c>
      <c r="H924" s="1" t="s">
        <v>153</v>
      </c>
      <c r="I924" s="1" t="s">
        <v>646</v>
      </c>
      <c r="J924" s="1" t="s">
        <v>817</v>
      </c>
      <c r="K924" s="1" t="s">
        <v>199</v>
      </c>
      <c r="L924" s="1" t="s">
        <v>27</v>
      </c>
      <c r="M924" s="1" t="s">
        <v>274</v>
      </c>
      <c r="N924" s="1" t="s">
        <v>27</v>
      </c>
      <c r="Y924" s="1" t="s">
        <v>184</v>
      </c>
      <c r="Z924" s="1" t="s">
        <v>43</v>
      </c>
    </row>
    <row r="925" spans="1:26" x14ac:dyDescent="0.25">
      <c r="A925" s="1" t="s">
        <v>3382</v>
      </c>
      <c r="B925" s="1" t="s">
        <v>610</v>
      </c>
      <c r="C925" s="1" t="s">
        <v>320</v>
      </c>
      <c r="D925" s="1" t="s">
        <v>659</v>
      </c>
      <c r="E925" s="1" t="s">
        <v>412</v>
      </c>
      <c r="F925" s="1" t="s">
        <v>381</v>
      </c>
      <c r="Y925" s="1" t="s">
        <v>582</v>
      </c>
      <c r="Z925" s="1" t="s">
        <v>583</v>
      </c>
    </row>
    <row r="926" spans="1:26" x14ac:dyDescent="0.25">
      <c r="A926" s="1" t="s">
        <v>2428</v>
      </c>
      <c r="B926" s="1" t="s">
        <v>610</v>
      </c>
      <c r="C926" s="1" t="s">
        <v>630</v>
      </c>
      <c r="D926" s="1" t="s">
        <v>174</v>
      </c>
      <c r="E926" s="1" t="s">
        <v>781</v>
      </c>
      <c r="F926" s="1" t="s">
        <v>781</v>
      </c>
      <c r="G926" s="1" t="s">
        <v>615</v>
      </c>
      <c r="H926" s="1" t="s">
        <v>615</v>
      </c>
      <c r="I926" s="1" t="s">
        <v>783</v>
      </c>
      <c r="J926" s="1" t="s">
        <v>783</v>
      </c>
      <c r="K926" s="1" t="s">
        <v>619</v>
      </c>
      <c r="L926" s="1" t="s">
        <v>619</v>
      </c>
      <c r="Y926" s="1" t="s">
        <v>184</v>
      </c>
      <c r="Z926" s="1" t="s">
        <v>43</v>
      </c>
    </row>
    <row r="927" spans="1:26" x14ac:dyDescent="0.25">
      <c r="A927" s="1" t="s">
        <v>2429</v>
      </c>
      <c r="B927" s="1" t="s">
        <v>610</v>
      </c>
      <c r="C927" s="1" t="s">
        <v>611</v>
      </c>
      <c r="D927" s="1" t="s">
        <v>620</v>
      </c>
      <c r="E927" s="1" t="s">
        <v>613</v>
      </c>
      <c r="F927" s="1" t="s">
        <v>662</v>
      </c>
      <c r="G927" s="1" t="s">
        <v>153</v>
      </c>
      <c r="H927" s="1" t="s">
        <v>663</v>
      </c>
      <c r="I927" s="1" t="s">
        <v>617</v>
      </c>
      <c r="J927" s="1" t="s">
        <v>646</v>
      </c>
      <c r="K927" s="1" t="s">
        <v>619</v>
      </c>
      <c r="L927" s="1" t="s">
        <v>27</v>
      </c>
      <c r="M927" s="1" t="s">
        <v>274</v>
      </c>
      <c r="N927" s="1" t="s">
        <v>27</v>
      </c>
      <c r="Y927" s="1" t="s">
        <v>184</v>
      </c>
      <c r="Z927" s="1" t="s">
        <v>43</v>
      </c>
    </row>
    <row r="928" spans="1:26" x14ac:dyDescent="0.25">
      <c r="A928" s="1" t="s">
        <v>2430</v>
      </c>
      <c r="B928" s="1" t="s">
        <v>610</v>
      </c>
      <c r="C928" s="1" t="s">
        <v>630</v>
      </c>
      <c r="D928" s="1" t="s">
        <v>630</v>
      </c>
      <c r="E928" s="1" t="s">
        <v>162</v>
      </c>
      <c r="F928" s="1" t="s">
        <v>613</v>
      </c>
      <c r="G928" s="1" t="s">
        <v>153</v>
      </c>
      <c r="H928" s="1" t="s">
        <v>172</v>
      </c>
      <c r="I928" s="1" t="s">
        <v>617</v>
      </c>
      <c r="J928" s="1" t="s">
        <v>617</v>
      </c>
      <c r="K928" s="1" t="s">
        <v>619</v>
      </c>
      <c r="L928" s="1" t="s">
        <v>619</v>
      </c>
      <c r="Y928" s="1" t="s">
        <v>184</v>
      </c>
      <c r="Z928" s="1" t="s">
        <v>43</v>
      </c>
    </row>
    <row r="929" spans="1:26" x14ac:dyDescent="0.25">
      <c r="A929" s="1" t="s">
        <v>2431</v>
      </c>
      <c r="B929" s="1" t="s">
        <v>610</v>
      </c>
      <c r="C929" s="1" t="s">
        <v>619</v>
      </c>
      <c r="D929" s="1" t="s">
        <v>617</v>
      </c>
      <c r="E929" s="1" t="s">
        <v>613</v>
      </c>
      <c r="F929" s="1" t="s">
        <v>179</v>
      </c>
      <c r="G929" s="1" t="s">
        <v>167</v>
      </c>
      <c r="H929" s="1" t="s">
        <v>153</v>
      </c>
      <c r="I929" s="1" t="s">
        <v>617</v>
      </c>
      <c r="J929" s="1" t="s">
        <v>634</v>
      </c>
      <c r="K929" s="1" t="s">
        <v>619</v>
      </c>
      <c r="L929" s="1" t="s">
        <v>199</v>
      </c>
      <c r="Y929" s="1" t="s">
        <v>184</v>
      </c>
      <c r="Z929" s="1" t="s">
        <v>43</v>
      </c>
    </row>
    <row r="930" spans="1:26" x14ac:dyDescent="0.25">
      <c r="A930" s="1" t="s">
        <v>2432</v>
      </c>
      <c r="B930" s="1" t="s">
        <v>610</v>
      </c>
      <c r="C930" s="1" t="s">
        <v>185</v>
      </c>
      <c r="D930" s="1" t="s">
        <v>174</v>
      </c>
      <c r="E930" s="1" t="s">
        <v>179</v>
      </c>
      <c r="F930" s="1" t="s">
        <v>178</v>
      </c>
      <c r="G930" s="1" t="s">
        <v>167</v>
      </c>
      <c r="H930" s="1" t="s">
        <v>170</v>
      </c>
      <c r="I930" s="1" t="s">
        <v>637</v>
      </c>
      <c r="J930" s="1" t="s">
        <v>616</v>
      </c>
      <c r="K930" s="1" t="s">
        <v>199</v>
      </c>
      <c r="L930" s="1" t="s">
        <v>27</v>
      </c>
      <c r="Y930" s="1" t="s">
        <v>184</v>
      </c>
      <c r="Z930" s="1" t="s">
        <v>43</v>
      </c>
    </row>
    <row r="931" spans="1:26" x14ac:dyDescent="0.25">
      <c r="A931" s="1" t="s">
        <v>2433</v>
      </c>
      <c r="B931" s="1" t="s">
        <v>610</v>
      </c>
      <c r="C931" s="1" t="s">
        <v>630</v>
      </c>
      <c r="D931" s="1" t="s">
        <v>676</v>
      </c>
      <c r="E931" s="1" t="s">
        <v>162</v>
      </c>
      <c r="F931" s="1" t="s">
        <v>729</v>
      </c>
      <c r="G931" s="1" t="s">
        <v>152</v>
      </c>
      <c r="H931" s="1" t="s">
        <v>172</v>
      </c>
      <c r="I931" s="1" t="s">
        <v>628</v>
      </c>
      <c r="J931" s="1" t="s">
        <v>616</v>
      </c>
      <c r="Y931" s="1" t="s">
        <v>184</v>
      </c>
      <c r="Z931" s="1" t="s">
        <v>43</v>
      </c>
    </row>
    <row r="932" spans="1:26" x14ac:dyDescent="0.25">
      <c r="A932" s="1" t="s">
        <v>2434</v>
      </c>
      <c r="B932" s="1" t="s">
        <v>610</v>
      </c>
      <c r="C932" s="1" t="s">
        <v>630</v>
      </c>
      <c r="D932" s="1" t="s">
        <v>630</v>
      </c>
      <c r="E932" s="1" t="s">
        <v>616</v>
      </c>
      <c r="F932" s="1" t="s">
        <v>616</v>
      </c>
      <c r="G932" s="1" t="s">
        <v>176</v>
      </c>
      <c r="H932" s="1" t="s">
        <v>167</v>
      </c>
      <c r="I932" s="1" t="s">
        <v>613</v>
      </c>
      <c r="J932" s="1" t="s">
        <v>827</v>
      </c>
      <c r="K932" s="1" t="s">
        <v>199</v>
      </c>
      <c r="L932" s="1" t="s">
        <v>27</v>
      </c>
      <c r="Y932" s="1" t="s">
        <v>184</v>
      </c>
      <c r="Z932" s="1" t="s">
        <v>43</v>
      </c>
    </row>
    <row r="933" spans="1:26" x14ac:dyDescent="0.25">
      <c r="A933" s="1" t="s">
        <v>2435</v>
      </c>
      <c r="B933" s="1" t="s">
        <v>610</v>
      </c>
      <c r="C933" s="1" t="s">
        <v>637</v>
      </c>
      <c r="D933" s="1" t="s">
        <v>611</v>
      </c>
      <c r="E933" s="1" t="s">
        <v>179</v>
      </c>
      <c r="F933" s="1" t="s">
        <v>678</v>
      </c>
      <c r="G933" s="1" t="s">
        <v>167</v>
      </c>
      <c r="H933" s="1" t="s">
        <v>152</v>
      </c>
      <c r="I933" s="1" t="s">
        <v>665</v>
      </c>
      <c r="J933" s="1" t="s">
        <v>628</v>
      </c>
      <c r="Y933" s="1" t="s">
        <v>184</v>
      </c>
      <c r="Z933" s="1" t="s">
        <v>43</v>
      </c>
    </row>
    <row r="934" spans="1:26" x14ac:dyDescent="0.25">
      <c r="A934" s="1" t="s">
        <v>2436</v>
      </c>
      <c r="B934" s="1" t="s">
        <v>610</v>
      </c>
      <c r="C934" s="1" t="s">
        <v>619</v>
      </c>
      <c r="D934" s="1" t="s">
        <v>659</v>
      </c>
      <c r="E934" s="1" t="s">
        <v>162</v>
      </c>
      <c r="F934" s="1" t="s">
        <v>179</v>
      </c>
      <c r="G934" s="1" t="s">
        <v>641</v>
      </c>
      <c r="H934" s="1" t="s">
        <v>172</v>
      </c>
      <c r="I934" s="1" t="s">
        <v>619</v>
      </c>
      <c r="J934" s="1" t="s">
        <v>616</v>
      </c>
      <c r="K934" s="1" t="s">
        <v>619</v>
      </c>
      <c r="L934" s="1" t="s">
        <v>27</v>
      </c>
      <c r="Y934" s="1" t="s">
        <v>184</v>
      </c>
      <c r="Z934" s="1" t="s">
        <v>43</v>
      </c>
    </row>
    <row r="935" spans="1:26" x14ac:dyDescent="0.25">
      <c r="A935" s="1" t="s">
        <v>2437</v>
      </c>
      <c r="B935" s="1" t="s">
        <v>610</v>
      </c>
      <c r="C935" s="1" t="s">
        <v>617</v>
      </c>
      <c r="D935" s="1" t="s">
        <v>617</v>
      </c>
      <c r="E935" s="1" t="s">
        <v>162</v>
      </c>
      <c r="F935" s="1" t="s">
        <v>662</v>
      </c>
      <c r="G935" s="1" t="s">
        <v>172</v>
      </c>
      <c r="H935" s="1" t="s">
        <v>663</v>
      </c>
      <c r="I935" s="1" t="s">
        <v>729</v>
      </c>
      <c r="J935" s="1" t="s">
        <v>616</v>
      </c>
      <c r="K935" s="1" t="s">
        <v>617</v>
      </c>
      <c r="L935" s="1" t="s">
        <v>27</v>
      </c>
      <c r="Y935" s="1" t="s">
        <v>184</v>
      </c>
      <c r="Z935" s="1" t="s">
        <v>43</v>
      </c>
    </row>
    <row r="936" spans="1:26" x14ac:dyDescent="0.25">
      <c r="A936" s="1" t="s">
        <v>3383</v>
      </c>
      <c r="B936" s="1" t="s">
        <v>610</v>
      </c>
      <c r="C936" s="1" t="s">
        <v>619</v>
      </c>
      <c r="D936" s="1" t="s">
        <v>815</v>
      </c>
      <c r="E936" s="1" t="s">
        <v>613</v>
      </c>
      <c r="F936" s="1" t="s">
        <v>385</v>
      </c>
      <c r="Y936" s="1" t="s">
        <v>582</v>
      </c>
      <c r="Z936" s="1" t="s">
        <v>583</v>
      </c>
    </row>
    <row r="937" spans="1:26" x14ac:dyDescent="0.25">
      <c r="A937" s="1" t="s">
        <v>2438</v>
      </c>
      <c r="B937" s="1" t="s">
        <v>610</v>
      </c>
      <c r="C937" s="1" t="s">
        <v>619</v>
      </c>
      <c r="D937" s="1" t="s">
        <v>617</v>
      </c>
      <c r="E937" s="1" t="s">
        <v>295</v>
      </c>
      <c r="F937" s="1" t="s">
        <v>633</v>
      </c>
      <c r="G937" s="1" t="s">
        <v>153</v>
      </c>
      <c r="H937" s="1" t="s">
        <v>663</v>
      </c>
      <c r="I937" s="1" t="s">
        <v>617</v>
      </c>
      <c r="J937" s="1" t="s">
        <v>628</v>
      </c>
      <c r="K937" s="1" t="s">
        <v>619</v>
      </c>
      <c r="L937" s="1" t="s">
        <v>27</v>
      </c>
      <c r="M937" s="1" t="s">
        <v>274</v>
      </c>
      <c r="N937" s="1" t="s">
        <v>27</v>
      </c>
      <c r="Y937" s="1" t="s">
        <v>184</v>
      </c>
      <c r="Z937" s="1" t="s">
        <v>43</v>
      </c>
    </row>
    <row r="938" spans="1:26" x14ac:dyDescent="0.25">
      <c r="A938" s="1" t="s">
        <v>2439</v>
      </c>
      <c r="B938" s="1" t="s">
        <v>610</v>
      </c>
      <c r="C938" s="1" t="s">
        <v>630</v>
      </c>
      <c r="D938" s="1" t="s">
        <v>611</v>
      </c>
      <c r="E938" s="1" t="s">
        <v>49</v>
      </c>
      <c r="F938" s="1" t="s">
        <v>178</v>
      </c>
      <c r="G938" s="1" t="s">
        <v>183</v>
      </c>
      <c r="H938" s="1" t="s">
        <v>183</v>
      </c>
      <c r="I938" s="1" t="s">
        <v>619</v>
      </c>
      <c r="J938" s="1" t="s">
        <v>227</v>
      </c>
      <c r="K938" s="1" t="s">
        <v>199</v>
      </c>
      <c r="L938" s="1" t="s">
        <v>27</v>
      </c>
      <c r="Y938" s="1" t="s">
        <v>184</v>
      </c>
      <c r="Z938" s="1" t="s">
        <v>43</v>
      </c>
    </row>
    <row r="939" spans="1:26" x14ac:dyDescent="0.25">
      <c r="A939" s="1" t="s">
        <v>2440</v>
      </c>
      <c r="B939" s="1" t="s">
        <v>610</v>
      </c>
      <c r="C939" s="1" t="s">
        <v>185</v>
      </c>
      <c r="D939" s="1" t="s">
        <v>755</v>
      </c>
      <c r="E939" s="1" t="s">
        <v>651</v>
      </c>
      <c r="F939" s="1" t="s">
        <v>654</v>
      </c>
      <c r="G939" s="1" t="s">
        <v>152</v>
      </c>
      <c r="H939" s="1" t="s">
        <v>173</v>
      </c>
      <c r="I939" s="1" t="s">
        <v>675</v>
      </c>
      <c r="J939" s="1" t="s">
        <v>616</v>
      </c>
      <c r="Y939" s="1" t="s">
        <v>184</v>
      </c>
      <c r="Z939" s="1" t="s">
        <v>43</v>
      </c>
    </row>
    <row r="940" spans="1:26" x14ac:dyDescent="0.25">
      <c r="A940" s="1" t="s">
        <v>2441</v>
      </c>
      <c r="B940" s="1" t="s">
        <v>610</v>
      </c>
      <c r="C940" s="1" t="s">
        <v>630</v>
      </c>
      <c r="D940" s="1" t="s">
        <v>630</v>
      </c>
      <c r="E940" s="1" t="s">
        <v>171</v>
      </c>
      <c r="F940" s="1" t="s">
        <v>648</v>
      </c>
      <c r="G940" s="1" t="s">
        <v>641</v>
      </c>
      <c r="H940" s="1" t="s">
        <v>615</v>
      </c>
      <c r="I940" s="1" t="s">
        <v>729</v>
      </c>
      <c r="J940" s="1" t="s">
        <v>616</v>
      </c>
      <c r="K940" s="1" t="s">
        <v>617</v>
      </c>
      <c r="L940" s="1" t="s">
        <v>27</v>
      </c>
      <c r="Y940" s="1" t="s">
        <v>184</v>
      </c>
      <c r="Z940" s="1" t="s">
        <v>43</v>
      </c>
    </row>
    <row r="941" spans="1:26" x14ac:dyDescent="0.25">
      <c r="A941" s="1" t="s">
        <v>2442</v>
      </c>
      <c r="B941" s="1" t="s">
        <v>610</v>
      </c>
      <c r="C941" s="1" t="s">
        <v>730</v>
      </c>
      <c r="D941" s="1" t="s">
        <v>659</v>
      </c>
      <c r="E941" s="1" t="s">
        <v>633</v>
      </c>
      <c r="F941" s="1" t="s">
        <v>178</v>
      </c>
      <c r="G941" s="1" t="s">
        <v>632</v>
      </c>
      <c r="H941" s="1" t="s">
        <v>663</v>
      </c>
      <c r="I941" s="1" t="s">
        <v>646</v>
      </c>
      <c r="J941" s="1" t="s">
        <v>628</v>
      </c>
      <c r="Y941" s="1" t="s">
        <v>184</v>
      </c>
      <c r="Z941" s="1" t="s">
        <v>43</v>
      </c>
    </row>
    <row r="942" spans="1:26" x14ac:dyDescent="0.25">
      <c r="A942" s="1" t="s">
        <v>2443</v>
      </c>
      <c r="B942" s="1" t="s">
        <v>610</v>
      </c>
      <c r="C942" s="1" t="s">
        <v>619</v>
      </c>
      <c r="D942" s="1" t="s">
        <v>652</v>
      </c>
      <c r="E942" s="1" t="s">
        <v>613</v>
      </c>
      <c r="F942" s="1" t="s">
        <v>891</v>
      </c>
      <c r="G942" s="1" t="s">
        <v>618</v>
      </c>
      <c r="H942" s="1" t="s">
        <v>153</v>
      </c>
      <c r="I942" s="1" t="s">
        <v>617</v>
      </c>
      <c r="J942" s="1" t="s">
        <v>637</v>
      </c>
      <c r="K942" s="1" t="s">
        <v>619</v>
      </c>
      <c r="L942" s="1" t="s">
        <v>199</v>
      </c>
      <c r="Y942" s="1" t="s">
        <v>184</v>
      </c>
      <c r="Z942" s="1" t="s">
        <v>43</v>
      </c>
    </row>
    <row r="943" spans="1:26" x14ac:dyDescent="0.25">
      <c r="A943" s="1" t="s">
        <v>2444</v>
      </c>
      <c r="B943" s="1" t="s">
        <v>610</v>
      </c>
      <c r="C943" s="1" t="s">
        <v>630</v>
      </c>
      <c r="D943" s="1" t="s">
        <v>676</v>
      </c>
      <c r="E943" s="1" t="s">
        <v>729</v>
      </c>
      <c r="F943" s="1" t="s">
        <v>616</v>
      </c>
      <c r="G943" s="1" t="s">
        <v>641</v>
      </c>
      <c r="H943" s="1" t="s">
        <v>152</v>
      </c>
      <c r="I943" s="1" t="s">
        <v>628</v>
      </c>
      <c r="J943" s="1" t="s">
        <v>616</v>
      </c>
      <c r="Y943" s="1" t="s">
        <v>184</v>
      </c>
      <c r="Z943" s="1" t="s">
        <v>43</v>
      </c>
    </row>
    <row r="944" spans="1:26" x14ac:dyDescent="0.25">
      <c r="A944" s="1" t="s">
        <v>2445</v>
      </c>
      <c r="B944" s="1" t="s">
        <v>610</v>
      </c>
      <c r="C944" s="1" t="s">
        <v>619</v>
      </c>
      <c r="D944" s="1" t="s">
        <v>630</v>
      </c>
      <c r="E944" s="1" t="s">
        <v>179</v>
      </c>
      <c r="F944" s="1" t="s">
        <v>650</v>
      </c>
      <c r="G944" s="1" t="s">
        <v>167</v>
      </c>
      <c r="H944" s="1" t="s">
        <v>662</v>
      </c>
      <c r="I944" s="1" t="s">
        <v>613</v>
      </c>
      <c r="J944" s="1" t="s">
        <v>616</v>
      </c>
      <c r="Y944" s="1" t="s">
        <v>184</v>
      </c>
      <c r="Z944" s="1" t="s">
        <v>43</v>
      </c>
    </row>
    <row r="945" spans="1:26" x14ac:dyDescent="0.25">
      <c r="A945" s="1" t="s">
        <v>2446</v>
      </c>
      <c r="B945" s="1" t="s">
        <v>610</v>
      </c>
      <c r="C945" s="1" t="s">
        <v>619</v>
      </c>
      <c r="D945" s="1" t="s">
        <v>659</v>
      </c>
      <c r="E945" s="1" t="s">
        <v>49</v>
      </c>
      <c r="F945" s="1" t="s">
        <v>627</v>
      </c>
      <c r="G945" s="1" t="s">
        <v>618</v>
      </c>
      <c r="H945" s="1" t="s">
        <v>152</v>
      </c>
      <c r="I945" s="1" t="s">
        <v>617</v>
      </c>
      <c r="J945" s="1" t="s">
        <v>616</v>
      </c>
      <c r="K945" s="1" t="s">
        <v>619</v>
      </c>
      <c r="L945" s="1" t="s">
        <v>27</v>
      </c>
      <c r="Y945" s="1" t="s">
        <v>184</v>
      </c>
      <c r="Z945" s="1" t="s">
        <v>43</v>
      </c>
    </row>
    <row r="946" spans="1:26" x14ac:dyDescent="0.25">
      <c r="A946" s="1" t="s">
        <v>2447</v>
      </c>
      <c r="B946" s="1" t="s">
        <v>610</v>
      </c>
      <c r="C946" s="1" t="s">
        <v>188</v>
      </c>
      <c r="D946" s="1" t="s">
        <v>189</v>
      </c>
      <c r="E946" s="1" t="s">
        <v>162</v>
      </c>
      <c r="F946" s="1" t="s">
        <v>666</v>
      </c>
      <c r="G946" s="1" t="s">
        <v>618</v>
      </c>
      <c r="H946" s="1" t="s">
        <v>641</v>
      </c>
      <c r="I946" s="1" t="s">
        <v>619</v>
      </c>
      <c r="J946" s="1" t="s">
        <v>616</v>
      </c>
      <c r="Y946" s="1" t="s">
        <v>184</v>
      </c>
      <c r="Z946" s="1" t="s">
        <v>43</v>
      </c>
    </row>
    <row r="947" spans="1:26" x14ac:dyDescent="0.25">
      <c r="A947" s="1" t="s">
        <v>3384</v>
      </c>
      <c r="B947" s="1" t="s">
        <v>610</v>
      </c>
      <c r="C947" s="1" t="s">
        <v>320</v>
      </c>
      <c r="D947" s="1" t="s">
        <v>427</v>
      </c>
      <c r="E947" s="1" t="s">
        <v>612</v>
      </c>
      <c r="F947" s="1" t="s">
        <v>381</v>
      </c>
      <c r="Y947" s="1" t="s">
        <v>582</v>
      </c>
      <c r="Z947" s="1" t="s">
        <v>583</v>
      </c>
    </row>
    <row r="948" spans="1:26" x14ac:dyDescent="0.25">
      <c r="A948" s="1" t="s">
        <v>2448</v>
      </c>
      <c r="B948" s="1" t="s">
        <v>610</v>
      </c>
      <c r="C948" s="1" t="s">
        <v>630</v>
      </c>
      <c r="D948" s="1" t="s">
        <v>676</v>
      </c>
      <c r="E948" s="1" t="s">
        <v>178</v>
      </c>
      <c r="F948" s="1" t="s">
        <v>627</v>
      </c>
      <c r="G948" s="1" t="s">
        <v>632</v>
      </c>
      <c r="H948" s="1" t="s">
        <v>152</v>
      </c>
      <c r="I948" s="1" t="s">
        <v>646</v>
      </c>
      <c r="J948" s="1" t="s">
        <v>628</v>
      </c>
      <c r="Y948" s="1" t="s">
        <v>184</v>
      </c>
      <c r="Z948" s="1" t="s">
        <v>43</v>
      </c>
    </row>
    <row r="949" spans="1:26" x14ac:dyDescent="0.25">
      <c r="A949" s="1" t="s">
        <v>2449</v>
      </c>
      <c r="B949" s="1" t="s">
        <v>610</v>
      </c>
      <c r="C949" s="1" t="s">
        <v>652</v>
      </c>
      <c r="D949" s="1" t="s">
        <v>647</v>
      </c>
      <c r="E949" s="1" t="s">
        <v>49</v>
      </c>
      <c r="F949" s="1" t="s">
        <v>629</v>
      </c>
      <c r="G949" s="1" t="s">
        <v>618</v>
      </c>
      <c r="H949" s="1" t="s">
        <v>153</v>
      </c>
      <c r="I949" s="1" t="s">
        <v>646</v>
      </c>
      <c r="J949" s="1" t="s">
        <v>783</v>
      </c>
      <c r="K949" s="1" t="s">
        <v>619</v>
      </c>
      <c r="L949" s="1" t="s">
        <v>27</v>
      </c>
      <c r="M949" s="1" t="s">
        <v>274</v>
      </c>
      <c r="N949" s="1" t="s">
        <v>27</v>
      </c>
      <c r="Y949" s="1" t="s">
        <v>184</v>
      </c>
      <c r="Z949" s="1" t="s">
        <v>43</v>
      </c>
    </row>
    <row r="950" spans="1:26" x14ac:dyDescent="0.25">
      <c r="A950" s="1" t="s">
        <v>2450</v>
      </c>
      <c r="B950" s="1" t="s">
        <v>610</v>
      </c>
      <c r="C950" s="1" t="s">
        <v>630</v>
      </c>
      <c r="D950" s="1" t="s">
        <v>617</v>
      </c>
      <c r="E950" s="1" t="s">
        <v>729</v>
      </c>
      <c r="F950" s="1" t="s">
        <v>678</v>
      </c>
      <c r="G950" s="1" t="s">
        <v>152</v>
      </c>
      <c r="H950" s="1" t="s">
        <v>152</v>
      </c>
      <c r="I950" s="1" t="s">
        <v>628</v>
      </c>
      <c r="J950" s="1" t="s">
        <v>628</v>
      </c>
      <c r="Y950" s="1" t="s">
        <v>184</v>
      </c>
      <c r="Z950" s="1" t="s">
        <v>43</v>
      </c>
    </row>
    <row r="951" spans="1:26" x14ac:dyDescent="0.25">
      <c r="A951" s="1" t="s">
        <v>2451</v>
      </c>
      <c r="B951" s="1" t="s">
        <v>610</v>
      </c>
      <c r="C951" s="1" t="s">
        <v>619</v>
      </c>
      <c r="D951" s="1" t="s">
        <v>730</v>
      </c>
      <c r="E951" s="1" t="s">
        <v>613</v>
      </c>
      <c r="F951" s="1" t="s">
        <v>613</v>
      </c>
      <c r="G951" s="1" t="s">
        <v>153</v>
      </c>
      <c r="H951" s="1" t="s">
        <v>153</v>
      </c>
      <c r="I951" s="1" t="s">
        <v>617</v>
      </c>
      <c r="J951" s="1" t="s">
        <v>617</v>
      </c>
      <c r="K951" s="1" t="s">
        <v>619</v>
      </c>
      <c r="L951" s="1" t="s">
        <v>619</v>
      </c>
      <c r="Y951" s="1" t="s">
        <v>184</v>
      </c>
      <c r="Z951" s="1" t="s">
        <v>43</v>
      </c>
    </row>
    <row r="952" spans="1:26" x14ac:dyDescent="0.25">
      <c r="A952" s="1" t="s">
        <v>2452</v>
      </c>
      <c r="B952" s="1" t="s">
        <v>610</v>
      </c>
      <c r="C952" s="1" t="s">
        <v>617</v>
      </c>
      <c r="D952" s="1" t="s">
        <v>652</v>
      </c>
      <c r="E952" s="1" t="s">
        <v>179</v>
      </c>
      <c r="F952" s="1" t="s">
        <v>745</v>
      </c>
      <c r="G952" s="1" t="s">
        <v>176</v>
      </c>
      <c r="H952" s="1" t="s">
        <v>167</v>
      </c>
      <c r="I952" s="1" t="s">
        <v>619</v>
      </c>
      <c r="J952" s="1" t="s">
        <v>817</v>
      </c>
      <c r="K952" s="1" t="s">
        <v>199</v>
      </c>
      <c r="L952" s="1" t="s">
        <v>27</v>
      </c>
      <c r="Y952" s="1" t="s">
        <v>184</v>
      </c>
      <c r="Z952" s="1" t="s">
        <v>43</v>
      </c>
    </row>
    <row r="953" spans="1:26" x14ac:dyDescent="0.25">
      <c r="A953" s="1" t="s">
        <v>2453</v>
      </c>
      <c r="B953" s="1" t="s">
        <v>610</v>
      </c>
      <c r="C953" s="1" t="s">
        <v>630</v>
      </c>
      <c r="D953" s="1" t="s">
        <v>647</v>
      </c>
      <c r="E953" s="1" t="s">
        <v>162</v>
      </c>
      <c r="F953" s="1" t="s">
        <v>666</v>
      </c>
      <c r="G953" s="1" t="s">
        <v>641</v>
      </c>
      <c r="H953" s="1" t="s">
        <v>172</v>
      </c>
      <c r="I953" s="1" t="s">
        <v>619</v>
      </c>
      <c r="J953" s="1" t="s">
        <v>175</v>
      </c>
      <c r="Y953" s="1" t="s">
        <v>184</v>
      </c>
      <c r="Z953" s="1" t="s">
        <v>43</v>
      </c>
    </row>
    <row r="954" spans="1:26" x14ac:dyDescent="0.25">
      <c r="A954" s="1" t="s">
        <v>2454</v>
      </c>
      <c r="B954" s="1" t="s">
        <v>610</v>
      </c>
      <c r="C954" s="1" t="s">
        <v>619</v>
      </c>
      <c r="D954" s="1" t="s">
        <v>730</v>
      </c>
      <c r="E954" s="1" t="s">
        <v>190</v>
      </c>
      <c r="F954" s="1" t="s">
        <v>728</v>
      </c>
      <c r="G954" s="1" t="s">
        <v>152</v>
      </c>
      <c r="H954" s="1" t="s">
        <v>615</v>
      </c>
      <c r="I954" s="1" t="s">
        <v>628</v>
      </c>
      <c r="J954" s="1" t="s">
        <v>624</v>
      </c>
      <c r="Y954" s="1" t="s">
        <v>184</v>
      </c>
      <c r="Z954" s="1" t="s">
        <v>43</v>
      </c>
    </row>
    <row r="955" spans="1:26" x14ac:dyDescent="0.25">
      <c r="A955" s="1" t="s">
        <v>2455</v>
      </c>
      <c r="B955" s="1" t="s">
        <v>610</v>
      </c>
      <c r="C955" s="1" t="s">
        <v>652</v>
      </c>
      <c r="D955" s="1" t="s">
        <v>730</v>
      </c>
      <c r="E955" s="1" t="s">
        <v>633</v>
      </c>
      <c r="F955" s="1" t="s">
        <v>178</v>
      </c>
      <c r="G955" s="1" t="s">
        <v>632</v>
      </c>
      <c r="H955" s="1" t="s">
        <v>663</v>
      </c>
      <c r="I955" s="1" t="s">
        <v>628</v>
      </c>
      <c r="J955" s="1" t="s">
        <v>642</v>
      </c>
      <c r="Y955" s="1" t="s">
        <v>184</v>
      </c>
      <c r="Z955" s="1" t="s">
        <v>43</v>
      </c>
    </row>
    <row r="956" spans="1:26" x14ac:dyDescent="0.25">
      <c r="A956" s="1" t="s">
        <v>2456</v>
      </c>
      <c r="B956" s="1" t="s">
        <v>610</v>
      </c>
      <c r="C956" s="1" t="s">
        <v>619</v>
      </c>
      <c r="D956" s="1" t="s">
        <v>620</v>
      </c>
      <c r="E956" s="1" t="s">
        <v>613</v>
      </c>
      <c r="F956" s="1" t="s">
        <v>626</v>
      </c>
      <c r="G956" s="1" t="s">
        <v>153</v>
      </c>
      <c r="H956" s="1" t="s">
        <v>642</v>
      </c>
      <c r="I956" s="1" t="s">
        <v>617</v>
      </c>
      <c r="J956" s="1" t="s">
        <v>628</v>
      </c>
      <c r="K956" s="1" t="s">
        <v>619</v>
      </c>
      <c r="L956" s="1" t="s">
        <v>27</v>
      </c>
      <c r="M956" s="1" t="s">
        <v>274</v>
      </c>
      <c r="N956" s="1" t="s">
        <v>27</v>
      </c>
      <c r="Y956" s="1" t="s">
        <v>184</v>
      </c>
      <c r="Z956" s="1" t="s">
        <v>43</v>
      </c>
    </row>
    <row r="957" spans="1:26" x14ac:dyDescent="0.25">
      <c r="A957" s="1" t="s">
        <v>2457</v>
      </c>
      <c r="B957" s="1" t="s">
        <v>610</v>
      </c>
      <c r="C957" s="1" t="s">
        <v>617</v>
      </c>
      <c r="D957" s="1" t="s">
        <v>620</v>
      </c>
      <c r="E957" s="1" t="s">
        <v>179</v>
      </c>
      <c r="F957" s="1" t="s">
        <v>640</v>
      </c>
      <c r="G957" s="1" t="s">
        <v>167</v>
      </c>
      <c r="H957" s="1" t="s">
        <v>152</v>
      </c>
      <c r="I957" s="1" t="s">
        <v>619</v>
      </c>
      <c r="J957" s="1" t="s">
        <v>637</v>
      </c>
      <c r="K957" s="1" t="s">
        <v>199</v>
      </c>
      <c r="L957" s="1" t="s">
        <v>27</v>
      </c>
      <c r="Y957" s="1" t="s">
        <v>184</v>
      </c>
      <c r="Z957" s="1" t="s">
        <v>43</v>
      </c>
    </row>
    <row r="958" spans="1:26" x14ac:dyDescent="0.25">
      <c r="A958" s="1" t="s">
        <v>3385</v>
      </c>
      <c r="B958" s="1" t="s">
        <v>610</v>
      </c>
      <c r="C958" s="1" t="s">
        <v>483</v>
      </c>
      <c r="D958" s="1" t="s">
        <v>730</v>
      </c>
      <c r="E958" s="1" t="s">
        <v>613</v>
      </c>
      <c r="F958" s="1" t="s">
        <v>805</v>
      </c>
      <c r="Y958" s="1" t="s">
        <v>582</v>
      </c>
      <c r="Z958" s="1" t="s">
        <v>583</v>
      </c>
    </row>
    <row r="959" spans="1:26" x14ac:dyDescent="0.25">
      <c r="A959" s="1" t="s">
        <v>2458</v>
      </c>
      <c r="B959" s="1" t="s">
        <v>610</v>
      </c>
      <c r="C959" s="1" t="s">
        <v>630</v>
      </c>
      <c r="D959" s="1" t="s">
        <v>730</v>
      </c>
      <c r="E959" s="1" t="s">
        <v>616</v>
      </c>
      <c r="F959" s="1" t="s">
        <v>178</v>
      </c>
      <c r="G959" s="1" t="s">
        <v>176</v>
      </c>
      <c r="H959" s="1" t="s">
        <v>632</v>
      </c>
      <c r="I959" s="1" t="s">
        <v>619</v>
      </c>
      <c r="J959" s="1" t="s">
        <v>646</v>
      </c>
      <c r="Y959" s="1" t="s">
        <v>184</v>
      </c>
      <c r="Z959" s="1" t="s">
        <v>43</v>
      </c>
    </row>
    <row r="960" spans="1:26" x14ac:dyDescent="0.25">
      <c r="A960" s="1" t="s">
        <v>2459</v>
      </c>
      <c r="B960" s="1" t="s">
        <v>610</v>
      </c>
      <c r="C960" s="1" t="s">
        <v>630</v>
      </c>
      <c r="D960" s="1" t="s">
        <v>730</v>
      </c>
      <c r="E960" s="1" t="s">
        <v>179</v>
      </c>
      <c r="F960" s="1" t="s">
        <v>178</v>
      </c>
      <c r="G960" s="1" t="s">
        <v>167</v>
      </c>
      <c r="H960" s="1" t="s">
        <v>632</v>
      </c>
      <c r="I960" s="1" t="s">
        <v>619</v>
      </c>
      <c r="J960" s="1" t="s">
        <v>143</v>
      </c>
      <c r="Y960" s="1" t="s">
        <v>184</v>
      </c>
      <c r="Z960" s="1" t="s">
        <v>43</v>
      </c>
    </row>
    <row r="961" spans="1:26" x14ac:dyDescent="0.25">
      <c r="A961" s="1" t="s">
        <v>2460</v>
      </c>
      <c r="B961" s="1" t="s">
        <v>610</v>
      </c>
      <c r="C961" s="1" t="s">
        <v>630</v>
      </c>
      <c r="D961" s="1" t="s">
        <v>630</v>
      </c>
      <c r="E961" s="1" t="s">
        <v>806</v>
      </c>
      <c r="F961" s="1" t="s">
        <v>698</v>
      </c>
      <c r="G961" s="1" t="s">
        <v>172</v>
      </c>
      <c r="H961" s="1" t="s">
        <v>170</v>
      </c>
      <c r="I961" s="1" t="s">
        <v>741</v>
      </c>
      <c r="J961" s="1" t="s">
        <v>175</v>
      </c>
      <c r="Y961" s="1" t="s">
        <v>184</v>
      </c>
      <c r="Z961" s="1" t="s">
        <v>43</v>
      </c>
    </row>
    <row r="962" spans="1:26" x14ac:dyDescent="0.25">
      <c r="A962" s="1" t="s">
        <v>2461</v>
      </c>
      <c r="B962" s="1" t="s">
        <v>610</v>
      </c>
      <c r="C962" s="1" t="s">
        <v>619</v>
      </c>
      <c r="D962" s="1" t="s">
        <v>620</v>
      </c>
      <c r="E962" s="1" t="s">
        <v>162</v>
      </c>
      <c r="F962" s="1" t="s">
        <v>613</v>
      </c>
      <c r="G962" s="1" t="s">
        <v>153</v>
      </c>
      <c r="H962" s="1" t="s">
        <v>172</v>
      </c>
      <c r="I962" s="1" t="s">
        <v>617</v>
      </c>
      <c r="J962" s="1" t="s">
        <v>616</v>
      </c>
      <c r="K962" s="1" t="s">
        <v>619</v>
      </c>
      <c r="L962" s="1" t="s">
        <v>27</v>
      </c>
      <c r="Y962" s="1" t="s">
        <v>184</v>
      </c>
      <c r="Z962" s="1" t="s">
        <v>43</v>
      </c>
    </row>
    <row r="963" spans="1:26" x14ac:dyDescent="0.25">
      <c r="A963" s="1" t="s">
        <v>2462</v>
      </c>
      <c r="B963" s="1" t="s">
        <v>610</v>
      </c>
      <c r="C963" s="1" t="s">
        <v>630</v>
      </c>
      <c r="D963" s="1" t="s">
        <v>652</v>
      </c>
      <c r="E963" s="1" t="s">
        <v>613</v>
      </c>
      <c r="F963" s="1" t="s">
        <v>666</v>
      </c>
      <c r="G963" s="1" t="s">
        <v>172</v>
      </c>
      <c r="H963" s="1" t="s">
        <v>177</v>
      </c>
      <c r="I963" s="1" t="s">
        <v>617</v>
      </c>
      <c r="J963" s="1" t="s">
        <v>776</v>
      </c>
      <c r="K963" s="1" t="s">
        <v>619</v>
      </c>
      <c r="L963" s="1" t="s">
        <v>199</v>
      </c>
      <c r="Y963" s="1" t="s">
        <v>184</v>
      </c>
      <c r="Z963" s="1" t="s">
        <v>43</v>
      </c>
    </row>
    <row r="964" spans="1:26" x14ac:dyDescent="0.25">
      <c r="A964" s="1" t="s">
        <v>2463</v>
      </c>
      <c r="B964" s="1" t="s">
        <v>610</v>
      </c>
      <c r="C964" s="1" t="s">
        <v>619</v>
      </c>
      <c r="D964" s="1" t="s">
        <v>188</v>
      </c>
      <c r="E964" s="1" t="s">
        <v>162</v>
      </c>
      <c r="F964" s="1" t="s">
        <v>162</v>
      </c>
      <c r="G964" s="1" t="s">
        <v>172</v>
      </c>
      <c r="H964" s="1" t="s">
        <v>172</v>
      </c>
      <c r="I964" s="1" t="s">
        <v>628</v>
      </c>
      <c r="J964" s="1" t="s">
        <v>175</v>
      </c>
      <c r="Y964" s="1" t="s">
        <v>184</v>
      </c>
      <c r="Z964" s="1" t="s">
        <v>43</v>
      </c>
    </row>
    <row r="965" spans="1:26" x14ac:dyDescent="0.25">
      <c r="A965" s="1" t="s">
        <v>2464</v>
      </c>
      <c r="B965" s="1" t="s">
        <v>610</v>
      </c>
      <c r="C965" s="1" t="s">
        <v>619</v>
      </c>
      <c r="D965" s="1" t="s">
        <v>188</v>
      </c>
      <c r="E965" s="1" t="s">
        <v>616</v>
      </c>
      <c r="F965" s="1" t="s">
        <v>178</v>
      </c>
      <c r="G965" s="1" t="s">
        <v>632</v>
      </c>
      <c r="H965" s="1" t="s">
        <v>153</v>
      </c>
      <c r="I965" s="1" t="s">
        <v>646</v>
      </c>
      <c r="J965" s="1" t="s">
        <v>783</v>
      </c>
      <c r="K965" s="1" t="s">
        <v>199</v>
      </c>
      <c r="L965" s="1" t="s">
        <v>27</v>
      </c>
      <c r="M965" s="1" t="s">
        <v>274</v>
      </c>
      <c r="N965" s="1" t="s">
        <v>27</v>
      </c>
      <c r="Y965" s="1" t="s">
        <v>184</v>
      </c>
      <c r="Z965" s="1" t="s">
        <v>43</v>
      </c>
    </row>
    <row r="966" spans="1:26" x14ac:dyDescent="0.25">
      <c r="A966" s="1" t="s">
        <v>2465</v>
      </c>
      <c r="B966" s="1" t="s">
        <v>610</v>
      </c>
      <c r="C966" s="1" t="s">
        <v>681</v>
      </c>
      <c r="D966" s="1" t="s">
        <v>652</v>
      </c>
      <c r="E966" s="1" t="s">
        <v>616</v>
      </c>
      <c r="F966" s="1" t="s">
        <v>678</v>
      </c>
      <c r="G966" s="1" t="s">
        <v>176</v>
      </c>
      <c r="H966" s="1" t="s">
        <v>152</v>
      </c>
      <c r="I966" s="1" t="s">
        <v>646</v>
      </c>
      <c r="J966" s="1" t="s">
        <v>628</v>
      </c>
      <c r="Y966" s="1" t="s">
        <v>184</v>
      </c>
      <c r="Z966" s="1" t="s">
        <v>43</v>
      </c>
    </row>
    <row r="967" spans="1:26" x14ac:dyDescent="0.25">
      <c r="A967" s="1" t="s">
        <v>2466</v>
      </c>
      <c r="B967" s="1" t="s">
        <v>610</v>
      </c>
      <c r="C967" s="1" t="s">
        <v>652</v>
      </c>
      <c r="D967" s="1" t="s">
        <v>647</v>
      </c>
      <c r="E967" s="1" t="s">
        <v>162</v>
      </c>
      <c r="F967" s="1" t="s">
        <v>648</v>
      </c>
      <c r="G967" s="1" t="s">
        <v>641</v>
      </c>
      <c r="H967" s="1" t="s">
        <v>172</v>
      </c>
      <c r="I967" s="1" t="s">
        <v>619</v>
      </c>
      <c r="J967" s="1" t="s">
        <v>649</v>
      </c>
      <c r="Y967" s="1" t="s">
        <v>184</v>
      </c>
      <c r="Z967" s="1" t="s">
        <v>43</v>
      </c>
    </row>
    <row r="968" spans="1:26" x14ac:dyDescent="0.25">
      <c r="A968" s="1" t="s">
        <v>2467</v>
      </c>
      <c r="B968" s="1" t="s">
        <v>610</v>
      </c>
      <c r="C968" s="1" t="s">
        <v>630</v>
      </c>
      <c r="D968" s="1" t="s">
        <v>617</v>
      </c>
      <c r="E968" s="1" t="s">
        <v>162</v>
      </c>
      <c r="F968" s="1" t="s">
        <v>179</v>
      </c>
      <c r="G968" s="1" t="s">
        <v>167</v>
      </c>
      <c r="H968" s="1" t="s">
        <v>172</v>
      </c>
      <c r="I968" s="1" t="s">
        <v>619</v>
      </c>
      <c r="J968" s="1" t="s">
        <v>817</v>
      </c>
      <c r="K968" s="1" t="s">
        <v>199</v>
      </c>
      <c r="L968" s="1" t="s">
        <v>27</v>
      </c>
      <c r="Y968" s="1" t="s">
        <v>184</v>
      </c>
      <c r="Z968" s="1" t="s">
        <v>43</v>
      </c>
    </row>
    <row r="969" spans="1:26" x14ac:dyDescent="0.25">
      <c r="A969" s="1" t="s">
        <v>3386</v>
      </c>
      <c r="B969" s="1" t="s">
        <v>610</v>
      </c>
      <c r="C969" s="1" t="s">
        <v>320</v>
      </c>
      <c r="D969" s="1" t="s">
        <v>365</v>
      </c>
      <c r="E969" s="1" t="s">
        <v>412</v>
      </c>
      <c r="F969" s="1" t="s">
        <v>546</v>
      </c>
      <c r="Y969" s="1" t="s">
        <v>582</v>
      </c>
      <c r="Z969" s="1" t="s">
        <v>583</v>
      </c>
    </row>
    <row r="970" spans="1:26" x14ac:dyDescent="0.25">
      <c r="A970" s="1" t="s">
        <v>2468</v>
      </c>
      <c r="B970" s="1" t="s">
        <v>610</v>
      </c>
      <c r="C970" s="1" t="s">
        <v>619</v>
      </c>
      <c r="D970" s="1" t="s">
        <v>617</v>
      </c>
      <c r="E970" s="1" t="s">
        <v>162</v>
      </c>
      <c r="F970" s="1" t="s">
        <v>629</v>
      </c>
      <c r="G970" s="1" t="s">
        <v>153</v>
      </c>
      <c r="H970" s="1" t="s">
        <v>172</v>
      </c>
      <c r="I970" s="1" t="s">
        <v>617</v>
      </c>
      <c r="J970" s="1" t="s">
        <v>616</v>
      </c>
      <c r="K970" s="1" t="s">
        <v>199</v>
      </c>
      <c r="L970" s="1" t="s">
        <v>27</v>
      </c>
      <c r="Y970" s="1" t="s">
        <v>184</v>
      </c>
      <c r="Z970" s="1" t="s">
        <v>43</v>
      </c>
    </row>
    <row r="971" spans="1:26" x14ac:dyDescent="0.25">
      <c r="A971" s="1" t="s">
        <v>2469</v>
      </c>
      <c r="B971" s="1" t="s">
        <v>610</v>
      </c>
      <c r="C971" s="1" t="s">
        <v>619</v>
      </c>
      <c r="D971" s="1" t="s">
        <v>174</v>
      </c>
      <c r="E971" s="1" t="s">
        <v>613</v>
      </c>
      <c r="F971" s="1" t="s">
        <v>666</v>
      </c>
      <c r="G971" s="1" t="s">
        <v>618</v>
      </c>
      <c r="H971" s="1" t="s">
        <v>153</v>
      </c>
      <c r="I971" s="1" t="s">
        <v>617</v>
      </c>
      <c r="J971" s="1" t="s">
        <v>637</v>
      </c>
      <c r="K971" s="1" t="s">
        <v>619</v>
      </c>
      <c r="L971" s="1" t="s">
        <v>199</v>
      </c>
      <c r="Y971" s="1" t="s">
        <v>184</v>
      </c>
      <c r="Z971" s="1" t="s">
        <v>43</v>
      </c>
    </row>
    <row r="972" spans="1:26" x14ac:dyDescent="0.25">
      <c r="A972" s="1" t="s">
        <v>2470</v>
      </c>
      <c r="B972" s="1" t="s">
        <v>610</v>
      </c>
      <c r="C972" s="1" t="s">
        <v>619</v>
      </c>
      <c r="D972" s="1" t="s">
        <v>174</v>
      </c>
      <c r="E972" s="1" t="s">
        <v>613</v>
      </c>
      <c r="F972" s="1" t="s">
        <v>666</v>
      </c>
      <c r="G972" s="1" t="s">
        <v>618</v>
      </c>
      <c r="H972" s="1" t="s">
        <v>153</v>
      </c>
      <c r="I972" s="1" t="s">
        <v>617</v>
      </c>
      <c r="J972" s="1" t="s">
        <v>637</v>
      </c>
      <c r="K972" s="1" t="s">
        <v>619</v>
      </c>
      <c r="L972" s="1" t="s">
        <v>199</v>
      </c>
      <c r="Y972" s="1" t="s">
        <v>184</v>
      </c>
      <c r="Z972" s="1" t="s">
        <v>43</v>
      </c>
    </row>
    <row r="973" spans="1:26" x14ac:dyDescent="0.25">
      <c r="A973" s="1" t="s">
        <v>2471</v>
      </c>
      <c r="B973" s="1" t="s">
        <v>610</v>
      </c>
      <c r="C973" s="1" t="s">
        <v>630</v>
      </c>
      <c r="D973" s="1" t="s">
        <v>630</v>
      </c>
      <c r="E973" s="1" t="s">
        <v>179</v>
      </c>
      <c r="F973" s="1" t="s">
        <v>178</v>
      </c>
      <c r="G973" s="1" t="s">
        <v>167</v>
      </c>
      <c r="H973" s="1" t="s">
        <v>170</v>
      </c>
      <c r="I973" s="1" t="s">
        <v>619</v>
      </c>
      <c r="J973" s="1" t="s">
        <v>637</v>
      </c>
      <c r="K973" s="1" t="s">
        <v>199</v>
      </c>
      <c r="L973" s="1" t="s">
        <v>27</v>
      </c>
      <c r="Y973" s="1" t="s">
        <v>184</v>
      </c>
      <c r="Z973" s="1" t="s">
        <v>43</v>
      </c>
    </row>
    <row r="974" spans="1:26" x14ac:dyDescent="0.25">
      <c r="A974" s="1" t="s">
        <v>2472</v>
      </c>
      <c r="B974" s="1" t="s">
        <v>610</v>
      </c>
      <c r="C974" s="1" t="s">
        <v>619</v>
      </c>
      <c r="D974" s="1" t="s">
        <v>637</v>
      </c>
      <c r="E974" s="1" t="s">
        <v>613</v>
      </c>
      <c r="F974" s="1" t="s">
        <v>179</v>
      </c>
      <c r="G974" s="1" t="s">
        <v>167</v>
      </c>
      <c r="H974" s="1" t="s">
        <v>153</v>
      </c>
      <c r="I974" s="1" t="s">
        <v>619</v>
      </c>
      <c r="J974" s="1" t="s">
        <v>617</v>
      </c>
      <c r="K974" s="1" t="s">
        <v>619</v>
      </c>
      <c r="L974" s="1" t="s">
        <v>27</v>
      </c>
      <c r="Y974" s="1" t="s">
        <v>184</v>
      </c>
      <c r="Z974" s="1" t="s">
        <v>43</v>
      </c>
    </row>
    <row r="975" spans="1:26" x14ac:dyDescent="0.25">
      <c r="A975" s="1" t="s">
        <v>2473</v>
      </c>
      <c r="B975" s="1" t="s">
        <v>610</v>
      </c>
      <c r="C975" s="1" t="s">
        <v>619</v>
      </c>
      <c r="D975" s="1" t="s">
        <v>630</v>
      </c>
      <c r="E975" s="1" t="s">
        <v>613</v>
      </c>
      <c r="F975" s="1" t="s">
        <v>627</v>
      </c>
      <c r="G975" s="1" t="s">
        <v>152</v>
      </c>
      <c r="H975" s="1" t="s">
        <v>153</v>
      </c>
      <c r="I975" s="1" t="s">
        <v>619</v>
      </c>
      <c r="J975" s="1" t="s">
        <v>628</v>
      </c>
      <c r="Y975" s="1" t="s">
        <v>184</v>
      </c>
      <c r="Z975" s="1" t="s">
        <v>43</v>
      </c>
    </row>
    <row r="976" spans="1:26" x14ac:dyDescent="0.25">
      <c r="A976" s="1" t="s">
        <v>2474</v>
      </c>
      <c r="B976" s="1" t="s">
        <v>610</v>
      </c>
      <c r="C976" s="1" t="s">
        <v>630</v>
      </c>
      <c r="D976" s="1" t="s">
        <v>174</v>
      </c>
      <c r="E976" s="1" t="s">
        <v>613</v>
      </c>
      <c r="F976" s="1" t="s">
        <v>178</v>
      </c>
      <c r="G976" s="1" t="s">
        <v>153</v>
      </c>
      <c r="H976" s="1" t="s">
        <v>170</v>
      </c>
      <c r="I976" s="1" t="s">
        <v>646</v>
      </c>
      <c r="J976" s="1" t="s">
        <v>729</v>
      </c>
      <c r="K976" s="1" t="s">
        <v>617</v>
      </c>
      <c r="L976" s="1" t="s">
        <v>27</v>
      </c>
      <c r="M976" s="1" t="s">
        <v>274</v>
      </c>
      <c r="N976" s="1" t="s">
        <v>27</v>
      </c>
      <c r="Y976" s="1" t="s">
        <v>184</v>
      </c>
      <c r="Z976" s="1" t="s">
        <v>43</v>
      </c>
    </row>
    <row r="977" spans="1:26" x14ac:dyDescent="0.25">
      <c r="A977" s="1" t="s">
        <v>2475</v>
      </c>
      <c r="B977" s="1" t="s">
        <v>610</v>
      </c>
      <c r="C977" s="1" t="s">
        <v>619</v>
      </c>
      <c r="D977" s="1" t="s">
        <v>676</v>
      </c>
      <c r="E977" s="1" t="s">
        <v>729</v>
      </c>
      <c r="F977" s="1" t="s">
        <v>627</v>
      </c>
      <c r="G977" s="1" t="s">
        <v>152</v>
      </c>
      <c r="H977" s="1" t="s">
        <v>152</v>
      </c>
      <c r="I977" s="1" t="s">
        <v>649</v>
      </c>
      <c r="J977" s="1" t="s">
        <v>616</v>
      </c>
      <c r="Y977" s="1" t="s">
        <v>184</v>
      </c>
      <c r="Z977" s="1" t="s">
        <v>43</v>
      </c>
    </row>
    <row r="978" spans="1:26" x14ac:dyDescent="0.25">
      <c r="A978" s="1" t="s">
        <v>2476</v>
      </c>
      <c r="B978" s="1" t="s">
        <v>610</v>
      </c>
      <c r="C978" s="1" t="s">
        <v>617</v>
      </c>
      <c r="D978" s="1" t="s">
        <v>676</v>
      </c>
      <c r="E978" s="1" t="s">
        <v>162</v>
      </c>
      <c r="F978" s="1" t="s">
        <v>729</v>
      </c>
      <c r="G978" s="1" t="s">
        <v>152</v>
      </c>
      <c r="H978" s="1" t="s">
        <v>172</v>
      </c>
      <c r="I978" s="1" t="s">
        <v>628</v>
      </c>
      <c r="J978" s="1" t="s">
        <v>616</v>
      </c>
      <c r="Y978" s="1" t="s">
        <v>184</v>
      </c>
      <c r="Z978" s="1" t="s">
        <v>43</v>
      </c>
    </row>
    <row r="979" spans="1:26" x14ac:dyDescent="0.25">
      <c r="A979" s="1" t="s">
        <v>2477</v>
      </c>
      <c r="B979" s="1" t="s">
        <v>610</v>
      </c>
      <c r="C979" s="1" t="s">
        <v>630</v>
      </c>
      <c r="D979" s="1" t="s">
        <v>730</v>
      </c>
      <c r="E979" s="1" t="s">
        <v>162</v>
      </c>
      <c r="F979" s="1" t="s">
        <v>49</v>
      </c>
      <c r="G979" s="1" t="s">
        <v>618</v>
      </c>
      <c r="H979" s="1" t="s">
        <v>172</v>
      </c>
      <c r="I979" s="1" t="s">
        <v>637</v>
      </c>
      <c r="J979" s="1" t="s">
        <v>616</v>
      </c>
      <c r="K979" s="1" t="s">
        <v>618</v>
      </c>
      <c r="L979" s="1" t="s">
        <v>27</v>
      </c>
      <c r="Y979" s="1" t="s">
        <v>184</v>
      </c>
      <c r="Z979" s="1" t="s">
        <v>43</v>
      </c>
    </row>
    <row r="980" spans="1:26" x14ac:dyDescent="0.25">
      <c r="A980" s="1" t="s">
        <v>3387</v>
      </c>
      <c r="B980" s="1" t="s">
        <v>610</v>
      </c>
      <c r="C980" s="1" t="s">
        <v>617</v>
      </c>
      <c r="D980" s="1" t="s">
        <v>365</v>
      </c>
      <c r="E980" s="1" t="s">
        <v>412</v>
      </c>
      <c r="F980" s="1" t="s">
        <v>621</v>
      </c>
      <c r="Y980" s="1" t="s">
        <v>582</v>
      </c>
      <c r="Z980" s="1" t="s">
        <v>583</v>
      </c>
    </row>
    <row r="981" spans="1:26" x14ac:dyDescent="0.25">
      <c r="A981" s="1" t="s">
        <v>2478</v>
      </c>
      <c r="B981" s="1" t="s">
        <v>610</v>
      </c>
      <c r="C981" s="1" t="s">
        <v>617</v>
      </c>
      <c r="D981" s="1" t="s">
        <v>652</v>
      </c>
      <c r="E981" s="1" t="s">
        <v>162</v>
      </c>
      <c r="F981" s="1" t="s">
        <v>162</v>
      </c>
      <c r="G981" s="1" t="s">
        <v>172</v>
      </c>
      <c r="H981" s="1" t="s">
        <v>172</v>
      </c>
      <c r="I981" s="1" t="s">
        <v>616</v>
      </c>
      <c r="J981" s="1" t="s">
        <v>616</v>
      </c>
      <c r="Y981" s="1" t="s">
        <v>184</v>
      </c>
      <c r="Z981" s="1" t="s">
        <v>43</v>
      </c>
    </row>
    <row r="982" spans="1:26" x14ac:dyDescent="0.25">
      <c r="A982" s="1" t="s">
        <v>2479</v>
      </c>
      <c r="B982" s="1" t="s">
        <v>610</v>
      </c>
      <c r="C982" s="1" t="s">
        <v>676</v>
      </c>
      <c r="D982" s="1" t="s">
        <v>730</v>
      </c>
      <c r="E982" s="1" t="s">
        <v>171</v>
      </c>
      <c r="F982" s="1" t="s">
        <v>49</v>
      </c>
      <c r="G982" s="1" t="s">
        <v>183</v>
      </c>
      <c r="H982" s="1" t="s">
        <v>153</v>
      </c>
      <c r="I982" s="1" t="s">
        <v>637</v>
      </c>
      <c r="J982" s="1" t="s">
        <v>817</v>
      </c>
      <c r="K982" s="1" t="s">
        <v>618</v>
      </c>
      <c r="L982" s="1" t="s">
        <v>618</v>
      </c>
      <c r="Y982" s="1" t="s">
        <v>184</v>
      </c>
      <c r="Z982" s="1" t="s">
        <v>43</v>
      </c>
    </row>
    <row r="983" spans="1:26" x14ac:dyDescent="0.25">
      <c r="A983" s="1" t="s">
        <v>2480</v>
      </c>
      <c r="B983" s="1" t="s">
        <v>610</v>
      </c>
      <c r="C983" s="1" t="s">
        <v>617</v>
      </c>
      <c r="D983" s="1" t="s">
        <v>670</v>
      </c>
      <c r="E983" s="1" t="s">
        <v>162</v>
      </c>
      <c r="F983" s="1" t="s">
        <v>171</v>
      </c>
      <c r="G983" s="1" t="s">
        <v>172</v>
      </c>
      <c r="H983" s="1" t="s">
        <v>615</v>
      </c>
      <c r="I983" s="1" t="s">
        <v>646</v>
      </c>
      <c r="J983" s="1" t="s">
        <v>628</v>
      </c>
      <c r="Y983" s="1" t="s">
        <v>184</v>
      </c>
      <c r="Z983" s="1" t="s">
        <v>43</v>
      </c>
    </row>
    <row r="984" spans="1:26" x14ac:dyDescent="0.25">
      <c r="A984" s="1" t="s">
        <v>2481</v>
      </c>
      <c r="B984" s="1" t="s">
        <v>610</v>
      </c>
      <c r="C984" s="1" t="s">
        <v>659</v>
      </c>
      <c r="D984" s="1" t="s">
        <v>758</v>
      </c>
      <c r="E984" s="1" t="s">
        <v>179</v>
      </c>
      <c r="F984" s="1" t="s">
        <v>744</v>
      </c>
      <c r="G984" s="1" t="s">
        <v>167</v>
      </c>
      <c r="H984" s="1" t="s">
        <v>172</v>
      </c>
      <c r="I984" s="1" t="s">
        <v>656</v>
      </c>
      <c r="J984" s="1" t="s">
        <v>649</v>
      </c>
      <c r="Y984" s="1" t="s">
        <v>184</v>
      </c>
      <c r="Z984" s="1" t="s">
        <v>43</v>
      </c>
    </row>
    <row r="985" spans="1:26" x14ac:dyDescent="0.25">
      <c r="A985" s="1" t="s">
        <v>2482</v>
      </c>
      <c r="B985" s="1" t="s">
        <v>610</v>
      </c>
      <c r="C985" s="1" t="s">
        <v>630</v>
      </c>
      <c r="D985" s="1" t="s">
        <v>652</v>
      </c>
      <c r="E985" s="1" t="s">
        <v>162</v>
      </c>
      <c r="F985" s="1" t="s">
        <v>698</v>
      </c>
      <c r="G985" s="1" t="s">
        <v>172</v>
      </c>
      <c r="H985" s="1" t="s">
        <v>172</v>
      </c>
      <c r="I985" s="1" t="s">
        <v>613</v>
      </c>
      <c r="J985" s="1" t="s">
        <v>39</v>
      </c>
      <c r="K985" s="1" t="s">
        <v>618</v>
      </c>
      <c r="L985" s="1" t="s">
        <v>27</v>
      </c>
      <c r="Y985" s="1" t="s">
        <v>184</v>
      </c>
      <c r="Z985" s="1" t="s">
        <v>43</v>
      </c>
    </row>
    <row r="986" spans="1:26" x14ac:dyDescent="0.25">
      <c r="A986" s="1" t="s">
        <v>2483</v>
      </c>
      <c r="B986" s="1" t="s">
        <v>610</v>
      </c>
      <c r="C986" s="1" t="s">
        <v>637</v>
      </c>
      <c r="D986" s="1" t="s">
        <v>652</v>
      </c>
      <c r="E986" s="1" t="s">
        <v>179</v>
      </c>
      <c r="F986" s="1" t="s">
        <v>650</v>
      </c>
      <c r="G986" s="1" t="s">
        <v>167</v>
      </c>
      <c r="H986" s="1" t="s">
        <v>180</v>
      </c>
      <c r="I986" s="1" t="s">
        <v>249</v>
      </c>
      <c r="J986" s="1" t="s">
        <v>817</v>
      </c>
      <c r="K986" s="1" t="s">
        <v>618</v>
      </c>
      <c r="L986" s="1" t="s">
        <v>618</v>
      </c>
      <c r="Y986" s="1" t="s">
        <v>184</v>
      </c>
      <c r="Z986" s="1" t="s">
        <v>43</v>
      </c>
    </row>
    <row r="987" spans="1:26" x14ac:dyDescent="0.25">
      <c r="A987" s="1" t="s">
        <v>2484</v>
      </c>
      <c r="B987" s="1" t="s">
        <v>610</v>
      </c>
      <c r="C987" s="1" t="s">
        <v>619</v>
      </c>
      <c r="D987" s="1" t="s">
        <v>617</v>
      </c>
      <c r="E987" s="1" t="s">
        <v>162</v>
      </c>
      <c r="F987" s="1" t="s">
        <v>178</v>
      </c>
      <c r="G987" s="1" t="s">
        <v>632</v>
      </c>
      <c r="H987" s="1" t="s">
        <v>172</v>
      </c>
      <c r="I987" s="1" t="s">
        <v>617</v>
      </c>
      <c r="J987" s="1" t="s">
        <v>646</v>
      </c>
      <c r="K987" s="1" t="s">
        <v>619</v>
      </c>
      <c r="L987" s="1" t="s">
        <v>27</v>
      </c>
      <c r="M987" s="1" t="s">
        <v>274</v>
      </c>
      <c r="N987" s="1" t="s">
        <v>27</v>
      </c>
      <c r="Y987" s="1" t="s">
        <v>184</v>
      </c>
      <c r="Z987" s="1" t="s">
        <v>43</v>
      </c>
    </row>
    <row r="988" spans="1:26" x14ac:dyDescent="0.25">
      <c r="A988" s="1" t="s">
        <v>2485</v>
      </c>
      <c r="B988" s="1" t="s">
        <v>610</v>
      </c>
      <c r="C988" s="1" t="s">
        <v>617</v>
      </c>
      <c r="D988" s="1" t="s">
        <v>676</v>
      </c>
      <c r="E988" s="1" t="s">
        <v>717</v>
      </c>
      <c r="F988" s="1" t="s">
        <v>621</v>
      </c>
      <c r="G988" s="1" t="s">
        <v>152</v>
      </c>
      <c r="H988" s="1" t="s">
        <v>56</v>
      </c>
      <c r="I988" s="1" t="s">
        <v>725</v>
      </c>
      <c r="J988" s="1" t="s">
        <v>625</v>
      </c>
      <c r="K988" s="1" t="s">
        <v>619</v>
      </c>
      <c r="L988" s="1" t="s">
        <v>618</v>
      </c>
      <c r="Y988" s="1" t="s">
        <v>184</v>
      </c>
      <c r="Z988" s="1" t="s">
        <v>43</v>
      </c>
    </row>
    <row r="989" spans="1:26" x14ac:dyDescent="0.25">
      <c r="A989" s="1" t="s">
        <v>2486</v>
      </c>
      <c r="B989" s="1" t="s">
        <v>610</v>
      </c>
      <c r="C989" s="1" t="s">
        <v>652</v>
      </c>
      <c r="D989" s="1" t="s">
        <v>730</v>
      </c>
      <c r="E989" s="1" t="s">
        <v>613</v>
      </c>
      <c r="F989" s="1" t="s">
        <v>666</v>
      </c>
      <c r="G989" s="1" t="s">
        <v>618</v>
      </c>
      <c r="H989" s="1" t="s">
        <v>153</v>
      </c>
      <c r="I989" s="1" t="s">
        <v>617</v>
      </c>
      <c r="J989" s="1" t="s">
        <v>628</v>
      </c>
      <c r="K989" s="1" t="s">
        <v>619</v>
      </c>
      <c r="L989" s="1" t="s">
        <v>27</v>
      </c>
      <c r="M989" s="1" t="s">
        <v>266</v>
      </c>
      <c r="N989" s="1" t="s">
        <v>27</v>
      </c>
      <c r="Y989" s="1" t="s">
        <v>184</v>
      </c>
      <c r="Z989" s="1" t="s">
        <v>43</v>
      </c>
    </row>
    <row r="990" spans="1:26" x14ac:dyDescent="0.25">
      <c r="A990" s="1" t="s">
        <v>2487</v>
      </c>
      <c r="B990" s="1" t="s">
        <v>610</v>
      </c>
      <c r="C990" s="1" t="s">
        <v>619</v>
      </c>
      <c r="D990" s="1" t="s">
        <v>630</v>
      </c>
      <c r="E990" s="1" t="s">
        <v>49</v>
      </c>
      <c r="F990" s="1" t="s">
        <v>650</v>
      </c>
      <c r="G990" s="1" t="s">
        <v>618</v>
      </c>
      <c r="H990" s="1" t="s">
        <v>180</v>
      </c>
      <c r="I990" s="1" t="s">
        <v>646</v>
      </c>
      <c r="J990" s="1" t="s">
        <v>637</v>
      </c>
      <c r="K990" s="1" t="s">
        <v>618</v>
      </c>
      <c r="L990" s="1" t="s">
        <v>27</v>
      </c>
      <c r="M990" s="1" t="s">
        <v>274</v>
      </c>
      <c r="N990" s="1" t="s">
        <v>27</v>
      </c>
      <c r="Y990" s="1" t="s">
        <v>184</v>
      </c>
      <c r="Z990" s="1" t="s">
        <v>43</v>
      </c>
    </row>
    <row r="991" spans="1:26" x14ac:dyDescent="0.25">
      <c r="A991" s="1" t="s">
        <v>3388</v>
      </c>
      <c r="B991" s="1" t="s">
        <v>610</v>
      </c>
      <c r="C991" s="1" t="s">
        <v>617</v>
      </c>
      <c r="D991" s="1" t="s">
        <v>365</v>
      </c>
      <c r="E991" s="1" t="s">
        <v>662</v>
      </c>
      <c r="F991" s="1" t="s">
        <v>385</v>
      </c>
      <c r="Y991" s="1" t="s">
        <v>582</v>
      </c>
      <c r="Z991" s="1" t="s">
        <v>583</v>
      </c>
    </row>
    <row r="992" spans="1:26" x14ac:dyDescent="0.25">
      <c r="A992" s="1" t="s">
        <v>2488</v>
      </c>
      <c r="B992" s="1" t="s">
        <v>610</v>
      </c>
      <c r="C992" s="1" t="s">
        <v>611</v>
      </c>
      <c r="D992" s="1" t="s">
        <v>647</v>
      </c>
      <c r="E992" s="1" t="s">
        <v>613</v>
      </c>
      <c r="F992" s="1" t="s">
        <v>654</v>
      </c>
      <c r="G992" s="1" t="s">
        <v>641</v>
      </c>
      <c r="H992" s="1" t="s">
        <v>152</v>
      </c>
      <c r="I992" s="1" t="s">
        <v>617</v>
      </c>
      <c r="J992" s="1" t="s">
        <v>783</v>
      </c>
      <c r="K992" s="1" t="s">
        <v>619</v>
      </c>
      <c r="L992" s="1" t="s">
        <v>618</v>
      </c>
      <c r="Y992" s="1" t="s">
        <v>184</v>
      </c>
      <c r="Z992" s="1" t="s">
        <v>43</v>
      </c>
    </row>
    <row r="993" spans="1:26" x14ac:dyDescent="0.25">
      <c r="A993" s="1" t="s">
        <v>2489</v>
      </c>
      <c r="B993" s="1" t="s">
        <v>610</v>
      </c>
      <c r="C993" s="1" t="s">
        <v>630</v>
      </c>
      <c r="D993" s="1" t="s">
        <v>630</v>
      </c>
      <c r="E993" s="1" t="s">
        <v>616</v>
      </c>
      <c r="F993" s="1" t="s">
        <v>179</v>
      </c>
      <c r="G993" s="1" t="s">
        <v>641</v>
      </c>
      <c r="H993" s="1" t="s">
        <v>167</v>
      </c>
      <c r="I993" s="1" t="s">
        <v>619</v>
      </c>
      <c r="J993" s="1" t="s">
        <v>646</v>
      </c>
      <c r="Y993" s="1" t="s">
        <v>184</v>
      </c>
      <c r="Z993" s="1" t="s">
        <v>43</v>
      </c>
    </row>
    <row r="994" spans="1:26" x14ac:dyDescent="0.25">
      <c r="A994" s="1" t="s">
        <v>2490</v>
      </c>
      <c r="B994" s="1" t="s">
        <v>610</v>
      </c>
      <c r="C994" s="1" t="s">
        <v>637</v>
      </c>
      <c r="D994" s="1" t="s">
        <v>676</v>
      </c>
      <c r="E994" s="1" t="s">
        <v>729</v>
      </c>
      <c r="F994" s="1" t="s">
        <v>49</v>
      </c>
      <c r="G994" s="1" t="s">
        <v>183</v>
      </c>
      <c r="H994" s="1" t="s">
        <v>152</v>
      </c>
      <c r="I994" s="1" t="s">
        <v>619</v>
      </c>
      <c r="J994" s="1" t="s">
        <v>729</v>
      </c>
      <c r="K994" s="1" t="s">
        <v>617</v>
      </c>
      <c r="L994" s="1" t="s">
        <v>27</v>
      </c>
      <c r="Y994" s="1" t="s">
        <v>184</v>
      </c>
      <c r="Z994" s="1" t="s">
        <v>43</v>
      </c>
    </row>
    <row r="995" spans="1:26" x14ac:dyDescent="0.25">
      <c r="A995" s="1" t="s">
        <v>2491</v>
      </c>
      <c r="B995" s="1" t="s">
        <v>610</v>
      </c>
      <c r="C995" s="1" t="s">
        <v>630</v>
      </c>
      <c r="D995" s="1" t="s">
        <v>611</v>
      </c>
      <c r="E995" s="1" t="s">
        <v>178</v>
      </c>
      <c r="F995" s="1" t="s">
        <v>745</v>
      </c>
      <c r="G995" s="1" t="s">
        <v>176</v>
      </c>
      <c r="H995" s="1" t="s">
        <v>632</v>
      </c>
      <c r="I995" s="1" t="s">
        <v>637</v>
      </c>
      <c r="J995" s="1" t="s">
        <v>783</v>
      </c>
      <c r="K995" s="1" t="s">
        <v>619</v>
      </c>
      <c r="L995" s="1" t="s">
        <v>618</v>
      </c>
      <c r="Y995" s="1" t="s">
        <v>184</v>
      </c>
      <c r="Z995" s="1" t="s">
        <v>43</v>
      </c>
    </row>
    <row r="996" spans="1:26" x14ac:dyDescent="0.25">
      <c r="A996" s="1" t="s">
        <v>2492</v>
      </c>
      <c r="B996" s="1" t="s">
        <v>610</v>
      </c>
      <c r="C996" s="1" t="s">
        <v>630</v>
      </c>
      <c r="D996" s="1" t="s">
        <v>652</v>
      </c>
      <c r="E996" s="1" t="s">
        <v>162</v>
      </c>
      <c r="F996" s="1" t="s">
        <v>626</v>
      </c>
      <c r="G996" s="1" t="s">
        <v>172</v>
      </c>
      <c r="H996" s="1" t="s">
        <v>642</v>
      </c>
      <c r="I996" s="1" t="s">
        <v>646</v>
      </c>
      <c r="J996" s="1" t="s">
        <v>628</v>
      </c>
      <c r="Y996" s="1" t="s">
        <v>184</v>
      </c>
      <c r="Z996" s="1" t="s">
        <v>43</v>
      </c>
    </row>
    <row r="997" spans="1:26" x14ac:dyDescent="0.25">
      <c r="A997" s="1" t="s">
        <v>2493</v>
      </c>
      <c r="B997" s="1" t="s">
        <v>610</v>
      </c>
      <c r="C997" s="1" t="s">
        <v>630</v>
      </c>
      <c r="D997" s="1" t="s">
        <v>797</v>
      </c>
      <c r="E997" s="1" t="s">
        <v>662</v>
      </c>
      <c r="F997" s="1" t="s">
        <v>616</v>
      </c>
      <c r="G997" s="1" t="s">
        <v>641</v>
      </c>
      <c r="H997" s="1" t="s">
        <v>663</v>
      </c>
      <c r="I997" s="1" t="s">
        <v>646</v>
      </c>
      <c r="J997" s="1" t="s">
        <v>813</v>
      </c>
      <c r="K997" s="1" t="s">
        <v>619</v>
      </c>
      <c r="L997" s="1" t="s">
        <v>27</v>
      </c>
      <c r="M997" s="1" t="s">
        <v>274</v>
      </c>
      <c r="N997" s="1" t="s">
        <v>27</v>
      </c>
      <c r="Y997" s="1" t="s">
        <v>184</v>
      </c>
      <c r="Z997" s="1" t="s">
        <v>43</v>
      </c>
    </row>
    <row r="998" spans="1:26" x14ac:dyDescent="0.25">
      <c r="A998" s="1" t="s">
        <v>2494</v>
      </c>
      <c r="B998" s="1" t="s">
        <v>610</v>
      </c>
      <c r="C998" s="1" t="s">
        <v>630</v>
      </c>
      <c r="D998" s="1" t="s">
        <v>617</v>
      </c>
      <c r="E998" s="1" t="s">
        <v>648</v>
      </c>
      <c r="F998" s="1" t="s">
        <v>650</v>
      </c>
      <c r="G998" s="1" t="s">
        <v>641</v>
      </c>
      <c r="H998" s="1" t="s">
        <v>835</v>
      </c>
      <c r="I998" s="1" t="s">
        <v>637</v>
      </c>
      <c r="J998" s="1" t="s">
        <v>729</v>
      </c>
      <c r="K998" s="1" t="s">
        <v>618</v>
      </c>
      <c r="L998" s="1" t="s">
        <v>617</v>
      </c>
      <c r="Y998" s="1" t="s">
        <v>184</v>
      </c>
      <c r="Z998" s="1" t="s">
        <v>43</v>
      </c>
    </row>
    <row r="999" spans="1:26" x14ac:dyDescent="0.25">
      <c r="A999" s="1" t="s">
        <v>2495</v>
      </c>
      <c r="B999" s="1" t="s">
        <v>610</v>
      </c>
      <c r="C999" s="1" t="s">
        <v>619</v>
      </c>
      <c r="D999" s="1" t="s">
        <v>617</v>
      </c>
      <c r="E999" s="1" t="s">
        <v>662</v>
      </c>
      <c r="F999" s="1" t="s">
        <v>654</v>
      </c>
      <c r="G999" s="1" t="s">
        <v>152</v>
      </c>
      <c r="H999" s="1" t="s">
        <v>663</v>
      </c>
      <c r="I999" s="1" t="s">
        <v>616</v>
      </c>
      <c r="J999" s="1" t="s">
        <v>616</v>
      </c>
      <c r="Y999" s="1" t="s">
        <v>184</v>
      </c>
      <c r="Z999" s="1" t="s">
        <v>43</v>
      </c>
    </row>
    <row r="1000" spans="1:26" x14ac:dyDescent="0.25">
      <c r="A1000" s="1" t="s">
        <v>2496</v>
      </c>
      <c r="B1000" s="1" t="s">
        <v>610</v>
      </c>
      <c r="C1000" s="1" t="s">
        <v>630</v>
      </c>
      <c r="D1000" s="1" t="s">
        <v>652</v>
      </c>
      <c r="E1000" s="1" t="s">
        <v>49</v>
      </c>
      <c r="F1000" s="1" t="s">
        <v>648</v>
      </c>
      <c r="G1000" s="1" t="s">
        <v>618</v>
      </c>
      <c r="H1000" s="1" t="s">
        <v>641</v>
      </c>
      <c r="I1000" s="1" t="s">
        <v>783</v>
      </c>
      <c r="J1000" s="1" t="s">
        <v>783</v>
      </c>
      <c r="K1000" s="1" t="s">
        <v>619</v>
      </c>
      <c r="L1000" s="1" t="s">
        <v>619</v>
      </c>
      <c r="Y1000" s="1" t="s">
        <v>184</v>
      </c>
      <c r="Z1000" s="1" t="s">
        <v>43</v>
      </c>
    </row>
    <row r="1001" spans="1:26" x14ac:dyDescent="0.25">
      <c r="A1001" s="1" t="s">
        <v>2497</v>
      </c>
      <c r="B1001" s="1" t="s">
        <v>610</v>
      </c>
      <c r="C1001" s="1" t="s">
        <v>681</v>
      </c>
      <c r="D1001" s="1" t="s">
        <v>661</v>
      </c>
      <c r="E1001" s="1" t="s">
        <v>662</v>
      </c>
      <c r="F1001" s="1" t="s">
        <v>662</v>
      </c>
      <c r="G1001" s="1" t="s">
        <v>257</v>
      </c>
      <c r="H1001" s="1" t="s">
        <v>257</v>
      </c>
      <c r="I1001" s="1" t="s">
        <v>644</v>
      </c>
      <c r="J1001" s="1" t="s">
        <v>617</v>
      </c>
      <c r="K1001" s="1" t="s">
        <v>199</v>
      </c>
      <c r="L1001" s="1" t="s">
        <v>27</v>
      </c>
      <c r="Y1001" s="1" t="s">
        <v>184</v>
      </c>
      <c r="Z1001" s="1" t="s">
        <v>43</v>
      </c>
    </row>
    <row r="1002" spans="1:26" x14ac:dyDescent="0.25">
      <c r="A1002" s="1" t="s">
        <v>2675</v>
      </c>
      <c r="B1002" s="1" t="s">
        <v>610</v>
      </c>
      <c r="C1002" s="1" t="s">
        <v>617</v>
      </c>
      <c r="D1002" s="1" t="s">
        <v>416</v>
      </c>
      <c r="E1002" s="1" t="s">
        <v>612</v>
      </c>
      <c r="F1002" s="1" t="s">
        <v>729</v>
      </c>
      <c r="Y1002" s="1" t="s">
        <v>417</v>
      </c>
      <c r="Z1002" s="1" t="s">
        <v>415</v>
      </c>
    </row>
    <row r="1003" spans="1:26" x14ac:dyDescent="0.25">
      <c r="A1003" s="1" t="s">
        <v>2498</v>
      </c>
      <c r="B1003" s="1" t="s">
        <v>610</v>
      </c>
      <c r="C1003" s="1" t="s">
        <v>169</v>
      </c>
      <c r="D1003" s="1" t="s">
        <v>620</v>
      </c>
      <c r="E1003" s="1" t="s">
        <v>714</v>
      </c>
      <c r="F1003" s="1" t="s">
        <v>629</v>
      </c>
      <c r="G1003" s="1" t="s">
        <v>153</v>
      </c>
      <c r="H1003" s="1" t="s">
        <v>642</v>
      </c>
      <c r="I1003" s="1" t="s">
        <v>637</v>
      </c>
      <c r="J1003" s="1" t="s">
        <v>616</v>
      </c>
      <c r="K1003" s="1" t="s">
        <v>199</v>
      </c>
      <c r="L1003" s="1" t="s">
        <v>27</v>
      </c>
      <c r="Y1003" s="1" t="s">
        <v>184</v>
      </c>
      <c r="Z1003" s="1" t="s">
        <v>43</v>
      </c>
    </row>
    <row r="1004" spans="1:26" x14ac:dyDescent="0.25">
      <c r="A1004" s="1" t="s">
        <v>2499</v>
      </c>
      <c r="B1004" s="1" t="s">
        <v>610</v>
      </c>
      <c r="C1004" s="1" t="s">
        <v>619</v>
      </c>
      <c r="D1004" s="1" t="s">
        <v>620</v>
      </c>
      <c r="E1004" s="1" t="s">
        <v>162</v>
      </c>
      <c r="F1004" s="1" t="s">
        <v>613</v>
      </c>
      <c r="G1004" s="1" t="s">
        <v>153</v>
      </c>
      <c r="H1004" s="1" t="s">
        <v>172</v>
      </c>
      <c r="I1004" s="1" t="s">
        <v>617</v>
      </c>
      <c r="J1004" s="1" t="s">
        <v>729</v>
      </c>
      <c r="K1004" s="1" t="s">
        <v>619</v>
      </c>
      <c r="L1004" s="1" t="s">
        <v>617</v>
      </c>
      <c r="Y1004" s="1" t="s">
        <v>184</v>
      </c>
      <c r="Z1004" s="1" t="s">
        <v>43</v>
      </c>
    </row>
    <row r="1005" spans="1:26" x14ac:dyDescent="0.25">
      <c r="A1005" s="1" t="s">
        <v>2500</v>
      </c>
      <c r="B1005" s="1" t="s">
        <v>610</v>
      </c>
      <c r="C1005" s="1" t="s">
        <v>619</v>
      </c>
      <c r="D1005" s="1" t="s">
        <v>630</v>
      </c>
      <c r="E1005" s="1" t="s">
        <v>162</v>
      </c>
      <c r="F1005" s="1" t="s">
        <v>616</v>
      </c>
      <c r="G1005" s="1" t="s">
        <v>176</v>
      </c>
      <c r="H1005" s="1" t="s">
        <v>172</v>
      </c>
      <c r="I1005" s="1" t="s">
        <v>646</v>
      </c>
      <c r="J1005" s="1" t="s">
        <v>616</v>
      </c>
      <c r="Y1005" s="1" t="s">
        <v>184</v>
      </c>
      <c r="Z1005" s="1" t="s">
        <v>43</v>
      </c>
    </row>
    <row r="1006" spans="1:26" x14ac:dyDescent="0.25">
      <c r="A1006" s="1" t="s">
        <v>2501</v>
      </c>
      <c r="B1006" s="1" t="s">
        <v>610</v>
      </c>
      <c r="C1006" s="1" t="s">
        <v>652</v>
      </c>
      <c r="D1006" s="1" t="s">
        <v>639</v>
      </c>
      <c r="E1006" s="1" t="s">
        <v>705</v>
      </c>
      <c r="F1006" s="1" t="s">
        <v>658</v>
      </c>
      <c r="G1006" s="1" t="s">
        <v>176</v>
      </c>
      <c r="H1006" s="1" t="s">
        <v>153</v>
      </c>
      <c r="I1006" s="1" t="s">
        <v>675</v>
      </c>
      <c r="J1006" s="1" t="s">
        <v>783</v>
      </c>
      <c r="K1006" s="1" t="s">
        <v>619</v>
      </c>
      <c r="L1006" s="1" t="s">
        <v>27</v>
      </c>
      <c r="Y1006" s="1" t="s">
        <v>184</v>
      </c>
      <c r="Z1006" s="1" t="s">
        <v>43</v>
      </c>
    </row>
    <row r="1007" spans="1:26" x14ac:dyDescent="0.25">
      <c r="A1007" s="1" t="s">
        <v>2502</v>
      </c>
      <c r="B1007" s="1" t="s">
        <v>610</v>
      </c>
      <c r="C1007" s="1" t="s">
        <v>617</v>
      </c>
      <c r="D1007" s="1" t="s">
        <v>617</v>
      </c>
      <c r="E1007" s="1" t="s">
        <v>613</v>
      </c>
      <c r="F1007" s="1" t="s">
        <v>809</v>
      </c>
      <c r="G1007" s="1" t="s">
        <v>167</v>
      </c>
      <c r="H1007" s="1" t="s">
        <v>153</v>
      </c>
      <c r="I1007" s="1" t="s">
        <v>617</v>
      </c>
      <c r="J1007" s="1" t="s">
        <v>810</v>
      </c>
      <c r="K1007" s="1" t="s">
        <v>619</v>
      </c>
      <c r="L1007" s="1" t="s">
        <v>199</v>
      </c>
      <c r="Y1007" s="1" t="s">
        <v>184</v>
      </c>
      <c r="Z1007" s="1" t="s">
        <v>43</v>
      </c>
    </row>
    <row r="1008" spans="1:26" x14ac:dyDescent="0.25">
      <c r="A1008" s="1" t="s">
        <v>2503</v>
      </c>
      <c r="B1008" s="1" t="s">
        <v>610</v>
      </c>
      <c r="C1008" s="1" t="s">
        <v>619</v>
      </c>
      <c r="D1008" s="1" t="s">
        <v>661</v>
      </c>
      <c r="E1008" s="1" t="s">
        <v>662</v>
      </c>
      <c r="F1008" s="1" t="s">
        <v>640</v>
      </c>
      <c r="G1008" s="1" t="s">
        <v>152</v>
      </c>
      <c r="H1008" s="1" t="s">
        <v>663</v>
      </c>
      <c r="I1008" s="1" t="s">
        <v>644</v>
      </c>
      <c r="J1008" s="1" t="s">
        <v>646</v>
      </c>
      <c r="Y1008" s="1" t="s">
        <v>184</v>
      </c>
      <c r="Z1008" s="1" t="s">
        <v>43</v>
      </c>
    </row>
    <row r="1009" spans="1:26" x14ac:dyDescent="0.25">
      <c r="A1009" s="1" t="s">
        <v>2504</v>
      </c>
      <c r="B1009" s="1" t="s">
        <v>610</v>
      </c>
      <c r="C1009" s="1" t="s">
        <v>630</v>
      </c>
      <c r="D1009" s="1" t="s">
        <v>620</v>
      </c>
      <c r="E1009" s="1" t="s">
        <v>648</v>
      </c>
      <c r="F1009" s="1" t="s">
        <v>626</v>
      </c>
      <c r="G1009" s="1" t="s">
        <v>641</v>
      </c>
      <c r="H1009" s="1" t="s">
        <v>642</v>
      </c>
      <c r="I1009" s="1" t="s">
        <v>628</v>
      </c>
      <c r="J1009" s="1" t="s">
        <v>783</v>
      </c>
      <c r="K1009" s="1" t="s">
        <v>619</v>
      </c>
      <c r="L1009" s="1" t="s">
        <v>27</v>
      </c>
      <c r="M1009" s="1" t="s">
        <v>274</v>
      </c>
      <c r="N1009" s="1" t="s">
        <v>27</v>
      </c>
      <c r="Y1009" s="1" t="s">
        <v>184</v>
      </c>
      <c r="Z1009" s="1" t="s">
        <v>43</v>
      </c>
    </row>
    <row r="1010" spans="1:26" x14ac:dyDescent="0.25">
      <c r="A1010" s="1" t="s">
        <v>2505</v>
      </c>
      <c r="B1010" s="1" t="s">
        <v>610</v>
      </c>
      <c r="C1010" s="1" t="s">
        <v>619</v>
      </c>
      <c r="D1010" s="1" t="s">
        <v>617</v>
      </c>
      <c r="E1010" s="1" t="s">
        <v>781</v>
      </c>
      <c r="F1010" s="1" t="s">
        <v>627</v>
      </c>
      <c r="G1010" s="1" t="s">
        <v>259</v>
      </c>
      <c r="H1010" s="1" t="s">
        <v>615</v>
      </c>
      <c r="I1010" s="1" t="s">
        <v>783</v>
      </c>
      <c r="J1010" s="1" t="s">
        <v>808</v>
      </c>
      <c r="K1010" s="1" t="s">
        <v>619</v>
      </c>
      <c r="L1010" s="1" t="s">
        <v>199</v>
      </c>
      <c r="Y1010" s="1" t="s">
        <v>260</v>
      </c>
      <c r="Z1010" s="1" t="s">
        <v>43</v>
      </c>
    </row>
    <row r="1011" spans="1:26" x14ac:dyDescent="0.25">
      <c r="A1011" s="1" t="s">
        <v>2506</v>
      </c>
      <c r="B1011" s="1" t="s">
        <v>610</v>
      </c>
      <c r="C1011" s="1" t="s">
        <v>630</v>
      </c>
      <c r="D1011" s="1" t="s">
        <v>637</v>
      </c>
      <c r="E1011" s="1" t="s">
        <v>616</v>
      </c>
      <c r="F1011" s="1" t="s">
        <v>648</v>
      </c>
      <c r="G1011" s="1" t="s">
        <v>641</v>
      </c>
      <c r="H1011" s="1" t="s">
        <v>641</v>
      </c>
      <c r="I1011" s="1" t="s">
        <v>646</v>
      </c>
      <c r="J1011" s="1" t="s">
        <v>729</v>
      </c>
      <c r="K1011" s="1" t="s">
        <v>617</v>
      </c>
      <c r="L1011" s="1" t="s">
        <v>27</v>
      </c>
      <c r="M1011" s="1" t="s">
        <v>274</v>
      </c>
      <c r="N1011" s="1" t="s">
        <v>27</v>
      </c>
      <c r="Y1011" s="1" t="s">
        <v>184</v>
      </c>
      <c r="Z1011" s="1" t="s">
        <v>43</v>
      </c>
    </row>
    <row r="1012" spans="1:26" x14ac:dyDescent="0.25">
      <c r="A1012" s="1" t="s">
        <v>2507</v>
      </c>
      <c r="B1012" s="1" t="s">
        <v>610</v>
      </c>
      <c r="C1012" s="1" t="s">
        <v>630</v>
      </c>
      <c r="D1012" s="1" t="s">
        <v>647</v>
      </c>
      <c r="E1012" s="1" t="s">
        <v>764</v>
      </c>
      <c r="F1012" s="1" t="s">
        <v>178</v>
      </c>
      <c r="G1012" s="1" t="s">
        <v>814</v>
      </c>
      <c r="H1012" s="1" t="s">
        <v>56</v>
      </c>
      <c r="I1012" s="1" t="s">
        <v>810</v>
      </c>
      <c r="J1012" s="1" t="s">
        <v>813</v>
      </c>
      <c r="K1012" s="1" t="s">
        <v>619</v>
      </c>
      <c r="L1012" s="1" t="s">
        <v>199</v>
      </c>
      <c r="Y1012" s="1" t="s">
        <v>184</v>
      </c>
      <c r="Z1012" s="1" t="s">
        <v>43</v>
      </c>
    </row>
    <row r="1013" spans="1:26" x14ac:dyDescent="0.25">
      <c r="A1013" s="1" t="s">
        <v>3410</v>
      </c>
      <c r="B1013" s="1" t="s">
        <v>610</v>
      </c>
      <c r="C1013" s="1" t="s">
        <v>321</v>
      </c>
      <c r="D1013" s="1" t="s">
        <v>365</v>
      </c>
      <c r="E1013" s="1" t="s">
        <v>385</v>
      </c>
      <c r="F1013" s="1" t="s">
        <v>413</v>
      </c>
      <c r="G1013" s="1" t="s">
        <v>27</v>
      </c>
      <c r="H1013" s="1" t="s">
        <v>27</v>
      </c>
      <c r="I1013" s="1" t="s">
        <v>691</v>
      </c>
      <c r="J1013" s="1" t="s">
        <v>649</v>
      </c>
      <c r="Y1013" s="1" t="s">
        <v>582</v>
      </c>
      <c r="Z1013" s="1" t="s">
        <v>583</v>
      </c>
    </row>
    <row r="1014" spans="1:26" x14ac:dyDescent="0.25">
      <c r="A1014" s="1" t="s">
        <v>2508</v>
      </c>
      <c r="B1014" s="1" t="s">
        <v>610</v>
      </c>
      <c r="C1014" s="1" t="s">
        <v>652</v>
      </c>
      <c r="D1014" s="1" t="s">
        <v>755</v>
      </c>
      <c r="E1014" s="1" t="s">
        <v>765</v>
      </c>
      <c r="F1014" s="1" t="s">
        <v>648</v>
      </c>
      <c r="G1014" s="1" t="s">
        <v>172</v>
      </c>
      <c r="H1014" s="1" t="s">
        <v>173</v>
      </c>
      <c r="I1014" s="1" t="s">
        <v>617</v>
      </c>
      <c r="J1014" s="1" t="s">
        <v>685</v>
      </c>
      <c r="K1014" s="1" t="s">
        <v>199</v>
      </c>
      <c r="L1014" s="1" t="s">
        <v>27</v>
      </c>
      <c r="M1014" s="1" t="s">
        <v>274</v>
      </c>
      <c r="N1014" s="1" t="s">
        <v>27</v>
      </c>
      <c r="Y1014" s="1" t="s">
        <v>184</v>
      </c>
      <c r="Z1014" s="1" t="s">
        <v>43</v>
      </c>
    </row>
    <row r="1015" spans="1:26" x14ac:dyDescent="0.25">
      <c r="A1015" s="1" t="s">
        <v>2509</v>
      </c>
      <c r="B1015" s="1" t="s">
        <v>610</v>
      </c>
      <c r="C1015" s="1" t="s">
        <v>730</v>
      </c>
      <c r="D1015" s="1" t="s">
        <v>30</v>
      </c>
      <c r="E1015" s="1" t="s">
        <v>613</v>
      </c>
      <c r="F1015" s="1" t="s">
        <v>190</v>
      </c>
      <c r="G1015" s="1" t="s">
        <v>770</v>
      </c>
      <c r="H1015" s="1" t="s">
        <v>153</v>
      </c>
      <c r="I1015" s="1" t="s">
        <v>617</v>
      </c>
      <c r="J1015" s="1" t="s">
        <v>679</v>
      </c>
      <c r="K1015" s="1" t="s">
        <v>619</v>
      </c>
      <c r="L1015" s="1" t="s">
        <v>27</v>
      </c>
      <c r="Y1015" s="1" t="s">
        <v>184</v>
      </c>
      <c r="Z1015" s="1" t="s">
        <v>43</v>
      </c>
    </row>
    <row r="1016" spans="1:26" x14ac:dyDescent="0.25">
      <c r="A1016" s="1" t="s">
        <v>2510</v>
      </c>
      <c r="B1016" s="1" t="s">
        <v>610</v>
      </c>
      <c r="C1016" s="1" t="s">
        <v>630</v>
      </c>
      <c r="D1016" s="1" t="s">
        <v>617</v>
      </c>
      <c r="E1016" s="1" t="s">
        <v>616</v>
      </c>
      <c r="F1016" s="1" t="s">
        <v>171</v>
      </c>
      <c r="G1016" s="1" t="s">
        <v>641</v>
      </c>
      <c r="H1016" s="1" t="s">
        <v>153</v>
      </c>
      <c r="I1016" s="1" t="s">
        <v>675</v>
      </c>
      <c r="J1016" s="1" t="s">
        <v>783</v>
      </c>
      <c r="K1016" s="1" t="s">
        <v>619</v>
      </c>
      <c r="L1016" s="1" t="s">
        <v>27</v>
      </c>
      <c r="Y1016" s="1" t="s">
        <v>184</v>
      </c>
      <c r="Z1016" s="1" t="s">
        <v>43</v>
      </c>
    </row>
    <row r="1017" spans="1:26" x14ac:dyDescent="0.25">
      <c r="A1017" s="1" t="s">
        <v>2511</v>
      </c>
      <c r="B1017" s="1" t="s">
        <v>610</v>
      </c>
      <c r="C1017" s="1" t="s">
        <v>619</v>
      </c>
      <c r="D1017" s="1" t="s">
        <v>169</v>
      </c>
      <c r="E1017" s="1" t="s">
        <v>640</v>
      </c>
      <c r="F1017" s="1" t="s">
        <v>627</v>
      </c>
      <c r="G1017" s="1" t="s">
        <v>152</v>
      </c>
      <c r="H1017" s="1" t="s">
        <v>152</v>
      </c>
      <c r="I1017" s="1" t="s">
        <v>628</v>
      </c>
      <c r="J1017" s="1" t="s">
        <v>616</v>
      </c>
      <c r="Y1017" s="1" t="s">
        <v>184</v>
      </c>
      <c r="Z1017" s="1" t="s">
        <v>43</v>
      </c>
    </row>
    <row r="1018" spans="1:26" x14ac:dyDescent="0.25">
      <c r="A1018" s="1" t="s">
        <v>2512</v>
      </c>
      <c r="B1018" s="1" t="s">
        <v>610</v>
      </c>
      <c r="C1018" s="1" t="s">
        <v>620</v>
      </c>
      <c r="D1018" s="1" t="s">
        <v>659</v>
      </c>
      <c r="E1018" s="1" t="s">
        <v>49</v>
      </c>
      <c r="F1018" s="1" t="s">
        <v>629</v>
      </c>
      <c r="G1018" s="1" t="s">
        <v>618</v>
      </c>
      <c r="H1018" s="1" t="s">
        <v>153</v>
      </c>
      <c r="I1018" s="1" t="s">
        <v>143</v>
      </c>
      <c r="J1018" s="1" t="s">
        <v>637</v>
      </c>
      <c r="K1018" s="1" t="s">
        <v>199</v>
      </c>
      <c r="L1018" s="1" t="s">
        <v>27</v>
      </c>
      <c r="M1018" s="1" t="s">
        <v>274</v>
      </c>
      <c r="N1018" s="1" t="s">
        <v>27</v>
      </c>
      <c r="Y1018" s="1" t="s">
        <v>184</v>
      </c>
      <c r="Z1018" s="1" t="s">
        <v>43</v>
      </c>
    </row>
    <row r="1019" spans="1:26" x14ac:dyDescent="0.25">
      <c r="A1019" s="1" t="s">
        <v>2513</v>
      </c>
      <c r="B1019" s="1" t="s">
        <v>610</v>
      </c>
      <c r="C1019" s="1" t="s">
        <v>740</v>
      </c>
      <c r="D1019" s="1" t="s">
        <v>740</v>
      </c>
      <c r="E1019" s="1" t="s">
        <v>648</v>
      </c>
      <c r="F1019" s="1" t="s">
        <v>735</v>
      </c>
      <c r="G1019" s="1" t="s">
        <v>183</v>
      </c>
      <c r="H1019" s="1" t="s">
        <v>183</v>
      </c>
      <c r="I1019" s="1" t="s">
        <v>741</v>
      </c>
      <c r="J1019" s="1" t="s">
        <v>817</v>
      </c>
      <c r="K1019" s="1" t="s">
        <v>199</v>
      </c>
      <c r="L1019" s="1" t="s">
        <v>27</v>
      </c>
      <c r="Y1019" s="1" t="s">
        <v>260</v>
      </c>
      <c r="Z1019" s="1" t="s">
        <v>43</v>
      </c>
    </row>
    <row r="1020" spans="1:26" x14ac:dyDescent="0.25">
      <c r="A1020" s="1" t="s">
        <v>2514</v>
      </c>
      <c r="B1020" s="1" t="s">
        <v>610</v>
      </c>
      <c r="C1020" s="1" t="s">
        <v>740</v>
      </c>
      <c r="D1020" s="1" t="s">
        <v>652</v>
      </c>
      <c r="E1020" s="1" t="s">
        <v>651</v>
      </c>
      <c r="F1020" s="1" t="s">
        <v>735</v>
      </c>
      <c r="G1020" s="1" t="s">
        <v>183</v>
      </c>
      <c r="H1020" s="1" t="s">
        <v>173</v>
      </c>
      <c r="I1020" s="1" t="s">
        <v>802</v>
      </c>
      <c r="J1020" s="1" t="s">
        <v>802</v>
      </c>
      <c r="K1020" s="1" t="s">
        <v>617</v>
      </c>
      <c r="L1020" s="1" t="s">
        <v>617</v>
      </c>
      <c r="Y1020" s="1" t="s">
        <v>184</v>
      </c>
      <c r="Z1020" s="1" t="s">
        <v>43</v>
      </c>
    </row>
    <row r="1021" spans="1:26" x14ac:dyDescent="0.25">
      <c r="A1021" s="1" t="s">
        <v>2515</v>
      </c>
      <c r="B1021" s="1" t="s">
        <v>610</v>
      </c>
      <c r="C1021" s="1" t="s">
        <v>620</v>
      </c>
      <c r="D1021" s="1" t="s">
        <v>174</v>
      </c>
      <c r="E1021" s="1" t="s">
        <v>806</v>
      </c>
      <c r="F1021" s="1" t="s">
        <v>626</v>
      </c>
      <c r="G1021" s="1" t="s">
        <v>170</v>
      </c>
      <c r="H1021" s="1" t="s">
        <v>191</v>
      </c>
      <c r="I1021" s="1" t="s">
        <v>619</v>
      </c>
      <c r="J1021" s="1" t="s">
        <v>628</v>
      </c>
      <c r="Y1021" s="1" t="s">
        <v>184</v>
      </c>
      <c r="Z1021" s="1" t="s">
        <v>43</v>
      </c>
    </row>
    <row r="1022" spans="1:26" x14ac:dyDescent="0.25">
      <c r="A1022" s="1" t="s">
        <v>2516</v>
      </c>
      <c r="B1022" s="1" t="s">
        <v>610</v>
      </c>
      <c r="C1022" s="1" t="s">
        <v>617</v>
      </c>
      <c r="D1022" s="1" t="s">
        <v>637</v>
      </c>
      <c r="E1022" s="1" t="s">
        <v>179</v>
      </c>
      <c r="F1022" s="1" t="s">
        <v>654</v>
      </c>
      <c r="G1022" s="1" t="s">
        <v>167</v>
      </c>
      <c r="H1022" s="1" t="s">
        <v>152</v>
      </c>
      <c r="I1022" s="1" t="s">
        <v>613</v>
      </c>
      <c r="J1022" s="1" t="s">
        <v>783</v>
      </c>
      <c r="K1022" s="1" t="s">
        <v>199</v>
      </c>
      <c r="L1022" s="1" t="s">
        <v>27</v>
      </c>
      <c r="Y1022" s="1" t="s">
        <v>184</v>
      </c>
      <c r="Z1022" s="1" t="s">
        <v>43</v>
      </c>
    </row>
    <row r="1023" spans="1:26" x14ac:dyDescent="0.25">
      <c r="A1023" s="1" t="s">
        <v>2517</v>
      </c>
      <c r="B1023" s="1" t="s">
        <v>610</v>
      </c>
      <c r="C1023" s="1" t="s">
        <v>630</v>
      </c>
      <c r="D1023" s="1" t="s">
        <v>630</v>
      </c>
      <c r="E1023" s="1" t="s">
        <v>616</v>
      </c>
      <c r="F1023" s="1" t="s">
        <v>891</v>
      </c>
      <c r="G1023" s="1" t="s">
        <v>618</v>
      </c>
      <c r="H1023" s="1" t="s">
        <v>176</v>
      </c>
      <c r="I1023" s="1" t="s">
        <v>783</v>
      </c>
      <c r="J1023" s="1" t="s">
        <v>642</v>
      </c>
      <c r="K1023" s="1" t="s">
        <v>199</v>
      </c>
      <c r="L1023" s="1" t="s">
        <v>27</v>
      </c>
      <c r="Y1023" s="1" t="s">
        <v>184</v>
      </c>
      <c r="Z1023" s="1" t="s">
        <v>43</v>
      </c>
    </row>
    <row r="1024" spans="1:26" x14ac:dyDescent="0.25">
      <c r="A1024" s="1" t="s">
        <v>3420</v>
      </c>
      <c r="B1024" s="1" t="s">
        <v>610</v>
      </c>
      <c r="C1024" s="1" t="s">
        <v>619</v>
      </c>
      <c r="D1024" s="1" t="s">
        <v>670</v>
      </c>
      <c r="E1024" s="1" t="s">
        <v>410</v>
      </c>
      <c r="F1024" s="1" t="s">
        <v>413</v>
      </c>
      <c r="G1024" s="1" t="s">
        <v>27</v>
      </c>
      <c r="H1024" s="1" t="s">
        <v>27</v>
      </c>
      <c r="I1024" s="1" t="s">
        <v>617</v>
      </c>
      <c r="J1024" s="1" t="s">
        <v>810</v>
      </c>
      <c r="K1024" s="1" t="s">
        <v>619</v>
      </c>
      <c r="L1024" s="1" t="s">
        <v>233</v>
      </c>
      <c r="Y1024" s="1" t="s">
        <v>582</v>
      </c>
      <c r="Z1024" s="1" t="s">
        <v>583</v>
      </c>
    </row>
    <row r="1025" spans="1:26" x14ac:dyDescent="0.25">
      <c r="A1025" s="1" t="s">
        <v>2518</v>
      </c>
      <c r="B1025" s="1" t="s">
        <v>610</v>
      </c>
      <c r="C1025" s="1" t="s">
        <v>630</v>
      </c>
      <c r="D1025" s="1" t="s">
        <v>637</v>
      </c>
      <c r="E1025" s="1" t="s">
        <v>162</v>
      </c>
      <c r="F1025" s="1" t="s">
        <v>745</v>
      </c>
      <c r="G1025" s="1" t="s">
        <v>176</v>
      </c>
      <c r="H1025" s="1" t="s">
        <v>172</v>
      </c>
      <c r="I1025" s="1" t="s">
        <v>665</v>
      </c>
      <c r="J1025" s="1" t="s">
        <v>616</v>
      </c>
      <c r="Y1025" s="1" t="s">
        <v>184</v>
      </c>
      <c r="Z1025" s="1" t="s">
        <v>43</v>
      </c>
    </row>
    <row r="1026" spans="1:26" x14ac:dyDescent="0.25">
      <c r="A1026" s="1" t="s">
        <v>2519</v>
      </c>
      <c r="B1026" s="1" t="s">
        <v>610</v>
      </c>
      <c r="C1026" s="1" t="s">
        <v>619</v>
      </c>
      <c r="D1026" s="1" t="s">
        <v>630</v>
      </c>
      <c r="E1026" s="1" t="s">
        <v>162</v>
      </c>
      <c r="F1026" s="1" t="s">
        <v>178</v>
      </c>
      <c r="G1026" s="1" t="s">
        <v>632</v>
      </c>
      <c r="H1026" s="1" t="s">
        <v>615</v>
      </c>
      <c r="I1026" s="1" t="s">
        <v>646</v>
      </c>
      <c r="J1026" s="1" t="s">
        <v>729</v>
      </c>
      <c r="K1026" s="1" t="s">
        <v>617</v>
      </c>
      <c r="L1026" s="1" t="s">
        <v>27</v>
      </c>
      <c r="M1026" s="1" t="s">
        <v>274</v>
      </c>
      <c r="N1026" s="1" t="s">
        <v>27</v>
      </c>
      <c r="Y1026" s="1" t="s">
        <v>184</v>
      </c>
      <c r="Z1026" s="1" t="s">
        <v>43</v>
      </c>
    </row>
    <row r="1027" spans="1:26" x14ac:dyDescent="0.25">
      <c r="A1027" s="1" t="s">
        <v>2520</v>
      </c>
      <c r="B1027" s="1" t="s">
        <v>610</v>
      </c>
      <c r="C1027" s="1" t="s">
        <v>652</v>
      </c>
      <c r="D1027" s="1" t="s">
        <v>174</v>
      </c>
      <c r="E1027" s="1" t="s">
        <v>49</v>
      </c>
      <c r="F1027" s="1" t="s">
        <v>179</v>
      </c>
      <c r="G1027" s="1" t="s">
        <v>618</v>
      </c>
      <c r="H1027" s="1" t="s">
        <v>167</v>
      </c>
      <c r="I1027" s="1" t="s">
        <v>649</v>
      </c>
      <c r="J1027" s="1" t="s">
        <v>680</v>
      </c>
      <c r="Y1027" s="1" t="s">
        <v>184</v>
      </c>
      <c r="Z1027" s="1" t="s">
        <v>43</v>
      </c>
    </row>
    <row r="1028" spans="1:26" x14ac:dyDescent="0.25">
      <c r="A1028" s="1" t="s">
        <v>2521</v>
      </c>
      <c r="B1028" s="1" t="s">
        <v>610</v>
      </c>
      <c r="C1028" s="1" t="s">
        <v>169</v>
      </c>
      <c r="D1028" s="1" t="s">
        <v>639</v>
      </c>
      <c r="E1028" s="1" t="s">
        <v>162</v>
      </c>
      <c r="F1028" s="1" t="s">
        <v>613</v>
      </c>
      <c r="G1028" s="1" t="s">
        <v>153</v>
      </c>
      <c r="H1028" s="1" t="s">
        <v>172</v>
      </c>
      <c r="I1028" s="1" t="s">
        <v>625</v>
      </c>
      <c r="J1028" s="1" t="s">
        <v>783</v>
      </c>
      <c r="K1028" s="1" t="s">
        <v>199</v>
      </c>
      <c r="L1028" s="1" t="s">
        <v>199</v>
      </c>
      <c r="Y1028" s="1" t="s">
        <v>42</v>
      </c>
      <c r="Z1028" s="1" t="s">
        <v>43</v>
      </c>
    </row>
    <row r="1029" spans="1:26" x14ac:dyDescent="0.25">
      <c r="A1029" s="1" t="s">
        <v>2522</v>
      </c>
      <c r="B1029" s="1" t="s">
        <v>610</v>
      </c>
      <c r="C1029" s="1" t="s">
        <v>619</v>
      </c>
      <c r="D1029" s="1" t="s">
        <v>730</v>
      </c>
      <c r="E1029" s="1" t="s">
        <v>698</v>
      </c>
      <c r="F1029" s="1" t="s">
        <v>666</v>
      </c>
      <c r="G1029" s="1" t="s">
        <v>618</v>
      </c>
      <c r="H1029" s="1" t="s">
        <v>172</v>
      </c>
      <c r="I1029" s="1" t="s">
        <v>619</v>
      </c>
      <c r="J1029" s="1" t="s">
        <v>637</v>
      </c>
      <c r="K1029" s="1" t="s">
        <v>199</v>
      </c>
      <c r="L1029" s="1" t="s">
        <v>27</v>
      </c>
      <c r="Y1029" s="1" t="s">
        <v>42</v>
      </c>
      <c r="Z1029" s="1" t="s">
        <v>43</v>
      </c>
    </row>
    <row r="1030" spans="1:26" x14ac:dyDescent="0.25">
      <c r="A1030" s="1" t="s">
        <v>2523</v>
      </c>
      <c r="B1030" s="1" t="s">
        <v>610</v>
      </c>
      <c r="C1030" s="1" t="s">
        <v>619</v>
      </c>
      <c r="D1030" s="1" t="s">
        <v>630</v>
      </c>
      <c r="E1030" s="1" t="s">
        <v>613</v>
      </c>
      <c r="F1030" s="1" t="s">
        <v>613</v>
      </c>
      <c r="G1030" s="1" t="s">
        <v>153</v>
      </c>
      <c r="H1030" s="1" t="s">
        <v>153</v>
      </c>
      <c r="I1030" s="1" t="s">
        <v>617</v>
      </c>
      <c r="J1030" s="1" t="s">
        <v>616</v>
      </c>
      <c r="K1030" s="1" t="s">
        <v>619</v>
      </c>
      <c r="L1030" s="1" t="s">
        <v>27</v>
      </c>
      <c r="Y1030" s="1" t="s">
        <v>42</v>
      </c>
      <c r="Z1030" s="1" t="s">
        <v>43</v>
      </c>
    </row>
    <row r="1031" spans="1:26" x14ac:dyDescent="0.25">
      <c r="A1031" s="1" t="s">
        <v>2524</v>
      </c>
      <c r="B1031" s="1" t="s">
        <v>610</v>
      </c>
      <c r="C1031" s="1" t="s">
        <v>619</v>
      </c>
      <c r="D1031" s="1" t="s">
        <v>617</v>
      </c>
      <c r="E1031" s="1" t="s">
        <v>162</v>
      </c>
      <c r="F1031" s="1" t="s">
        <v>684</v>
      </c>
      <c r="G1031" s="1" t="s">
        <v>618</v>
      </c>
      <c r="H1031" s="1" t="s">
        <v>172</v>
      </c>
      <c r="I1031" s="1" t="s">
        <v>616</v>
      </c>
      <c r="J1031" s="1" t="s">
        <v>642</v>
      </c>
      <c r="Y1031" s="1" t="s">
        <v>42</v>
      </c>
      <c r="Z1031" s="1" t="s">
        <v>43</v>
      </c>
    </row>
    <row r="1032" spans="1:26" x14ac:dyDescent="0.25">
      <c r="A1032" s="1" t="s">
        <v>2525</v>
      </c>
      <c r="B1032" s="1" t="s">
        <v>610</v>
      </c>
      <c r="C1032" s="1" t="s">
        <v>619</v>
      </c>
      <c r="D1032" s="1" t="s">
        <v>730</v>
      </c>
      <c r="E1032" s="1" t="s">
        <v>729</v>
      </c>
      <c r="F1032" s="1" t="s">
        <v>616</v>
      </c>
      <c r="G1032" s="1" t="s">
        <v>176</v>
      </c>
      <c r="H1032" s="1" t="s">
        <v>152</v>
      </c>
      <c r="I1032" s="1" t="s">
        <v>628</v>
      </c>
      <c r="J1032" s="1" t="s">
        <v>783</v>
      </c>
      <c r="K1032" s="1" t="s">
        <v>199</v>
      </c>
      <c r="L1032" s="1" t="s">
        <v>27</v>
      </c>
      <c r="M1032" s="1" t="s">
        <v>274</v>
      </c>
      <c r="N1032" s="1" t="s">
        <v>27</v>
      </c>
      <c r="Y1032" s="1" t="s">
        <v>42</v>
      </c>
      <c r="Z1032" s="1" t="s">
        <v>43</v>
      </c>
    </row>
    <row r="1033" spans="1:26" x14ac:dyDescent="0.25">
      <c r="A1033" s="1" t="s">
        <v>3389</v>
      </c>
      <c r="B1033" s="1" t="s">
        <v>610</v>
      </c>
      <c r="C1033" s="1" t="s">
        <v>320</v>
      </c>
      <c r="D1033" s="1" t="s">
        <v>27</v>
      </c>
      <c r="E1033" s="1" t="s">
        <v>455</v>
      </c>
      <c r="F1033" s="1" t="s">
        <v>422</v>
      </c>
      <c r="Y1033" s="1" t="s">
        <v>582</v>
      </c>
      <c r="Z1033" s="1" t="s">
        <v>583</v>
      </c>
    </row>
    <row r="1034" spans="1:26" x14ac:dyDescent="0.25">
      <c r="A1034" s="1" t="s">
        <v>2526</v>
      </c>
      <c r="B1034" s="1" t="s">
        <v>610</v>
      </c>
      <c r="C1034" s="1" t="s">
        <v>185</v>
      </c>
      <c r="D1034" s="1" t="s">
        <v>252</v>
      </c>
      <c r="E1034" s="1" t="s">
        <v>654</v>
      </c>
      <c r="F1034" s="1" t="s">
        <v>627</v>
      </c>
      <c r="G1034" s="1" t="s">
        <v>152</v>
      </c>
      <c r="H1034" s="1" t="s">
        <v>152</v>
      </c>
      <c r="I1034" s="1" t="s">
        <v>675</v>
      </c>
      <c r="J1034" s="1" t="s">
        <v>802</v>
      </c>
      <c r="K1034" s="1" t="s">
        <v>617</v>
      </c>
      <c r="L1034" s="1" t="s">
        <v>27</v>
      </c>
      <c r="Y1034" s="1" t="s">
        <v>42</v>
      </c>
      <c r="Z1034" s="1" t="s">
        <v>43</v>
      </c>
    </row>
    <row r="1035" spans="1:26" x14ac:dyDescent="0.25">
      <c r="A1035" s="1" t="s">
        <v>2527</v>
      </c>
      <c r="B1035" s="1" t="s">
        <v>610</v>
      </c>
      <c r="C1035" s="1" t="s">
        <v>630</v>
      </c>
      <c r="D1035" s="1" t="s">
        <v>637</v>
      </c>
      <c r="E1035" s="1" t="s">
        <v>706</v>
      </c>
      <c r="F1035" s="1" t="s">
        <v>178</v>
      </c>
      <c r="G1035" s="1" t="s">
        <v>618</v>
      </c>
      <c r="H1035" s="1" t="s">
        <v>908</v>
      </c>
      <c r="I1035" s="1" t="s">
        <v>649</v>
      </c>
      <c r="J1035" s="1" t="s">
        <v>637</v>
      </c>
      <c r="K1035" s="1" t="s">
        <v>199</v>
      </c>
      <c r="L1035" s="1" t="s">
        <v>27</v>
      </c>
      <c r="M1035" s="1" t="s">
        <v>274</v>
      </c>
      <c r="N1035" s="1" t="s">
        <v>27</v>
      </c>
      <c r="Y1035" s="1" t="s">
        <v>42</v>
      </c>
      <c r="Z1035" s="1" t="s">
        <v>43</v>
      </c>
    </row>
    <row r="1036" spans="1:26" x14ac:dyDescent="0.25">
      <c r="A1036" s="1" t="s">
        <v>2528</v>
      </c>
      <c r="B1036" s="1" t="s">
        <v>610</v>
      </c>
      <c r="C1036" s="1" t="s">
        <v>617</v>
      </c>
      <c r="D1036" s="1" t="s">
        <v>647</v>
      </c>
      <c r="E1036" s="1" t="s">
        <v>803</v>
      </c>
      <c r="F1036" s="1" t="s">
        <v>648</v>
      </c>
      <c r="G1036" s="1" t="s">
        <v>641</v>
      </c>
      <c r="H1036" s="1" t="s">
        <v>167</v>
      </c>
      <c r="I1036" s="1" t="s">
        <v>665</v>
      </c>
      <c r="J1036" s="1" t="s">
        <v>729</v>
      </c>
      <c r="K1036" s="1" t="s">
        <v>617</v>
      </c>
      <c r="L1036" s="1" t="s">
        <v>27</v>
      </c>
      <c r="M1036" s="1" t="s">
        <v>274</v>
      </c>
      <c r="N1036" s="1" t="s">
        <v>27</v>
      </c>
      <c r="Y1036" s="1" t="s">
        <v>42</v>
      </c>
      <c r="Z1036" s="1" t="s">
        <v>43</v>
      </c>
    </row>
    <row r="1037" spans="1:26" x14ac:dyDescent="0.25">
      <c r="A1037" s="1" t="s">
        <v>2529</v>
      </c>
      <c r="B1037" s="1" t="s">
        <v>610</v>
      </c>
      <c r="C1037" s="1" t="s">
        <v>619</v>
      </c>
      <c r="D1037" s="1" t="s">
        <v>659</v>
      </c>
      <c r="E1037" s="1" t="s">
        <v>648</v>
      </c>
      <c r="F1037" s="1" t="s">
        <v>627</v>
      </c>
      <c r="G1037" s="1" t="s">
        <v>641</v>
      </c>
      <c r="H1037" s="1" t="s">
        <v>152</v>
      </c>
      <c r="I1037" s="1" t="s">
        <v>628</v>
      </c>
      <c r="J1037" s="1" t="s">
        <v>613</v>
      </c>
      <c r="Y1037" s="1" t="s">
        <v>42</v>
      </c>
      <c r="Z1037" s="1" t="s">
        <v>43</v>
      </c>
    </row>
    <row r="1038" spans="1:26" x14ac:dyDescent="0.25">
      <c r="A1038" s="1" t="s">
        <v>2530</v>
      </c>
      <c r="B1038" s="1" t="s">
        <v>610</v>
      </c>
      <c r="C1038" s="1" t="s">
        <v>702</v>
      </c>
      <c r="D1038" s="1" t="s">
        <v>637</v>
      </c>
      <c r="E1038" s="1" t="s">
        <v>651</v>
      </c>
      <c r="F1038" s="1" t="s">
        <v>734</v>
      </c>
      <c r="G1038" s="1" t="s">
        <v>172</v>
      </c>
      <c r="H1038" s="1" t="s">
        <v>173</v>
      </c>
      <c r="I1038" s="1" t="s">
        <v>802</v>
      </c>
      <c r="J1038" s="1" t="s">
        <v>680</v>
      </c>
      <c r="K1038" s="1" t="s">
        <v>617</v>
      </c>
      <c r="L1038" s="1" t="s">
        <v>27</v>
      </c>
      <c r="Y1038" s="1" t="s">
        <v>42</v>
      </c>
      <c r="Z1038" s="1" t="s">
        <v>43</v>
      </c>
    </row>
    <row r="1039" spans="1:26" x14ac:dyDescent="0.25">
      <c r="A1039" s="1" t="s">
        <v>2531</v>
      </c>
      <c r="B1039" s="1" t="s">
        <v>610</v>
      </c>
      <c r="C1039" s="1" t="s">
        <v>630</v>
      </c>
      <c r="D1039" s="1" t="s">
        <v>617</v>
      </c>
      <c r="E1039" s="1" t="s">
        <v>616</v>
      </c>
      <c r="F1039" s="1" t="s">
        <v>648</v>
      </c>
      <c r="G1039" s="1" t="s">
        <v>176</v>
      </c>
      <c r="H1039" s="1" t="s">
        <v>641</v>
      </c>
      <c r="I1039" s="1" t="s">
        <v>646</v>
      </c>
      <c r="J1039" s="1" t="s">
        <v>649</v>
      </c>
      <c r="Y1039" s="1" t="s">
        <v>42</v>
      </c>
      <c r="Z1039" s="1" t="s">
        <v>43</v>
      </c>
    </row>
    <row r="1040" spans="1:26" x14ac:dyDescent="0.25">
      <c r="A1040" s="1" t="s">
        <v>2532</v>
      </c>
      <c r="B1040" s="1" t="s">
        <v>610</v>
      </c>
      <c r="C1040" s="1" t="s">
        <v>730</v>
      </c>
      <c r="D1040" s="1" t="s">
        <v>730</v>
      </c>
      <c r="E1040" s="1" t="s">
        <v>809</v>
      </c>
      <c r="F1040" s="1" t="s">
        <v>666</v>
      </c>
      <c r="G1040" s="1" t="s">
        <v>618</v>
      </c>
      <c r="H1040" s="1" t="s">
        <v>167</v>
      </c>
      <c r="I1040" s="1" t="s">
        <v>675</v>
      </c>
      <c r="J1040" s="1" t="s">
        <v>810</v>
      </c>
      <c r="K1040" s="1" t="s">
        <v>199</v>
      </c>
      <c r="L1040" s="1" t="s">
        <v>27</v>
      </c>
      <c r="Y1040" s="1" t="s">
        <v>42</v>
      </c>
      <c r="Z1040" s="1" t="s">
        <v>43</v>
      </c>
    </row>
    <row r="1041" spans="1:26" x14ac:dyDescent="0.25">
      <c r="A1041" s="1" t="s">
        <v>3438</v>
      </c>
      <c r="B1041" s="1" t="s">
        <v>610</v>
      </c>
      <c r="C1041" s="1" t="s">
        <v>320</v>
      </c>
      <c r="D1041" s="1" t="s">
        <v>670</v>
      </c>
      <c r="E1041" s="1" t="s">
        <v>513</v>
      </c>
      <c r="F1041" s="1" t="s">
        <v>422</v>
      </c>
      <c r="G1041" s="1" t="s">
        <v>27</v>
      </c>
      <c r="H1041" s="1" t="s">
        <v>27</v>
      </c>
      <c r="I1041" s="1" t="s">
        <v>637</v>
      </c>
      <c r="J1041" s="1" t="s">
        <v>633</v>
      </c>
      <c r="K1041" s="1" t="s">
        <v>618</v>
      </c>
      <c r="L1041" s="1" t="s">
        <v>618</v>
      </c>
      <c r="Y1041" s="1" t="s">
        <v>609</v>
      </c>
      <c r="Z1041" s="1" t="s">
        <v>603</v>
      </c>
    </row>
    <row r="1042" spans="1:26" x14ac:dyDescent="0.25">
      <c r="A1042" s="1" t="s">
        <v>2533</v>
      </c>
      <c r="B1042" s="1" t="s">
        <v>610</v>
      </c>
      <c r="C1042" s="1" t="s">
        <v>630</v>
      </c>
      <c r="D1042" s="1" t="s">
        <v>659</v>
      </c>
      <c r="E1042" s="1" t="s">
        <v>49</v>
      </c>
      <c r="F1042" s="1" t="s">
        <v>650</v>
      </c>
      <c r="G1042" s="1" t="s">
        <v>618</v>
      </c>
      <c r="H1042" s="1" t="s">
        <v>177</v>
      </c>
      <c r="I1042" s="1" t="s">
        <v>619</v>
      </c>
      <c r="J1042" s="1" t="s">
        <v>628</v>
      </c>
      <c r="Y1042" s="1" t="s">
        <v>42</v>
      </c>
      <c r="Z1042" s="1" t="s">
        <v>43</v>
      </c>
    </row>
    <row r="1043" spans="1:26" x14ac:dyDescent="0.25">
      <c r="A1043" s="1" t="s">
        <v>2534</v>
      </c>
      <c r="B1043" s="1" t="s">
        <v>610</v>
      </c>
      <c r="C1043" s="1" t="s">
        <v>619</v>
      </c>
      <c r="D1043" s="1" t="s">
        <v>637</v>
      </c>
      <c r="E1043" s="1" t="s">
        <v>179</v>
      </c>
      <c r="F1043" s="1" t="s">
        <v>744</v>
      </c>
      <c r="G1043" s="1" t="s">
        <v>167</v>
      </c>
      <c r="H1043" s="1" t="s">
        <v>172</v>
      </c>
      <c r="I1043" s="1" t="s">
        <v>619</v>
      </c>
      <c r="J1043" s="1" t="s">
        <v>783</v>
      </c>
      <c r="K1043" s="1" t="s">
        <v>619</v>
      </c>
      <c r="L1043" s="1" t="s">
        <v>27</v>
      </c>
      <c r="Y1043" s="1" t="s">
        <v>42</v>
      </c>
      <c r="Z1043" s="1" t="s">
        <v>43</v>
      </c>
    </row>
    <row r="1044" spans="1:26" x14ac:dyDescent="0.25">
      <c r="A1044" s="1" t="s">
        <v>2535</v>
      </c>
      <c r="B1044" s="1" t="s">
        <v>610</v>
      </c>
      <c r="C1044" s="1" t="s">
        <v>619</v>
      </c>
      <c r="D1044" s="1" t="s">
        <v>630</v>
      </c>
      <c r="E1044" s="1" t="s">
        <v>654</v>
      </c>
      <c r="F1044" s="1" t="s">
        <v>178</v>
      </c>
      <c r="G1044" s="1" t="s">
        <v>632</v>
      </c>
      <c r="H1044" s="1" t="s">
        <v>152</v>
      </c>
      <c r="I1044" s="1" t="s">
        <v>656</v>
      </c>
      <c r="J1044" s="1" t="s">
        <v>616</v>
      </c>
      <c r="Y1044" s="1" t="s">
        <v>42</v>
      </c>
      <c r="Z1044" s="1" t="s">
        <v>43</v>
      </c>
    </row>
    <row r="1045" spans="1:26" x14ac:dyDescent="0.25">
      <c r="A1045" s="1" t="s">
        <v>2536</v>
      </c>
      <c r="B1045" s="1" t="s">
        <v>610</v>
      </c>
      <c r="C1045" s="1" t="s">
        <v>630</v>
      </c>
      <c r="D1045" s="1" t="s">
        <v>617</v>
      </c>
      <c r="E1045" s="1" t="s">
        <v>648</v>
      </c>
      <c r="F1045" s="1" t="s">
        <v>666</v>
      </c>
      <c r="G1045" s="1" t="s">
        <v>618</v>
      </c>
      <c r="H1045" s="1" t="s">
        <v>641</v>
      </c>
      <c r="I1045" s="1" t="s">
        <v>637</v>
      </c>
      <c r="J1045" s="1" t="s">
        <v>729</v>
      </c>
      <c r="K1045" s="1" t="s">
        <v>199</v>
      </c>
      <c r="L1045" s="1" t="s">
        <v>617</v>
      </c>
      <c r="Y1045" s="1" t="s">
        <v>42</v>
      </c>
      <c r="Z1045" s="1" t="s">
        <v>43</v>
      </c>
    </row>
    <row r="1046" spans="1:26" x14ac:dyDescent="0.25">
      <c r="A1046" s="1" t="s">
        <v>2537</v>
      </c>
      <c r="B1046" s="1" t="s">
        <v>610</v>
      </c>
      <c r="C1046" s="1" t="s">
        <v>619</v>
      </c>
      <c r="D1046" s="1" t="s">
        <v>637</v>
      </c>
      <c r="E1046" s="1" t="s">
        <v>613</v>
      </c>
      <c r="F1046" s="1" t="s">
        <v>179</v>
      </c>
      <c r="G1046" s="1" t="s">
        <v>167</v>
      </c>
      <c r="H1046" s="1" t="s">
        <v>153</v>
      </c>
      <c r="I1046" s="1" t="s">
        <v>656</v>
      </c>
      <c r="J1046" s="1" t="s">
        <v>617</v>
      </c>
      <c r="K1046" s="1" t="s">
        <v>619</v>
      </c>
      <c r="L1046" s="1" t="s">
        <v>27</v>
      </c>
      <c r="Y1046" s="1" t="s">
        <v>42</v>
      </c>
      <c r="Z1046" s="1" t="s">
        <v>43</v>
      </c>
    </row>
    <row r="1047" spans="1:26" x14ac:dyDescent="0.25">
      <c r="A1047" s="1" t="s">
        <v>2538</v>
      </c>
      <c r="B1047" s="1" t="s">
        <v>610</v>
      </c>
      <c r="C1047" s="1" t="s">
        <v>652</v>
      </c>
      <c r="D1047" s="1" t="s">
        <v>647</v>
      </c>
      <c r="E1047" s="1" t="s">
        <v>781</v>
      </c>
      <c r="F1047" s="1" t="s">
        <v>178</v>
      </c>
      <c r="G1047" s="1" t="s">
        <v>632</v>
      </c>
      <c r="H1047" s="1" t="s">
        <v>615</v>
      </c>
      <c r="I1047" s="1" t="s">
        <v>143</v>
      </c>
      <c r="J1047" s="1" t="s">
        <v>633</v>
      </c>
      <c r="K1047" s="1" t="s">
        <v>289</v>
      </c>
      <c r="L1047" s="1" t="s">
        <v>27</v>
      </c>
      <c r="M1047" s="1" t="s">
        <v>274</v>
      </c>
      <c r="N1047" s="1" t="s">
        <v>27</v>
      </c>
      <c r="Y1047" s="1" t="s">
        <v>42</v>
      </c>
      <c r="Z1047" s="1" t="s">
        <v>43</v>
      </c>
    </row>
    <row r="1048" spans="1:26" x14ac:dyDescent="0.25">
      <c r="A1048" s="1" t="s">
        <v>2539</v>
      </c>
      <c r="B1048" s="1" t="s">
        <v>610</v>
      </c>
      <c r="C1048" s="1" t="s">
        <v>630</v>
      </c>
      <c r="D1048" s="1" t="s">
        <v>617</v>
      </c>
      <c r="E1048" s="1" t="s">
        <v>162</v>
      </c>
      <c r="F1048" s="1" t="s">
        <v>626</v>
      </c>
      <c r="G1048" s="1" t="s">
        <v>167</v>
      </c>
      <c r="H1048" s="1" t="s">
        <v>172</v>
      </c>
      <c r="I1048" s="1" t="s">
        <v>628</v>
      </c>
      <c r="J1048" s="1" t="s">
        <v>613</v>
      </c>
      <c r="Y1048" s="1" t="s">
        <v>42</v>
      </c>
      <c r="Z1048" s="1" t="s">
        <v>43</v>
      </c>
    </row>
    <row r="1049" spans="1:26" x14ac:dyDescent="0.25">
      <c r="A1049" s="1" t="s">
        <v>2540</v>
      </c>
      <c r="B1049" s="1" t="s">
        <v>610</v>
      </c>
      <c r="C1049" s="1" t="s">
        <v>185</v>
      </c>
      <c r="D1049" s="1" t="s">
        <v>294</v>
      </c>
      <c r="E1049" s="1" t="s">
        <v>648</v>
      </c>
      <c r="F1049" s="1" t="s">
        <v>626</v>
      </c>
      <c r="G1049" s="1" t="s">
        <v>641</v>
      </c>
      <c r="H1049" s="1" t="s">
        <v>642</v>
      </c>
      <c r="I1049" s="1" t="s">
        <v>628</v>
      </c>
      <c r="J1049" s="1" t="s">
        <v>729</v>
      </c>
      <c r="K1049" s="1" t="s">
        <v>617</v>
      </c>
      <c r="L1049" s="1" t="s">
        <v>27</v>
      </c>
      <c r="M1049" s="1" t="s">
        <v>274</v>
      </c>
      <c r="N1049" s="1" t="s">
        <v>27</v>
      </c>
      <c r="Y1049" s="1" t="s">
        <v>42</v>
      </c>
      <c r="Z1049" s="1" t="s">
        <v>43</v>
      </c>
    </row>
    <row r="1050" spans="1:26" x14ac:dyDescent="0.25">
      <c r="A1050" s="1" t="s">
        <v>2541</v>
      </c>
      <c r="B1050" s="1" t="s">
        <v>610</v>
      </c>
      <c r="C1050" s="1" t="s">
        <v>630</v>
      </c>
      <c r="D1050" s="1" t="s">
        <v>670</v>
      </c>
      <c r="E1050" s="1" t="s">
        <v>49</v>
      </c>
      <c r="F1050" s="1" t="s">
        <v>253</v>
      </c>
      <c r="G1050" s="1" t="s">
        <v>618</v>
      </c>
      <c r="H1050" s="1" t="s">
        <v>153</v>
      </c>
      <c r="I1050" s="1" t="s">
        <v>637</v>
      </c>
      <c r="J1050" s="1" t="s">
        <v>813</v>
      </c>
      <c r="K1050" s="1" t="s">
        <v>619</v>
      </c>
      <c r="L1050" s="1" t="s">
        <v>199</v>
      </c>
      <c r="Y1050" s="1" t="s">
        <v>42</v>
      </c>
      <c r="Z1050" s="1" t="s">
        <v>43</v>
      </c>
    </row>
    <row r="1051" spans="1:26" x14ac:dyDescent="0.25">
      <c r="A1051" s="1" t="s">
        <v>3411</v>
      </c>
      <c r="B1051" s="1" t="s">
        <v>610</v>
      </c>
      <c r="C1051" s="1" t="s">
        <v>322</v>
      </c>
      <c r="D1051" s="1" t="s">
        <v>320</v>
      </c>
      <c r="E1051" s="1" t="s">
        <v>421</v>
      </c>
      <c r="F1051" s="1" t="s">
        <v>455</v>
      </c>
      <c r="G1051" s="1" t="s">
        <v>27</v>
      </c>
      <c r="H1051" s="1" t="s">
        <v>27</v>
      </c>
      <c r="I1051" s="1" t="s">
        <v>619</v>
      </c>
      <c r="J1051" s="1" t="s">
        <v>27</v>
      </c>
      <c r="Y1051" s="1" t="s">
        <v>582</v>
      </c>
      <c r="Z1051" s="1" t="s">
        <v>583</v>
      </c>
    </row>
    <row r="1052" spans="1:26" x14ac:dyDescent="0.25">
      <c r="A1052" s="1" t="s">
        <v>2542</v>
      </c>
      <c r="B1052" s="1" t="s">
        <v>610</v>
      </c>
      <c r="C1052" s="1" t="s">
        <v>617</v>
      </c>
      <c r="D1052" s="1" t="s">
        <v>652</v>
      </c>
      <c r="E1052" s="1" t="s">
        <v>162</v>
      </c>
      <c r="F1052" s="1" t="s">
        <v>629</v>
      </c>
      <c r="G1052" s="1" t="s">
        <v>153</v>
      </c>
      <c r="H1052" s="1" t="s">
        <v>172</v>
      </c>
      <c r="I1052" s="1" t="s">
        <v>649</v>
      </c>
      <c r="J1052" s="1" t="s">
        <v>637</v>
      </c>
      <c r="K1052" s="1" t="s">
        <v>199</v>
      </c>
      <c r="L1052" s="1" t="s">
        <v>27</v>
      </c>
      <c r="M1052" s="1" t="s">
        <v>274</v>
      </c>
      <c r="N1052" s="1" t="s">
        <v>27</v>
      </c>
      <c r="Y1052" s="1" t="s">
        <v>42</v>
      </c>
      <c r="Z1052" s="1" t="s">
        <v>43</v>
      </c>
    </row>
    <row r="1053" spans="1:26" x14ac:dyDescent="0.25">
      <c r="A1053" s="1" t="s">
        <v>2543</v>
      </c>
      <c r="B1053" s="1" t="s">
        <v>610</v>
      </c>
      <c r="C1053" s="1" t="s">
        <v>630</v>
      </c>
      <c r="D1053" s="1" t="s">
        <v>630</v>
      </c>
      <c r="E1053" s="1" t="s">
        <v>650</v>
      </c>
      <c r="F1053" s="1" t="s">
        <v>627</v>
      </c>
      <c r="G1053" s="1" t="s">
        <v>618</v>
      </c>
      <c r="H1053" s="1" t="s">
        <v>152</v>
      </c>
      <c r="I1053" s="1" t="s">
        <v>637</v>
      </c>
      <c r="J1053" s="1" t="s">
        <v>783</v>
      </c>
      <c r="K1053" s="1" t="s">
        <v>619</v>
      </c>
      <c r="L1053" s="1" t="s">
        <v>199</v>
      </c>
      <c r="Y1053" s="1" t="s">
        <v>42</v>
      </c>
      <c r="Z1053" s="1" t="s">
        <v>43</v>
      </c>
    </row>
    <row r="1054" spans="1:26" x14ac:dyDescent="0.25">
      <c r="A1054" s="1" t="s">
        <v>2544</v>
      </c>
      <c r="B1054" s="1" t="s">
        <v>610</v>
      </c>
      <c r="C1054" s="1" t="s">
        <v>652</v>
      </c>
      <c r="D1054" s="1" t="s">
        <v>620</v>
      </c>
      <c r="E1054" s="1" t="s">
        <v>616</v>
      </c>
      <c r="F1054" s="1" t="s">
        <v>626</v>
      </c>
      <c r="G1054" s="1" t="s">
        <v>176</v>
      </c>
      <c r="H1054" s="1" t="s">
        <v>642</v>
      </c>
      <c r="I1054" s="1" t="s">
        <v>628</v>
      </c>
      <c r="J1054" s="1" t="s">
        <v>227</v>
      </c>
      <c r="K1054" s="1" t="s">
        <v>199</v>
      </c>
      <c r="L1054" s="1" t="s">
        <v>27</v>
      </c>
      <c r="M1054" s="1" t="s">
        <v>274</v>
      </c>
      <c r="N1054" s="1" t="s">
        <v>27</v>
      </c>
      <c r="Y1054" s="1" t="s">
        <v>42</v>
      </c>
      <c r="Z1054" s="1" t="s">
        <v>43</v>
      </c>
    </row>
    <row r="1055" spans="1:26" x14ac:dyDescent="0.25">
      <c r="A1055" s="1" t="s">
        <v>2545</v>
      </c>
      <c r="B1055" s="1" t="s">
        <v>610</v>
      </c>
      <c r="C1055" s="1" t="s">
        <v>630</v>
      </c>
      <c r="D1055" s="1" t="s">
        <v>637</v>
      </c>
      <c r="E1055" s="1" t="s">
        <v>179</v>
      </c>
      <c r="F1055" s="1" t="s">
        <v>648</v>
      </c>
      <c r="G1055" s="1" t="s">
        <v>641</v>
      </c>
      <c r="H1055" s="1" t="s">
        <v>167</v>
      </c>
      <c r="I1055" s="1" t="s">
        <v>619</v>
      </c>
      <c r="J1055" s="1" t="s">
        <v>613</v>
      </c>
      <c r="Y1055" s="1" t="s">
        <v>42</v>
      </c>
      <c r="Z1055" s="1" t="s">
        <v>43</v>
      </c>
    </row>
    <row r="1056" spans="1:26" x14ac:dyDescent="0.25">
      <c r="A1056" s="1" t="s">
        <v>2546</v>
      </c>
      <c r="B1056" s="1" t="s">
        <v>610</v>
      </c>
      <c r="C1056" s="1" t="s">
        <v>617</v>
      </c>
      <c r="D1056" s="1" t="s">
        <v>169</v>
      </c>
      <c r="E1056" s="1" t="s">
        <v>629</v>
      </c>
      <c r="F1056" s="1" t="s">
        <v>650</v>
      </c>
      <c r="G1056" s="1" t="s">
        <v>618</v>
      </c>
      <c r="H1056" s="1" t="s">
        <v>153</v>
      </c>
      <c r="I1056" s="1" t="s">
        <v>628</v>
      </c>
      <c r="J1056" s="1" t="s">
        <v>810</v>
      </c>
      <c r="K1056" s="1" t="s">
        <v>199</v>
      </c>
      <c r="L1056" s="1" t="s">
        <v>27</v>
      </c>
      <c r="M1056" s="1" t="s">
        <v>274</v>
      </c>
      <c r="N1056" s="1" t="s">
        <v>27</v>
      </c>
      <c r="Y1056" s="1" t="s">
        <v>42</v>
      </c>
      <c r="Z1056" s="1" t="s">
        <v>43</v>
      </c>
    </row>
    <row r="1057" spans="1:26" x14ac:dyDescent="0.25">
      <c r="A1057" s="1" t="s">
        <v>2547</v>
      </c>
      <c r="B1057" s="1" t="s">
        <v>610</v>
      </c>
      <c r="C1057" s="1" t="s">
        <v>630</v>
      </c>
      <c r="D1057" s="1" t="s">
        <v>676</v>
      </c>
      <c r="E1057" s="1" t="s">
        <v>179</v>
      </c>
      <c r="F1057" s="1" t="s">
        <v>648</v>
      </c>
      <c r="G1057" s="1" t="s">
        <v>167</v>
      </c>
      <c r="H1057" s="1" t="s">
        <v>173</v>
      </c>
      <c r="I1057" s="1" t="s">
        <v>741</v>
      </c>
      <c r="J1057" s="1" t="s">
        <v>175</v>
      </c>
      <c r="Y1057" s="1" t="s">
        <v>42</v>
      </c>
      <c r="Z1057" s="1" t="s">
        <v>43</v>
      </c>
    </row>
    <row r="1058" spans="1:26" x14ac:dyDescent="0.25">
      <c r="A1058" s="1" t="s">
        <v>2548</v>
      </c>
      <c r="B1058" s="1" t="s">
        <v>610</v>
      </c>
      <c r="C1058" s="1" t="s">
        <v>630</v>
      </c>
      <c r="D1058" s="1" t="s">
        <v>611</v>
      </c>
      <c r="E1058" s="1" t="s">
        <v>171</v>
      </c>
      <c r="F1058" s="1" t="s">
        <v>781</v>
      </c>
      <c r="G1058" s="1" t="s">
        <v>153</v>
      </c>
      <c r="H1058" s="1" t="s">
        <v>615</v>
      </c>
      <c r="I1058" s="1" t="s">
        <v>741</v>
      </c>
      <c r="J1058" s="1" t="s">
        <v>175</v>
      </c>
      <c r="Y1058" s="1" t="s">
        <v>42</v>
      </c>
      <c r="Z1058" s="1" t="s">
        <v>43</v>
      </c>
    </row>
    <row r="1059" spans="1:26" x14ac:dyDescent="0.25">
      <c r="A1059" s="1" t="s">
        <v>2549</v>
      </c>
      <c r="B1059" s="1" t="s">
        <v>610</v>
      </c>
      <c r="C1059" s="1" t="s">
        <v>630</v>
      </c>
      <c r="D1059" s="1" t="s">
        <v>630</v>
      </c>
      <c r="E1059" s="1" t="s">
        <v>662</v>
      </c>
      <c r="F1059" s="1" t="s">
        <v>648</v>
      </c>
      <c r="G1059" s="1" t="s">
        <v>641</v>
      </c>
      <c r="H1059" s="1" t="s">
        <v>663</v>
      </c>
      <c r="I1059" s="1" t="s">
        <v>628</v>
      </c>
      <c r="J1059" s="1" t="s">
        <v>729</v>
      </c>
      <c r="K1059" s="1" t="s">
        <v>617</v>
      </c>
      <c r="L1059" s="1" t="s">
        <v>27</v>
      </c>
      <c r="M1059" s="1" t="s">
        <v>274</v>
      </c>
      <c r="N1059" s="1" t="s">
        <v>27</v>
      </c>
      <c r="Y1059" s="1" t="s">
        <v>42</v>
      </c>
      <c r="Z1059" s="1" t="s">
        <v>43</v>
      </c>
    </row>
    <row r="1060" spans="1:26" x14ac:dyDescent="0.25">
      <c r="A1060" s="1" t="s">
        <v>2550</v>
      </c>
      <c r="B1060" s="1" t="s">
        <v>610</v>
      </c>
      <c r="C1060" s="1" t="s">
        <v>630</v>
      </c>
      <c r="D1060" s="1" t="s">
        <v>637</v>
      </c>
      <c r="E1060" s="1" t="s">
        <v>162</v>
      </c>
      <c r="F1060" s="1" t="s">
        <v>616</v>
      </c>
      <c r="G1060" s="1" t="s">
        <v>641</v>
      </c>
      <c r="H1060" s="1" t="s">
        <v>172</v>
      </c>
      <c r="I1060" s="1" t="s">
        <v>646</v>
      </c>
      <c r="J1060" s="1" t="s">
        <v>628</v>
      </c>
      <c r="Y1060" s="1" t="s">
        <v>42</v>
      </c>
      <c r="Z1060" s="1" t="s">
        <v>43</v>
      </c>
    </row>
    <row r="1061" spans="1:26" x14ac:dyDescent="0.25">
      <c r="A1061" s="1" t="s">
        <v>3412</v>
      </c>
      <c r="B1061" s="1" t="s">
        <v>610</v>
      </c>
      <c r="C1061" s="1" t="s">
        <v>511</v>
      </c>
      <c r="D1061" s="1" t="s">
        <v>647</v>
      </c>
      <c r="E1061" s="1" t="s">
        <v>412</v>
      </c>
      <c r="F1061" s="1" t="s">
        <v>385</v>
      </c>
      <c r="G1061" s="1" t="s">
        <v>27</v>
      </c>
      <c r="H1061" s="1" t="s">
        <v>27</v>
      </c>
      <c r="I1061" s="1" t="s">
        <v>628</v>
      </c>
      <c r="J1061" s="1" t="s">
        <v>27</v>
      </c>
      <c r="Y1061" s="1" t="s">
        <v>582</v>
      </c>
      <c r="Z1061" s="1" t="s">
        <v>583</v>
      </c>
    </row>
    <row r="1062" spans="1:26" x14ac:dyDescent="0.25">
      <c r="A1062" s="1" t="s">
        <v>2551</v>
      </c>
      <c r="B1062" s="1" t="s">
        <v>610</v>
      </c>
      <c r="C1062" s="1" t="s">
        <v>619</v>
      </c>
      <c r="D1062" s="1" t="s">
        <v>617</v>
      </c>
      <c r="E1062" s="1" t="s">
        <v>162</v>
      </c>
      <c r="F1062" s="1" t="s">
        <v>613</v>
      </c>
      <c r="G1062" s="1" t="s">
        <v>153</v>
      </c>
      <c r="H1062" s="1" t="s">
        <v>172</v>
      </c>
      <c r="I1062" s="1" t="s">
        <v>617</v>
      </c>
      <c r="J1062" s="1" t="s">
        <v>616</v>
      </c>
      <c r="K1062" s="1" t="s">
        <v>619</v>
      </c>
      <c r="L1062" s="1" t="s">
        <v>27</v>
      </c>
      <c r="Y1062" s="1" t="s">
        <v>42</v>
      </c>
      <c r="Z1062" s="1" t="s">
        <v>43</v>
      </c>
    </row>
    <row r="1063" spans="1:26" x14ac:dyDescent="0.25">
      <c r="A1063" s="1" t="s">
        <v>2552</v>
      </c>
      <c r="B1063" s="1" t="s">
        <v>610</v>
      </c>
      <c r="C1063" s="1" t="s">
        <v>630</v>
      </c>
      <c r="D1063" s="1" t="s">
        <v>637</v>
      </c>
      <c r="E1063" s="1" t="s">
        <v>162</v>
      </c>
      <c r="F1063" s="1" t="s">
        <v>171</v>
      </c>
      <c r="G1063" s="1" t="s">
        <v>153</v>
      </c>
      <c r="H1063" s="1" t="s">
        <v>172</v>
      </c>
      <c r="I1063" s="1" t="s">
        <v>691</v>
      </c>
      <c r="J1063" s="1" t="s">
        <v>616</v>
      </c>
      <c r="Y1063" s="1" t="s">
        <v>42</v>
      </c>
      <c r="Z1063" s="1" t="s">
        <v>43</v>
      </c>
    </row>
    <row r="1064" spans="1:26" x14ac:dyDescent="0.25">
      <c r="A1064" s="1" t="s">
        <v>2553</v>
      </c>
      <c r="B1064" s="1" t="s">
        <v>610</v>
      </c>
      <c r="C1064" s="1" t="s">
        <v>630</v>
      </c>
      <c r="D1064" s="1" t="s">
        <v>617</v>
      </c>
      <c r="E1064" s="1" t="s">
        <v>162</v>
      </c>
      <c r="F1064" s="1" t="s">
        <v>688</v>
      </c>
      <c r="G1064" s="1" t="s">
        <v>172</v>
      </c>
      <c r="H1064" s="1" t="s">
        <v>802</v>
      </c>
      <c r="I1064" s="1" t="s">
        <v>628</v>
      </c>
      <c r="J1064" s="1" t="s">
        <v>616</v>
      </c>
      <c r="Y1064" s="1" t="s">
        <v>42</v>
      </c>
      <c r="Z1064" s="1" t="s">
        <v>43</v>
      </c>
    </row>
    <row r="1065" spans="1:26" x14ac:dyDescent="0.25">
      <c r="A1065" s="1" t="s">
        <v>2554</v>
      </c>
      <c r="B1065" s="1" t="s">
        <v>610</v>
      </c>
      <c r="C1065" s="1" t="s">
        <v>619</v>
      </c>
      <c r="D1065" s="1" t="s">
        <v>630</v>
      </c>
      <c r="E1065" s="1" t="s">
        <v>162</v>
      </c>
      <c r="F1065" s="1" t="s">
        <v>626</v>
      </c>
      <c r="G1065" s="1" t="s">
        <v>172</v>
      </c>
      <c r="H1065" s="1" t="s">
        <v>180</v>
      </c>
      <c r="I1065" s="1" t="s">
        <v>665</v>
      </c>
      <c r="J1065" s="1" t="s">
        <v>616</v>
      </c>
      <c r="Y1065" s="1" t="s">
        <v>42</v>
      </c>
      <c r="Z1065" s="1" t="s">
        <v>43</v>
      </c>
    </row>
    <row r="1066" spans="1:26" x14ac:dyDescent="0.25">
      <c r="A1066" s="1" t="s">
        <v>2555</v>
      </c>
      <c r="B1066" s="1" t="s">
        <v>610</v>
      </c>
      <c r="C1066" s="1" t="s">
        <v>630</v>
      </c>
      <c r="D1066" s="1" t="s">
        <v>659</v>
      </c>
      <c r="E1066" s="1" t="s">
        <v>626</v>
      </c>
      <c r="F1066" s="1" t="s">
        <v>650</v>
      </c>
      <c r="G1066" s="1" t="s">
        <v>167</v>
      </c>
      <c r="H1066" s="1" t="s">
        <v>642</v>
      </c>
      <c r="I1066" s="1" t="s">
        <v>810</v>
      </c>
      <c r="J1066" s="1" t="s">
        <v>679</v>
      </c>
      <c r="K1066" s="1" t="s">
        <v>199</v>
      </c>
      <c r="L1066" s="1" t="s">
        <v>27</v>
      </c>
      <c r="Y1066" s="1" t="s">
        <v>42</v>
      </c>
      <c r="Z1066" s="1" t="s">
        <v>43</v>
      </c>
    </row>
    <row r="1067" spans="1:26" x14ac:dyDescent="0.25">
      <c r="A1067" s="1" t="s">
        <v>2556</v>
      </c>
      <c r="B1067" s="1" t="s">
        <v>610</v>
      </c>
      <c r="C1067" s="1" t="s">
        <v>619</v>
      </c>
      <c r="D1067" s="1" t="s">
        <v>637</v>
      </c>
      <c r="E1067" s="1" t="s">
        <v>626</v>
      </c>
      <c r="F1067" s="1" t="s">
        <v>745</v>
      </c>
      <c r="G1067" s="1" t="s">
        <v>176</v>
      </c>
      <c r="H1067" s="1" t="s">
        <v>167</v>
      </c>
      <c r="I1067" s="1" t="s">
        <v>628</v>
      </c>
      <c r="J1067" s="1" t="s">
        <v>817</v>
      </c>
      <c r="K1067" s="1" t="s">
        <v>199</v>
      </c>
      <c r="L1067" s="1" t="s">
        <v>27</v>
      </c>
      <c r="M1067" s="1" t="s">
        <v>274</v>
      </c>
      <c r="N1067" s="1" t="s">
        <v>27</v>
      </c>
      <c r="Y1067" s="1" t="s">
        <v>42</v>
      </c>
      <c r="Z1067" s="1" t="s">
        <v>43</v>
      </c>
    </row>
    <row r="1068" spans="1:26" x14ac:dyDescent="0.25">
      <c r="A1068" s="1" t="s">
        <v>2586</v>
      </c>
      <c r="B1068" s="1" t="s">
        <v>610</v>
      </c>
      <c r="C1068" s="1" t="s">
        <v>27</v>
      </c>
      <c r="D1068" s="1" t="s">
        <v>27</v>
      </c>
      <c r="Y1068" s="1" t="s">
        <v>42</v>
      </c>
      <c r="Z1068" s="1" t="s">
        <v>43</v>
      </c>
    </row>
    <row r="1069" spans="1:26" x14ac:dyDescent="0.25">
      <c r="A1069" s="1" t="s">
        <v>2557</v>
      </c>
      <c r="B1069" s="1" t="s">
        <v>610</v>
      </c>
      <c r="C1069" s="1" t="s">
        <v>630</v>
      </c>
      <c r="D1069" s="1" t="s">
        <v>630</v>
      </c>
      <c r="E1069" s="1" t="s">
        <v>178</v>
      </c>
      <c r="F1069" s="1" t="s">
        <v>178</v>
      </c>
      <c r="G1069" s="1" t="s">
        <v>632</v>
      </c>
      <c r="H1069" s="1" t="s">
        <v>632</v>
      </c>
      <c r="I1069" s="1" t="s">
        <v>649</v>
      </c>
      <c r="J1069" s="1" t="s">
        <v>175</v>
      </c>
      <c r="Y1069" s="1" t="s">
        <v>42</v>
      </c>
      <c r="Z1069" s="1" t="s">
        <v>43</v>
      </c>
    </row>
    <row r="1070" spans="1:26" x14ac:dyDescent="0.25">
      <c r="A1070" s="1" t="s">
        <v>2558</v>
      </c>
      <c r="B1070" s="1" t="s">
        <v>610</v>
      </c>
      <c r="C1070" s="1" t="s">
        <v>630</v>
      </c>
      <c r="D1070" s="1" t="s">
        <v>630</v>
      </c>
      <c r="E1070" s="1" t="s">
        <v>162</v>
      </c>
      <c r="F1070" s="1" t="s">
        <v>650</v>
      </c>
      <c r="G1070" s="1" t="s">
        <v>172</v>
      </c>
      <c r="H1070" s="1" t="s">
        <v>177</v>
      </c>
      <c r="I1070" s="1" t="s">
        <v>646</v>
      </c>
      <c r="J1070" s="1" t="s">
        <v>637</v>
      </c>
      <c r="K1070" s="1" t="s">
        <v>199</v>
      </c>
      <c r="L1070" s="1" t="s">
        <v>27</v>
      </c>
      <c r="M1070" s="1" t="s">
        <v>274</v>
      </c>
      <c r="N1070" s="1" t="s">
        <v>27</v>
      </c>
      <c r="Y1070" s="1" t="s">
        <v>42</v>
      </c>
      <c r="Z1070" s="1" t="s">
        <v>43</v>
      </c>
    </row>
    <row r="1071" spans="1:26" x14ac:dyDescent="0.25">
      <c r="A1071" s="1" t="s">
        <v>3421</v>
      </c>
      <c r="B1071" s="1" t="s">
        <v>610</v>
      </c>
      <c r="C1071" s="1" t="s">
        <v>320</v>
      </c>
      <c r="D1071" s="1" t="s">
        <v>321</v>
      </c>
      <c r="E1071" s="1" t="s">
        <v>421</v>
      </c>
      <c r="F1071" s="1" t="s">
        <v>385</v>
      </c>
      <c r="G1071" s="1" t="s">
        <v>27</v>
      </c>
      <c r="H1071" s="1" t="s">
        <v>27</v>
      </c>
      <c r="I1071" s="1" t="s">
        <v>783</v>
      </c>
      <c r="J1071" s="1" t="s">
        <v>616</v>
      </c>
      <c r="K1071" s="1" t="s">
        <v>619</v>
      </c>
      <c r="L1071" s="1" t="s">
        <v>27</v>
      </c>
      <c r="Y1071" s="1" t="s">
        <v>582</v>
      </c>
      <c r="Z1071" s="1" t="s">
        <v>583</v>
      </c>
    </row>
    <row r="1072" spans="1:26" x14ac:dyDescent="0.25">
      <c r="A1072" s="1" t="s">
        <v>2559</v>
      </c>
      <c r="B1072" s="1" t="s">
        <v>610</v>
      </c>
      <c r="C1072" s="1" t="s">
        <v>611</v>
      </c>
      <c r="D1072" s="1" t="s">
        <v>730</v>
      </c>
      <c r="E1072" s="1" t="s">
        <v>613</v>
      </c>
      <c r="F1072" s="1" t="s">
        <v>640</v>
      </c>
      <c r="G1072" s="1" t="s">
        <v>152</v>
      </c>
      <c r="H1072" s="1" t="s">
        <v>153</v>
      </c>
      <c r="I1072" s="1" t="s">
        <v>649</v>
      </c>
      <c r="J1072" s="1" t="s">
        <v>628</v>
      </c>
      <c r="Y1072" s="1" t="s">
        <v>42</v>
      </c>
      <c r="Z1072" s="1" t="s">
        <v>43</v>
      </c>
    </row>
    <row r="1073" spans="1:26" x14ac:dyDescent="0.25">
      <c r="A1073" s="1" t="s">
        <v>2560</v>
      </c>
      <c r="B1073" s="1" t="s">
        <v>610</v>
      </c>
      <c r="C1073" s="1" t="s">
        <v>630</v>
      </c>
      <c r="D1073" s="1" t="s">
        <v>715</v>
      </c>
      <c r="E1073" s="1" t="s">
        <v>717</v>
      </c>
      <c r="F1073" s="1" t="s">
        <v>626</v>
      </c>
      <c r="G1073" s="1" t="s">
        <v>642</v>
      </c>
      <c r="H1073" s="1" t="s">
        <v>56</v>
      </c>
      <c r="I1073" s="1" t="s">
        <v>628</v>
      </c>
      <c r="J1073" s="1" t="s">
        <v>783</v>
      </c>
      <c r="K1073" s="1" t="s">
        <v>619</v>
      </c>
      <c r="L1073" s="1" t="s">
        <v>27</v>
      </c>
      <c r="M1073" s="1" t="s">
        <v>274</v>
      </c>
      <c r="N1073" s="1" t="s">
        <v>27</v>
      </c>
      <c r="Y1073" s="1" t="s">
        <v>42</v>
      </c>
      <c r="Z1073" s="1" t="s">
        <v>43</v>
      </c>
    </row>
    <row r="1074" spans="1:26" x14ac:dyDescent="0.25">
      <c r="A1074" s="1" t="s">
        <v>2561</v>
      </c>
      <c r="B1074" s="1" t="s">
        <v>610</v>
      </c>
      <c r="C1074" s="1" t="s">
        <v>617</v>
      </c>
      <c r="D1074" s="1" t="s">
        <v>611</v>
      </c>
      <c r="E1074" s="1" t="s">
        <v>179</v>
      </c>
      <c r="F1074" s="1" t="s">
        <v>781</v>
      </c>
      <c r="G1074" s="1" t="s">
        <v>167</v>
      </c>
      <c r="H1074" s="1" t="s">
        <v>615</v>
      </c>
      <c r="I1074" s="1" t="s">
        <v>619</v>
      </c>
      <c r="J1074" s="1" t="s">
        <v>227</v>
      </c>
      <c r="K1074" s="1" t="s">
        <v>199</v>
      </c>
      <c r="L1074" s="1" t="s">
        <v>27</v>
      </c>
      <c r="Y1074" s="1" t="s">
        <v>42</v>
      </c>
      <c r="Z1074" s="1" t="s">
        <v>43</v>
      </c>
    </row>
    <row r="1075" spans="1:26" x14ac:dyDescent="0.25">
      <c r="A1075" s="1" t="s">
        <v>2562</v>
      </c>
      <c r="B1075" s="1" t="s">
        <v>610</v>
      </c>
      <c r="C1075" s="1" t="s">
        <v>617</v>
      </c>
      <c r="D1075" s="1" t="s">
        <v>730</v>
      </c>
      <c r="E1075" s="1" t="s">
        <v>179</v>
      </c>
      <c r="F1075" s="1" t="s">
        <v>666</v>
      </c>
      <c r="G1075" s="1" t="s">
        <v>618</v>
      </c>
      <c r="H1075" s="1" t="s">
        <v>167</v>
      </c>
      <c r="I1075" s="1" t="s">
        <v>619</v>
      </c>
      <c r="J1075" s="1" t="s">
        <v>783</v>
      </c>
      <c r="K1075" s="1" t="s">
        <v>199</v>
      </c>
      <c r="L1075" s="1" t="s">
        <v>27</v>
      </c>
      <c r="Y1075" s="1" t="s">
        <v>42</v>
      </c>
      <c r="Z1075" s="1" t="s">
        <v>43</v>
      </c>
    </row>
    <row r="1076" spans="1:26" x14ac:dyDescent="0.25">
      <c r="A1076" s="1" t="s">
        <v>2563</v>
      </c>
      <c r="B1076" s="1" t="s">
        <v>610</v>
      </c>
      <c r="C1076" s="1" t="s">
        <v>637</v>
      </c>
      <c r="D1076" s="1" t="s">
        <v>692</v>
      </c>
      <c r="E1076" s="1" t="s">
        <v>179</v>
      </c>
      <c r="F1076" s="1" t="s">
        <v>660</v>
      </c>
      <c r="G1076" s="1" t="s">
        <v>167</v>
      </c>
      <c r="H1076" s="1" t="s">
        <v>615</v>
      </c>
      <c r="I1076" s="1" t="s">
        <v>691</v>
      </c>
      <c r="J1076" s="1" t="s">
        <v>783</v>
      </c>
      <c r="K1076" s="1" t="s">
        <v>199</v>
      </c>
      <c r="L1076" s="1" t="s">
        <v>27</v>
      </c>
      <c r="M1076" s="1" t="s">
        <v>274</v>
      </c>
      <c r="N1076" s="1" t="s">
        <v>27</v>
      </c>
      <c r="Y1076" s="1" t="s">
        <v>42</v>
      </c>
      <c r="Z1076" s="1" t="s">
        <v>43</v>
      </c>
    </row>
    <row r="1077" spans="1:26" x14ac:dyDescent="0.25">
      <c r="A1077" s="1" t="s">
        <v>2564</v>
      </c>
      <c r="B1077" s="1" t="s">
        <v>610</v>
      </c>
      <c r="C1077" s="1" t="s">
        <v>630</v>
      </c>
      <c r="D1077" s="1" t="s">
        <v>652</v>
      </c>
      <c r="E1077" s="1" t="s">
        <v>162</v>
      </c>
      <c r="F1077" s="1" t="s">
        <v>178</v>
      </c>
      <c r="G1077" s="1" t="s">
        <v>632</v>
      </c>
      <c r="H1077" s="1" t="s">
        <v>172</v>
      </c>
      <c r="I1077" s="1" t="s">
        <v>181</v>
      </c>
      <c r="J1077" s="1" t="s">
        <v>182</v>
      </c>
      <c r="Y1077" s="1" t="s">
        <v>42</v>
      </c>
      <c r="Z1077" s="1" t="s">
        <v>43</v>
      </c>
    </row>
    <row r="1078" spans="1:26" x14ac:dyDescent="0.25">
      <c r="A1078" s="1" t="s">
        <v>2565</v>
      </c>
      <c r="B1078" s="1" t="s">
        <v>610</v>
      </c>
      <c r="C1078" s="1" t="s">
        <v>630</v>
      </c>
      <c r="D1078" s="1" t="s">
        <v>617</v>
      </c>
      <c r="E1078" s="1" t="s">
        <v>629</v>
      </c>
      <c r="F1078" s="1" t="s">
        <v>678</v>
      </c>
      <c r="G1078" s="1" t="s">
        <v>152</v>
      </c>
      <c r="H1078" s="1" t="s">
        <v>153</v>
      </c>
      <c r="I1078" s="1" t="s">
        <v>685</v>
      </c>
      <c r="J1078" s="1" t="s">
        <v>628</v>
      </c>
      <c r="Y1078" s="1" t="s">
        <v>42</v>
      </c>
      <c r="Z1078" s="1" t="s">
        <v>43</v>
      </c>
    </row>
    <row r="1079" spans="1:26" x14ac:dyDescent="0.25">
      <c r="A1079" s="1" t="s">
        <v>2566</v>
      </c>
      <c r="B1079" s="1" t="s">
        <v>610</v>
      </c>
      <c r="C1079" s="1" t="s">
        <v>630</v>
      </c>
      <c r="D1079" s="1" t="s">
        <v>617</v>
      </c>
      <c r="E1079" s="1" t="s">
        <v>178</v>
      </c>
      <c r="F1079" s="1" t="s">
        <v>178</v>
      </c>
      <c r="G1079" s="1" t="s">
        <v>641</v>
      </c>
      <c r="H1079" s="1" t="s">
        <v>632</v>
      </c>
      <c r="I1079" s="1" t="s">
        <v>619</v>
      </c>
      <c r="J1079" s="1" t="s">
        <v>783</v>
      </c>
      <c r="K1079" s="1" t="s">
        <v>619</v>
      </c>
      <c r="L1079" s="1" t="s">
        <v>27</v>
      </c>
      <c r="Y1079" s="1" t="s">
        <v>42</v>
      </c>
      <c r="Z1079" s="1" t="s">
        <v>43</v>
      </c>
    </row>
    <row r="1080" spans="1:26" x14ac:dyDescent="0.25">
      <c r="A1080" s="1" t="s">
        <v>3413</v>
      </c>
      <c r="B1080" s="1" t="s">
        <v>610</v>
      </c>
      <c r="C1080" s="1" t="s">
        <v>365</v>
      </c>
      <c r="D1080" s="1" t="s">
        <v>519</v>
      </c>
      <c r="E1080" s="1" t="s">
        <v>422</v>
      </c>
      <c r="F1080" s="1" t="s">
        <v>594</v>
      </c>
      <c r="G1080" s="1" t="s">
        <v>27</v>
      </c>
      <c r="H1080" s="1" t="s">
        <v>27</v>
      </c>
      <c r="I1080" s="1" t="s">
        <v>682</v>
      </c>
      <c r="J1080" s="1" t="s">
        <v>651</v>
      </c>
      <c r="Y1080" s="1" t="s">
        <v>582</v>
      </c>
      <c r="Z1080" s="1" t="s">
        <v>583</v>
      </c>
    </row>
    <row r="1081" spans="1:26" x14ac:dyDescent="0.25">
      <c r="A1081" s="1" t="s">
        <v>2567</v>
      </c>
      <c r="B1081" s="1" t="s">
        <v>610</v>
      </c>
      <c r="C1081" s="1" t="s">
        <v>619</v>
      </c>
      <c r="D1081" s="1" t="s">
        <v>630</v>
      </c>
      <c r="E1081" s="1" t="s">
        <v>627</v>
      </c>
      <c r="F1081" s="1" t="s">
        <v>658</v>
      </c>
      <c r="G1081" s="1" t="s">
        <v>725</v>
      </c>
      <c r="H1081" s="1" t="s">
        <v>152</v>
      </c>
      <c r="I1081" s="1" t="s">
        <v>617</v>
      </c>
      <c r="J1081" s="1" t="s">
        <v>680</v>
      </c>
      <c r="K1081" s="1" t="s">
        <v>619</v>
      </c>
      <c r="L1081" s="1" t="s">
        <v>27</v>
      </c>
      <c r="Y1081" s="1" t="s">
        <v>42</v>
      </c>
      <c r="Z1081" s="1" t="s">
        <v>43</v>
      </c>
    </row>
    <row r="1082" spans="1:26" x14ac:dyDescent="0.25">
      <c r="A1082" s="1" t="s">
        <v>2568</v>
      </c>
      <c r="B1082" s="1" t="s">
        <v>610</v>
      </c>
      <c r="C1082" s="1" t="s">
        <v>611</v>
      </c>
      <c r="D1082" s="1" t="s">
        <v>730</v>
      </c>
      <c r="E1082" s="1" t="s">
        <v>660</v>
      </c>
      <c r="F1082" s="1" t="s">
        <v>666</v>
      </c>
      <c r="G1082" s="1" t="s">
        <v>618</v>
      </c>
      <c r="H1082" s="1" t="s">
        <v>167</v>
      </c>
      <c r="I1082" s="1" t="s">
        <v>637</v>
      </c>
      <c r="J1082" s="1" t="s">
        <v>729</v>
      </c>
      <c r="K1082" s="1" t="s">
        <v>199</v>
      </c>
      <c r="L1082" s="1" t="s">
        <v>617</v>
      </c>
      <c r="Y1082" s="1" t="s">
        <v>42</v>
      </c>
      <c r="Z1082" s="1" t="s">
        <v>43</v>
      </c>
    </row>
    <row r="1083" spans="1:26" x14ac:dyDescent="0.25">
      <c r="A1083" s="1" t="s">
        <v>2569</v>
      </c>
      <c r="B1083" s="1" t="s">
        <v>610</v>
      </c>
      <c r="C1083" s="1" t="s">
        <v>619</v>
      </c>
      <c r="D1083" s="1" t="s">
        <v>652</v>
      </c>
      <c r="E1083" s="1" t="s">
        <v>613</v>
      </c>
      <c r="F1083" s="1" t="s">
        <v>616</v>
      </c>
      <c r="G1083" s="1" t="s">
        <v>176</v>
      </c>
      <c r="H1083" s="1" t="s">
        <v>153</v>
      </c>
      <c r="I1083" s="1" t="s">
        <v>617</v>
      </c>
      <c r="J1083" s="1" t="s">
        <v>649</v>
      </c>
      <c r="K1083" s="1" t="s">
        <v>619</v>
      </c>
      <c r="L1083" s="1" t="s">
        <v>27</v>
      </c>
      <c r="M1083" s="1" t="s">
        <v>274</v>
      </c>
      <c r="N1083" s="1" t="s">
        <v>27</v>
      </c>
      <c r="O1083" s="1" t="s">
        <v>331</v>
      </c>
      <c r="P1083" s="1" t="s">
        <v>27</v>
      </c>
      <c r="Q1083" s="1" t="s">
        <v>617</v>
      </c>
      <c r="R1083" s="1" t="s">
        <v>632</v>
      </c>
      <c r="S1083" s="1" t="s">
        <v>630</v>
      </c>
      <c r="T1083" s="1" t="s">
        <v>725</v>
      </c>
      <c r="U1083" s="1" t="s">
        <v>656</v>
      </c>
      <c r="V1083" s="1" t="s">
        <v>630</v>
      </c>
      <c r="W1083" s="1" t="s">
        <v>619</v>
      </c>
      <c r="X1083" s="1" t="s">
        <v>299</v>
      </c>
      <c r="Y1083" s="1" t="s">
        <v>42</v>
      </c>
      <c r="Z1083" s="1" t="s">
        <v>43</v>
      </c>
    </row>
    <row r="1084" spans="1:26" x14ac:dyDescent="0.25">
      <c r="A1084" s="1" t="s">
        <v>2570</v>
      </c>
      <c r="B1084" s="1" t="s">
        <v>610</v>
      </c>
      <c r="C1084" s="1" t="s">
        <v>619</v>
      </c>
      <c r="D1084" s="1" t="s">
        <v>659</v>
      </c>
      <c r="E1084" s="1" t="s">
        <v>648</v>
      </c>
      <c r="F1084" s="1" t="s">
        <v>688</v>
      </c>
      <c r="G1084" s="1" t="s">
        <v>641</v>
      </c>
      <c r="H1084" s="1" t="s">
        <v>802</v>
      </c>
      <c r="I1084" s="1" t="s">
        <v>729</v>
      </c>
      <c r="J1084" s="1" t="s">
        <v>651</v>
      </c>
      <c r="K1084" s="1" t="s">
        <v>617</v>
      </c>
      <c r="L1084" s="1" t="s">
        <v>27</v>
      </c>
      <c r="Y1084" s="1" t="s">
        <v>42</v>
      </c>
      <c r="Z1084" s="1" t="s">
        <v>43</v>
      </c>
    </row>
    <row r="1085" spans="1:26" x14ac:dyDescent="0.25">
      <c r="A1085" s="1" t="s">
        <v>2571</v>
      </c>
      <c r="B1085" s="1" t="s">
        <v>610</v>
      </c>
      <c r="C1085" s="1" t="s">
        <v>630</v>
      </c>
      <c r="D1085" s="1" t="s">
        <v>617</v>
      </c>
      <c r="E1085" s="1" t="s">
        <v>162</v>
      </c>
      <c r="F1085" s="1" t="s">
        <v>613</v>
      </c>
      <c r="G1085" s="1" t="s">
        <v>153</v>
      </c>
      <c r="H1085" s="1" t="s">
        <v>172</v>
      </c>
      <c r="I1085" s="1" t="s">
        <v>617</v>
      </c>
      <c r="J1085" s="1" t="s">
        <v>616</v>
      </c>
      <c r="K1085" s="1" t="s">
        <v>619</v>
      </c>
      <c r="L1085" s="1" t="s">
        <v>27</v>
      </c>
      <c r="Y1085" s="1" t="s">
        <v>42</v>
      </c>
      <c r="Z1085" s="1" t="s">
        <v>43</v>
      </c>
    </row>
    <row r="1086" spans="1:26" x14ac:dyDescent="0.25">
      <c r="A1086" s="1" t="s">
        <v>2572</v>
      </c>
      <c r="B1086" s="1" t="s">
        <v>610</v>
      </c>
      <c r="C1086" s="1" t="s">
        <v>630</v>
      </c>
      <c r="D1086" s="1" t="s">
        <v>652</v>
      </c>
      <c r="E1086" s="1" t="s">
        <v>626</v>
      </c>
      <c r="F1086" s="1" t="s">
        <v>627</v>
      </c>
      <c r="G1086" s="1" t="s">
        <v>167</v>
      </c>
      <c r="H1086" s="1" t="s">
        <v>152</v>
      </c>
      <c r="I1086" s="1" t="s">
        <v>628</v>
      </c>
      <c r="J1086" s="1" t="s">
        <v>628</v>
      </c>
      <c r="Y1086" s="1" t="s">
        <v>42</v>
      </c>
      <c r="Z1086" s="1" t="s">
        <v>43</v>
      </c>
    </row>
    <row r="1087" spans="1:26" x14ac:dyDescent="0.25">
      <c r="A1087" s="1" t="s">
        <v>2573</v>
      </c>
      <c r="B1087" s="1" t="s">
        <v>610</v>
      </c>
      <c r="C1087" s="1" t="s">
        <v>702</v>
      </c>
      <c r="D1087" s="1" t="s">
        <v>637</v>
      </c>
      <c r="E1087" s="1" t="s">
        <v>648</v>
      </c>
      <c r="F1087" s="1" t="s">
        <v>648</v>
      </c>
      <c r="G1087" s="1" t="s">
        <v>641</v>
      </c>
      <c r="H1087" s="1" t="s">
        <v>691</v>
      </c>
      <c r="I1087" s="1" t="s">
        <v>738</v>
      </c>
      <c r="J1087" s="1" t="s">
        <v>680</v>
      </c>
      <c r="Y1087" s="1" t="s">
        <v>42</v>
      </c>
      <c r="Z1087" s="1" t="s">
        <v>43</v>
      </c>
    </row>
    <row r="1088" spans="1:26" x14ac:dyDescent="0.25">
      <c r="A1088" s="1" t="s">
        <v>2574</v>
      </c>
      <c r="B1088" s="1" t="s">
        <v>610</v>
      </c>
      <c r="C1088" s="1" t="s">
        <v>730</v>
      </c>
      <c r="D1088" s="1" t="s">
        <v>692</v>
      </c>
      <c r="E1088" s="1" t="s">
        <v>616</v>
      </c>
      <c r="F1088" s="1" t="s">
        <v>650</v>
      </c>
      <c r="G1088" s="1" t="s">
        <v>183</v>
      </c>
      <c r="H1088" s="1" t="s">
        <v>662</v>
      </c>
      <c r="I1088" s="1" t="s">
        <v>646</v>
      </c>
      <c r="J1088" s="1" t="s">
        <v>817</v>
      </c>
      <c r="K1088" s="1" t="s">
        <v>199</v>
      </c>
      <c r="L1088" s="1" t="s">
        <v>27</v>
      </c>
      <c r="M1088" s="1" t="s">
        <v>274</v>
      </c>
      <c r="N1088" s="1" t="s">
        <v>27</v>
      </c>
      <c r="Y1088" s="1" t="s">
        <v>42</v>
      </c>
      <c r="Z1088" s="1" t="s">
        <v>43</v>
      </c>
    </row>
    <row r="1089" spans="1:26" x14ac:dyDescent="0.25">
      <c r="A1089" s="1" t="s">
        <v>3414</v>
      </c>
      <c r="B1089" s="1" t="s">
        <v>610</v>
      </c>
      <c r="C1089" s="1" t="s">
        <v>320</v>
      </c>
      <c r="D1089" s="1" t="s">
        <v>365</v>
      </c>
      <c r="E1089" s="1" t="s">
        <v>512</v>
      </c>
      <c r="F1089" s="1" t="s">
        <v>386</v>
      </c>
      <c r="G1089" s="1" t="s">
        <v>27</v>
      </c>
      <c r="H1089" s="1" t="s">
        <v>27</v>
      </c>
      <c r="I1089" s="1" t="s">
        <v>628</v>
      </c>
      <c r="J1089" s="1" t="s">
        <v>616</v>
      </c>
      <c r="Y1089" s="1" t="s">
        <v>582</v>
      </c>
      <c r="Z1089" s="1" t="s">
        <v>583</v>
      </c>
    </row>
    <row r="1090" spans="1:26" x14ac:dyDescent="0.25">
      <c r="A1090" s="1" t="s">
        <v>2575</v>
      </c>
      <c r="B1090" s="1" t="s">
        <v>610</v>
      </c>
      <c r="C1090" s="1" t="s">
        <v>630</v>
      </c>
      <c r="D1090" s="1" t="s">
        <v>637</v>
      </c>
      <c r="E1090" s="1" t="s">
        <v>613</v>
      </c>
      <c r="F1090" s="1" t="s">
        <v>648</v>
      </c>
      <c r="G1090" s="1" t="s">
        <v>641</v>
      </c>
      <c r="H1090" s="1" t="s">
        <v>153</v>
      </c>
      <c r="I1090" s="1" t="s">
        <v>617</v>
      </c>
      <c r="J1090" s="1" t="s">
        <v>616</v>
      </c>
      <c r="K1090" s="1" t="s">
        <v>619</v>
      </c>
      <c r="L1090" s="1" t="s">
        <v>27</v>
      </c>
      <c r="Y1090" s="1" t="s">
        <v>42</v>
      </c>
      <c r="Z1090" s="1" t="s">
        <v>43</v>
      </c>
    </row>
    <row r="1091" spans="1:26" x14ac:dyDescent="0.25">
      <c r="A1091" s="1" t="s">
        <v>2576</v>
      </c>
      <c r="B1091" s="1" t="s">
        <v>610</v>
      </c>
      <c r="C1091" s="1" t="s">
        <v>630</v>
      </c>
      <c r="D1091" s="1" t="s">
        <v>639</v>
      </c>
      <c r="E1091" s="1" t="s">
        <v>171</v>
      </c>
      <c r="F1091" s="1" t="s">
        <v>178</v>
      </c>
      <c r="G1091" s="1" t="s">
        <v>632</v>
      </c>
      <c r="H1091" s="1" t="s">
        <v>632</v>
      </c>
      <c r="I1091" s="1" t="s">
        <v>617</v>
      </c>
      <c r="J1091" s="1" t="s">
        <v>649</v>
      </c>
      <c r="K1091" s="1" t="s">
        <v>199</v>
      </c>
      <c r="L1091" s="1" t="s">
        <v>27</v>
      </c>
      <c r="M1091" s="1" t="s">
        <v>274</v>
      </c>
      <c r="N1091" s="1" t="s">
        <v>27</v>
      </c>
      <c r="Y1091" s="1" t="s">
        <v>42</v>
      </c>
      <c r="Z1091" s="1" t="s">
        <v>43</v>
      </c>
    </row>
    <row r="1092" spans="1:26" x14ac:dyDescent="0.25">
      <c r="A1092" s="1" t="s">
        <v>2577</v>
      </c>
      <c r="B1092" s="1" t="s">
        <v>610</v>
      </c>
      <c r="C1092" s="1" t="s">
        <v>740</v>
      </c>
      <c r="D1092" s="1" t="s">
        <v>637</v>
      </c>
      <c r="E1092" s="1" t="s">
        <v>734</v>
      </c>
      <c r="F1092" s="1" t="s">
        <v>735</v>
      </c>
      <c r="G1092" s="1" t="s">
        <v>183</v>
      </c>
      <c r="H1092" s="1" t="s">
        <v>183</v>
      </c>
      <c r="I1092" s="1" t="s">
        <v>741</v>
      </c>
      <c r="J1092" s="1" t="s">
        <v>175</v>
      </c>
      <c r="Y1092" s="1" t="s">
        <v>42</v>
      </c>
      <c r="Z1092" s="1" t="s">
        <v>43</v>
      </c>
    </row>
    <row r="1093" spans="1:26" x14ac:dyDescent="0.25">
      <c r="A1093" s="1" t="s">
        <v>2578</v>
      </c>
      <c r="B1093" s="1" t="s">
        <v>610</v>
      </c>
      <c r="C1093" s="1" t="s">
        <v>619</v>
      </c>
      <c r="D1093" s="1" t="s">
        <v>652</v>
      </c>
      <c r="E1093" s="1" t="s">
        <v>162</v>
      </c>
      <c r="F1093" s="1" t="s">
        <v>648</v>
      </c>
      <c r="G1093" s="1" t="s">
        <v>641</v>
      </c>
      <c r="H1093" s="1" t="s">
        <v>172</v>
      </c>
      <c r="I1093" s="1" t="s">
        <v>649</v>
      </c>
      <c r="J1093" s="1" t="s">
        <v>616</v>
      </c>
      <c r="Y1093" s="1" t="s">
        <v>42</v>
      </c>
      <c r="Z1093" s="1" t="s">
        <v>43</v>
      </c>
    </row>
    <row r="1094" spans="1:26" x14ac:dyDescent="0.25">
      <c r="A1094" s="1" t="s">
        <v>2579</v>
      </c>
      <c r="B1094" s="1" t="s">
        <v>610</v>
      </c>
      <c r="C1094" s="1" t="s">
        <v>619</v>
      </c>
      <c r="D1094" s="1" t="s">
        <v>637</v>
      </c>
      <c r="E1094" s="1" t="s">
        <v>613</v>
      </c>
      <c r="F1094" s="1" t="s">
        <v>178</v>
      </c>
      <c r="G1094" s="1" t="s">
        <v>632</v>
      </c>
      <c r="H1094" s="1" t="s">
        <v>153</v>
      </c>
      <c r="I1094" s="1" t="s">
        <v>617</v>
      </c>
      <c r="J1094" s="1" t="s">
        <v>646</v>
      </c>
      <c r="K1094" s="1" t="s">
        <v>619</v>
      </c>
      <c r="L1094" s="1" t="s">
        <v>27</v>
      </c>
      <c r="M1094" s="1" t="s">
        <v>274</v>
      </c>
      <c r="N1094" s="1" t="s">
        <v>27</v>
      </c>
      <c r="Y1094" s="1" t="s">
        <v>42</v>
      </c>
      <c r="Z1094" s="1" t="s">
        <v>43</v>
      </c>
    </row>
    <row r="1095" spans="1:26" x14ac:dyDescent="0.25">
      <c r="A1095" s="1" t="s">
        <v>2580</v>
      </c>
      <c r="B1095" s="1" t="s">
        <v>610</v>
      </c>
      <c r="C1095" s="1" t="s">
        <v>630</v>
      </c>
      <c r="D1095" s="1" t="s">
        <v>647</v>
      </c>
      <c r="E1095" s="1" t="s">
        <v>49</v>
      </c>
      <c r="F1095" s="1" t="s">
        <v>648</v>
      </c>
      <c r="G1095" s="1" t="s">
        <v>183</v>
      </c>
      <c r="H1095" s="1" t="s">
        <v>641</v>
      </c>
      <c r="I1095" s="1" t="s">
        <v>729</v>
      </c>
      <c r="J1095" s="1" t="s">
        <v>616</v>
      </c>
      <c r="K1095" s="1" t="s">
        <v>617</v>
      </c>
      <c r="L1095" s="1" t="s">
        <v>27</v>
      </c>
      <c r="Y1095" s="1" t="s">
        <v>42</v>
      </c>
      <c r="Z1095" s="1" t="s">
        <v>43</v>
      </c>
    </row>
    <row r="1096" spans="1:26" x14ac:dyDescent="0.25">
      <c r="A1096" s="1" t="s">
        <v>2581</v>
      </c>
      <c r="B1096" s="1" t="s">
        <v>610</v>
      </c>
      <c r="C1096" s="1" t="s">
        <v>630</v>
      </c>
      <c r="D1096" s="1" t="s">
        <v>611</v>
      </c>
      <c r="E1096" s="1" t="s">
        <v>613</v>
      </c>
      <c r="F1096" s="1" t="s">
        <v>706</v>
      </c>
      <c r="G1096" s="1" t="s">
        <v>618</v>
      </c>
      <c r="H1096" s="1" t="s">
        <v>153</v>
      </c>
      <c r="I1096" s="1" t="s">
        <v>617</v>
      </c>
      <c r="J1096" s="1" t="s">
        <v>649</v>
      </c>
      <c r="K1096" s="1" t="s">
        <v>619</v>
      </c>
      <c r="L1096" s="1" t="s">
        <v>27</v>
      </c>
      <c r="M1096" s="1" t="s">
        <v>274</v>
      </c>
      <c r="N1096" s="1" t="s">
        <v>27</v>
      </c>
      <c r="Y1096" s="1" t="s">
        <v>42</v>
      </c>
      <c r="Z1096" s="1" t="s">
        <v>43</v>
      </c>
    </row>
    <row r="1097" spans="1:26" x14ac:dyDescent="0.25">
      <c r="A1097" s="1" t="s">
        <v>3425</v>
      </c>
      <c r="B1097" s="1" t="s">
        <v>610</v>
      </c>
      <c r="C1097" s="1" t="s">
        <v>320</v>
      </c>
      <c r="D1097" s="1" t="s">
        <v>365</v>
      </c>
      <c r="E1097" s="1" t="s">
        <v>412</v>
      </c>
      <c r="F1097" s="1" t="s">
        <v>513</v>
      </c>
      <c r="G1097" s="1" t="s">
        <v>27</v>
      </c>
      <c r="H1097" s="1" t="s">
        <v>27</v>
      </c>
      <c r="I1097" s="1" t="s">
        <v>617</v>
      </c>
      <c r="J1097" s="1" t="s">
        <v>646</v>
      </c>
      <c r="K1097" s="1" t="s">
        <v>618</v>
      </c>
      <c r="L1097" s="1" t="s">
        <v>27</v>
      </c>
      <c r="M1097" s="1" t="s">
        <v>322</v>
      </c>
      <c r="N1097" s="1" t="s">
        <v>27</v>
      </c>
      <c r="Y1097" s="1" t="s">
        <v>582</v>
      </c>
      <c r="Z1097" s="1" t="s">
        <v>583</v>
      </c>
    </row>
    <row r="1098" spans="1:26" x14ac:dyDescent="0.25">
      <c r="A1098" s="1" t="s">
        <v>3415</v>
      </c>
      <c r="B1098" s="1" t="s">
        <v>610</v>
      </c>
      <c r="C1098" s="1" t="s">
        <v>619</v>
      </c>
      <c r="D1098" s="1" t="s">
        <v>670</v>
      </c>
      <c r="E1098" s="1" t="s">
        <v>421</v>
      </c>
      <c r="F1098" s="1" t="s">
        <v>512</v>
      </c>
      <c r="G1098" s="1" t="s">
        <v>27</v>
      </c>
      <c r="H1098" s="1" t="s">
        <v>27</v>
      </c>
      <c r="I1098" s="1" t="s">
        <v>628</v>
      </c>
      <c r="J1098" s="1" t="s">
        <v>613</v>
      </c>
      <c r="Y1098" s="1" t="s">
        <v>582</v>
      </c>
      <c r="Z1098" s="1" t="s">
        <v>583</v>
      </c>
    </row>
    <row r="1099" spans="1:26" x14ac:dyDescent="0.25">
      <c r="A1099" s="1" t="s">
        <v>3416</v>
      </c>
      <c r="B1099" s="1" t="s">
        <v>610</v>
      </c>
      <c r="C1099" s="1" t="s">
        <v>619</v>
      </c>
      <c r="D1099" s="1" t="s">
        <v>827</v>
      </c>
      <c r="E1099" s="1" t="s">
        <v>512</v>
      </c>
      <c r="F1099" s="1" t="s">
        <v>385</v>
      </c>
      <c r="G1099" s="1" t="s">
        <v>27</v>
      </c>
      <c r="H1099" s="1" t="s">
        <v>27</v>
      </c>
      <c r="I1099" s="1" t="s">
        <v>619</v>
      </c>
      <c r="J1099" s="1" t="s">
        <v>628</v>
      </c>
      <c r="Y1099" s="1" t="s">
        <v>582</v>
      </c>
      <c r="Z1099" s="1" t="s">
        <v>583</v>
      </c>
    </row>
    <row r="1100" spans="1:26" x14ac:dyDescent="0.25">
      <c r="A1100" s="1" t="s">
        <v>3390</v>
      </c>
      <c r="B1100" s="1" t="s">
        <v>610</v>
      </c>
      <c r="C1100" s="1" t="s">
        <v>676</v>
      </c>
      <c r="D1100" s="1" t="s">
        <v>27</v>
      </c>
      <c r="E1100" s="1" t="s">
        <v>717</v>
      </c>
      <c r="F1100" s="1" t="s">
        <v>27</v>
      </c>
      <c r="Y1100" s="1" t="s">
        <v>582</v>
      </c>
      <c r="Z1100" s="1" t="s">
        <v>583</v>
      </c>
    </row>
    <row r="1101" spans="1:26" x14ac:dyDescent="0.25">
      <c r="A1101" s="1" t="s">
        <v>3423</v>
      </c>
      <c r="B1101" s="1" t="s">
        <v>610</v>
      </c>
      <c r="C1101" s="1" t="s">
        <v>320</v>
      </c>
      <c r="D1101" s="1" t="s">
        <v>638</v>
      </c>
      <c r="E1101" s="1" t="s">
        <v>513</v>
      </c>
      <c r="F1101" s="1" t="s">
        <v>561</v>
      </c>
      <c r="G1101" s="1" t="s">
        <v>27</v>
      </c>
      <c r="H1101" s="1" t="s">
        <v>27</v>
      </c>
      <c r="I1101" s="1" t="s">
        <v>617</v>
      </c>
      <c r="J1101" s="1" t="s">
        <v>810</v>
      </c>
      <c r="K1101" s="1" t="s">
        <v>618</v>
      </c>
      <c r="L1101" s="1" t="s">
        <v>618</v>
      </c>
      <c r="Y1101" s="1" t="s">
        <v>593</v>
      </c>
      <c r="Z1101" s="1" t="s">
        <v>583</v>
      </c>
    </row>
    <row r="1102" spans="1:26" x14ac:dyDescent="0.25">
      <c r="A1102" s="1" t="s">
        <v>3173</v>
      </c>
      <c r="B1102" s="1" t="s">
        <v>610</v>
      </c>
      <c r="C1102" s="1" t="s">
        <v>511</v>
      </c>
      <c r="D1102" s="1" t="s">
        <v>730</v>
      </c>
      <c r="E1102" s="1" t="s">
        <v>421</v>
      </c>
      <c r="F1102" s="1" t="s">
        <v>381</v>
      </c>
      <c r="G1102" s="1" t="s">
        <v>27</v>
      </c>
      <c r="H1102" s="1" t="s">
        <v>27</v>
      </c>
      <c r="I1102" s="1" t="s">
        <v>454</v>
      </c>
      <c r="J1102" s="1" t="s">
        <v>616</v>
      </c>
      <c r="Y1102" s="1" t="s">
        <v>568</v>
      </c>
      <c r="Z1102" s="1" t="s">
        <v>559</v>
      </c>
    </row>
    <row r="1103" spans="1:26" x14ac:dyDescent="0.25">
      <c r="A1103" s="1" t="s">
        <v>3422</v>
      </c>
      <c r="B1103" s="1" t="s">
        <v>610</v>
      </c>
      <c r="C1103" s="1" t="s">
        <v>320</v>
      </c>
      <c r="D1103" s="1" t="s">
        <v>365</v>
      </c>
      <c r="E1103" s="1" t="s">
        <v>560</v>
      </c>
      <c r="F1103" s="1" t="s">
        <v>386</v>
      </c>
      <c r="G1103" s="1" t="s">
        <v>27</v>
      </c>
      <c r="H1103" s="1" t="s">
        <v>27</v>
      </c>
      <c r="I1103" s="1" t="s">
        <v>637</v>
      </c>
      <c r="J1103" s="1" t="s">
        <v>810</v>
      </c>
      <c r="K1103" s="1" t="s">
        <v>618</v>
      </c>
      <c r="L1103" s="1" t="s">
        <v>27</v>
      </c>
      <c r="Y1103" s="1" t="s">
        <v>582</v>
      </c>
      <c r="Z1103" s="1" t="s">
        <v>583</v>
      </c>
    </row>
    <row r="1104" spans="1:26" x14ac:dyDescent="0.25">
      <c r="A1104" s="1" t="s">
        <v>3417</v>
      </c>
      <c r="B1104" s="1" t="s">
        <v>610</v>
      </c>
      <c r="C1104" s="1" t="s">
        <v>322</v>
      </c>
      <c r="D1104" s="1" t="s">
        <v>320</v>
      </c>
      <c r="E1104" s="1" t="s">
        <v>512</v>
      </c>
      <c r="F1104" s="1" t="s">
        <v>413</v>
      </c>
      <c r="G1104" s="1" t="s">
        <v>27</v>
      </c>
      <c r="H1104" s="1" t="s">
        <v>27</v>
      </c>
      <c r="I1104" s="1" t="s">
        <v>628</v>
      </c>
      <c r="J1104" s="1" t="s">
        <v>613</v>
      </c>
      <c r="Y1104" s="1" t="s">
        <v>582</v>
      </c>
      <c r="Z1104" s="1" t="s">
        <v>583</v>
      </c>
    </row>
    <row r="1105" spans="1:26" x14ac:dyDescent="0.25">
      <c r="A1105" s="1" t="s">
        <v>3426</v>
      </c>
      <c r="B1105" s="1" t="s">
        <v>610</v>
      </c>
      <c r="C1105" s="1" t="s">
        <v>638</v>
      </c>
      <c r="D1105" s="1" t="s">
        <v>659</v>
      </c>
      <c r="E1105" s="1" t="s">
        <v>421</v>
      </c>
      <c r="F1105" s="1" t="s">
        <v>552</v>
      </c>
      <c r="G1105" s="1" t="s">
        <v>27</v>
      </c>
      <c r="H1105" s="1" t="s">
        <v>27</v>
      </c>
      <c r="I1105" s="1" t="s">
        <v>628</v>
      </c>
      <c r="J1105" s="1" t="s">
        <v>816</v>
      </c>
      <c r="K1105" s="1" t="s">
        <v>618</v>
      </c>
      <c r="L1105" s="1" t="s">
        <v>27</v>
      </c>
      <c r="M1105" s="1" t="s">
        <v>322</v>
      </c>
      <c r="N1105" s="1" t="s">
        <v>27</v>
      </c>
      <c r="Y1105" s="1" t="s">
        <v>582</v>
      </c>
      <c r="Z1105" s="1" t="s">
        <v>583</v>
      </c>
    </row>
    <row r="1106" spans="1:26" x14ac:dyDescent="0.25">
      <c r="A1106" s="1" t="s">
        <v>3418</v>
      </c>
      <c r="B1106" s="1" t="s">
        <v>610</v>
      </c>
      <c r="C1106" s="1" t="s">
        <v>322</v>
      </c>
      <c r="D1106" s="1" t="s">
        <v>321</v>
      </c>
      <c r="E1106" s="1" t="s">
        <v>421</v>
      </c>
      <c r="F1106" s="1" t="s">
        <v>595</v>
      </c>
      <c r="G1106" s="1" t="s">
        <v>27</v>
      </c>
      <c r="H1106" s="1" t="s">
        <v>27</v>
      </c>
      <c r="I1106" s="1" t="s">
        <v>665</v>
      </c>
      <c r="J1106" s="1" t="s">
        <v>628</v>
      </c>
      <c r="Y1106" s="1" t="s">
        <v>582</v>
      </c>
      <c r="Z1106" s="1" t="s">
        <v>583</v>
      </c>
    </row>
    <row r="1107" spans="1:26" x14ac:dyDescent="0.25">
      <c r="A1107" s="1" t="s">
        <v>3178</v>
      </c>
      <c r="B1107" s="1" t="s">
        <v>610</v>
      </c>
      <c r="C1107" s="1" t="s">
        <v>511</v>
      </c>
      <c r="D1107" s="1" t="s">
        <v>384</v>
      </c>
      <c r="E1107" s="1" t="s">
        <v>412</v>
      </c>
      <c r="F1107" s="1" t="s">
        <v>560</v>
      </c>
      <c r="G1107" s="1" t="s">
        <v>27</v>
      </c>
      <c r="H1107" s="1" t="s">
        <v>27</v>
      </c>
      <c r="I1107" s="1" t="s">
        <v>665</v>
      </c>
      <c r="J1107" s="1" t="s">
        <v>783</v>
      </c>
      <c r="K1107" s="1" t="s">
        <v>618</v>
      </c>
      <c r="L1107" s="1" t="s">
        <v>27</v>
      </c>
      <c r="M1107" s="1" t="s">
        <v>322</v>
      </c>
      <c r="N1107" s="1" t="s">
        <v>27</v>
      </c>
      <c r="Y1107" s="1" t="s">
        <v>572</v>
      </c>
      <c r="Z1107" s="1" t="s">
        <v>559</v>
      </c>
    </row>
    <row r="1108" spans="1:26" x14ac:dyDescent="0.25">
      <c r="A1108" s="1" t="s">
        <v>3427</v>
      </c>
      <c r="B1108" s="1" t="s">
        <v>610</v>
      </c>
      <c r="C1108" s="1" t="s">
        <v>322</v>
      </c>
      <c r="D1108" s="1" t="s">
        <v>320</v>
      </c>
      <c r="E1108" s="1" t="s">
        <v>410</v>
      </c>
      <c r="F1108" s="1" t="s">
        <v>422</v>
      </c>
      <c r="G1108" s="1" t="s">
        <v>27</v>
      </c>
      <c r="H1108" s="1" t="s">
        <v>27</v>
      </c>
      <c r="I1108" s="1" t="s">
        <v>617</v>
      </c>
      <c r="J1108" s="1" t="s">
        <v>646</v>
      </c>
      <c r="K1108" s="1" t="s">
        <v>619</v>
      </c>
      <c r="L1108" s="1" t="s">
        <v>27</v>
      </c>
      <c r="M1108" s="1" t="s">
        <v>322</v>
      </c>
      <c r="N1108" s="1" t="s">
        <v>27</v>
      </c>
      <c r="Y1108" s="1" t="s">
        <v>582</v>
      </c>
      <c r="Z1108" s="1" t="s">
        <v>583</v>
      </c>
    </row>
    <row r="1109" spans="1:26" x14ac:dyDescent="0.25">
      <c r="A1109" s="1" t="s">
        <v>2671</v>
      </c>
      <c r="B1109" s="1" t="s">
        <v>610</v>
      </c>
      <c r="C1109" s="1" t="s">
        <v>320</v>
      </c>
      <c r="D1109" s="1" t="s">
        <v>365</v>
      </c>
      <c r="E1109" s="1" t="s">
        <v>381</v>
      </c>
      <c r="F1109" s="1" t="s">
        <v>27</v>
      </c>
      <c r="Y1109" s="1" t="s">
        <v>382</v>
      </c>
      <c r="Z1109" s="1" t="s">
        <v>383</v>
      </c>
    </row>
    <row r="1110" spans="1:26" x14ac:dyDescent="0.25">
      <c r="A1110" s="1" t="s">
        <v>3084</v>
      </c>
      <c r="B1110" s="1" t="s">
        <v>610</v>
      </c>
      <c r="C1110" s="1" t="s">
        <v>320</v>
      </c>
      <c r="D1110" s="1" t="s">
        <v>27</v>
      </c>
      <c r="E1110" s="1" t="s">
        <v>612</v>
      </c>
      <c r="F1110" s="1" t="s">
        <v>631</v>
      </c>
      <c r="Y1110" s="1" t="s">
        <v>541</v>
      </c>
      <c r="Z1110" s="1" t="s">
        <v>542</v>
      </c>
    </row>
    <row r="1111" spans="1:26" x14ac:dyDescent="0.25">
      <c r="A1111" s="1" t="s">
        <v>3168</v>
      </c>
      <c r="B1111" s="1" t="s">
        <v>610</v>
      </c>
      <c r="C1111" s="1" t="s">
        <v>617</v>
      </c>
      <c r="D1111" s="1" t="s">
        <v>611</v>
      </c>
      <c r="E1111" s="1" t="s">
        <v>560</v>
      </c>
      <c r="F1111" s="1" t="s">
        <v>561</v>
      </c>
      <c r="Y1111" s="1" t="s">
        <v>562</v>
      </c>
      <c r="Z1111" s="1" t="s">
        <v>559</v>
      </c>
    </row>
    <row r="1112" spans="1:26" x14ac:dyDescent="0.25">
      <c r="A1112" s="1" t="s">
        <v>3181</v>
      </c>
      <c r="B1112" s="1" t="s">
        <v>610</v>
      </c>
      <c r="C1112" s="1" t="s">
        <v>320</v>
      </c>
      <c r="D1112" s="1" t="s">
        <v>427</v>
      </c>
      <c r="E1112" s="1" t="s">
        <v>412</v>
      </c>
      <c r="F1112" s="1" t="s">
        <v>385</v>
      </c>
      <c r="Y1112" s="1" t="s">
        <v>576</v>
      </c>
      <c r="Z1112" s="1" t="s">
        <v>577</v>
      </c>
    </row>
    <row r="1113" spans="1:26" x14ac:dyDescent="0.25">
      <c r="A1113" s="1" t="s">
        <v>3085</v>
      </c>
      <c r="B1113" s="1" t="s">
        <v>610</v>
      </c>
      <c r="C1113" s="1" t="s">
        <v>638</v>
      </c>
      <c r="D1113" s="1" t="s">
        <v>647</v>
      </c>
      <c r="E1113" s="1" t="s">
        <v>612</v>
      </c>
      <c r="F1113" s="1" t="s">
        <v>781</v>
      </c>
      <c r="Y1113" s="1" t="s">
        <v>541</v>
      </c>
      <c r="Z1113" s="1" t="s">
        <v>542</v>
      </c>
    </row>
    <row r="1114" spans="1:26" x14ac:dyDescent="0.25">
      <c r="A1114" s="1" t="s">
        <v>2674</v>
      </c>
      <c r="B1114" s="1" t="s">
        <v>610</v>
      </c>
      <c r="C1114" s="1" t="s">
        <v>320</v>
      </c>
      <c r="D1114" s="1" t="s">
        <v>365</v>
      </c>
      <c r="E1114" s="1" t="s">
        <v>412</v>
      </c>
      <c r="F1114" s="1" t="s">
        <v>413</v>
      </c>
      <c r="Y1114" s="1" t="s">
        <v>414</v>
      </c>
      <c r="Z1114" s="1" t="s">
        <v>415</v>
      </c>
    </row>
    <row r="1115" spans="1:26" x14ac:dyDescent="0.25">
      <c r="A1115" s="1" t="s">
        <v>3081</v>
      </c>
      <c r="B1115" s="1" t="s">
        <v>610</v>
      </c>
      <c r="C1115" s="1" t="s">
        <v>619</v>
      </c>
      <c r="D1115" s="1" t="s">
        <v>647</v>
      </c>
      <c r="E1115" s="1" t="s">
        <v>636</v>
      </c>
      <c r="F1115" s="1" t="s">
        <v>654</v>
      </c>
      <c r="G1115" s="1" t="s">
        <v>623</v>
      </c>
      <c r="H1115" s="1" t="s">
        <v>38</v>
      </c>
      <c r="I1115" s="1" t="s">
        <v>642</v>
      </c>
      <c r="J1115" s="1" t="s">
        <v>27</v>
      </c>
      <c r="K1115" s="1" t="s">
        <v>27</v>
      </c>
      <c r="L1115" s="1" t="s">
        <v>27</v>
      </c>
      <c r="M1115" s="1" t="s">
        <v>27</v>
      </c>
      <c r="N1115" s="1" t="s">
        <v>27</v>
      </c>
      <c r="O1115" s="1" t="s">
        <v>618</v>
      </c>
      <c r="P1115" s="1" t="s">
        <v>27</v>
      </c>
      <c r="Y1115" s="1" t="s">
        <v>509</v>
      </c>
      <c r="Z1115" s="1" t="s">
        <v>425</v>
      </c>
    </row>
    <row r="1116" spans="1:26" x14ac:dyDescent="0.25">
      <c r="A1116" s="1" t="s">
        <v>1621</v>
      </c>
      <c r="B1116" s="1" t="s">
        <v>610</v>
      </c>
      <c r="C1116" s="1" t="s">
        <v>26</v>
      </c>
      <c r="D1116" s="1" t="s">
        <v>617</v>
      </c>
      <c r="E1116" s="1" t="s">
        <v>612</v>
      </c>
      <c r="F1116" s="1" t="s">
        <v>654</v>
      </c>
      <c r="G1116" s="1" t="s">
        <v>623</v>
      </c>
      <c r="H1116" s="1" t="s">
        <v>612</v>
      </c>
      <c r="I1116" s="1" t="s">
        <v>616</v>
      </c>
      <c r="J1116" s="1" t="s">
        <v>675</v>
      </c>
      <c r="K1116" s="1" t="s">
        <v>27</v>
      </c>
      <c r="L1116" s="1" t="s">
        <v>27</v>
      </c>
      <c r="M1116" s="1" t="s">
        <v>27</v>
      </c>
      <c r="N1116" s="1" t="s">
        <v>27</v>
      </c>
      <c r="O1116" s="1" t="s">
        <v>619</v>
      </c>
      <c r="P1116" s="1" t="s">
        <v>27</v>
      </c>
      <c r="Y1116" s="1" t="s">
        <v>530</v>
      </c>
      <c r="Z1116" s="1" t="s">
        <v>425</v>
      </c>
    </row>
    <row r="1117" spans="1:26" x14ac:dyDescent="0.25">
      <c r="A1117" s="1" t="s">
        <v>3082</v>
      </c>
      <c r="B1117" s="1" t="s">
        <v>610</v>
      </c>
      <c r="C1117" s="1" t="s">
        <v>740</v>
      </c>
      <c r="D1117" s="1" t="s">
        <v>637</v>
      </c>
      <c r="E1117" s="1" t="s">
        <v>651</v>
      </c>
      <c r="F1117" s="1" t="s">
        <v>658</v>
      </c>
      <c r="G1117" s="1" t="s">
        <v>725</v>
      </c>
      <c r="H1117" s="1" t="s">
        <v>613</v>
      </c>
      <c r="I1117" s="1" t="s">
        <v>617</v>
      </c>
      <c r="J1117" s="1" t="s">
        <v>802</v>
      </c>
      <c r="K1117" s="1" t="s">
        <v>618</v>
      </c>
      <c r="L1117" s="1" t="s">
        <v>617</v>
      </c>
      <c r="M1117" s="1" t="s">
        <v>27</v>
      </c>
      <c r="N1117" s="1" t="s">
        <v>27</v>
      </c>
      <c r="O1117" s="1" t="s">
        <v>27</v>
      </c>
      <c r="P1117" s="1" t="s">
        <v>27</v>
      </c>
      <c r="Y1117" s="1" t="s">
        <v>531</v>
      </c>
      <c r="Z1117" s="1" t="s">
        <v>425</v>
      </c>
    </row>
    <row r="1118" spans="1:26" x14ac:dyDescent="0.25">
      <c r="A1118" s="1" t="s">
        <v>1622</v>
      </c>
      <c r="B1118" s="1" t="s">
        <v>610</v>
      </c>
      <c r="C1118" s="1" t="s">
        <v>740</v>
      </c>
      <c r="D1118" s="1" t="s">
        <v>637</v>
      </c>
      <c r="E1118" s="1" t="s">
        <v>651</v>
      </c>
      <c r="F1118" s="1" t="s">
        <v>658</v>
      </c>
      <c r="G1118" s="1" t="s">
        <v>725</v>
      </c>
      <c r="H1118" s="1" t="s">
        <v>613</v>
      </c>
      <c r="I1118" s="1" t="s">
        <v>617</v>
      </c>
      <c r="J1118" s="1" t="s">
        <v>802</v>
      </c>
      <c r="K1118" s="1" t="s">
        <v>618</v>
      </c>
      <c r="L1118" s="1" t="s">
        <v>617</v>
      </c>
      <c r="M1118" s="1" t="s">
        <v>27</v>
      </c>
      <c r="N1118" s="1" t="s">
        <v>27</v>
      </c>
      <c r="O1118" s="1" t="s">
        <v>27</v>
      </c>
      <c r="P1118" s="1" t="s">
        <v>27</v>
      </c>
      <c r="Y1118" s="1" t="s">
        <v>532</v>
      </c>
      <c r="Z1118" s="1" t="s">
        <v>425</v>
      </c>
    </row>
    <row r="1119" spans="1:26" x14ac:dyDescent="0.25">
      <c r="A1119" s="1" t="s">
        <v>3083</v>
      </c>
      <c r="B1119" s="1" t="s">
        <v>610</v>
      </c>
      <c r="C1119" s="1" t="s">
        <v>26</v>
      </c>
      <c r="D1119" s="1" t="s">
        <v>730</v>
      </c>
      <c r="E1119" s="1" t="s">
        <v>666</v>
      </c>
      <c r="F1119" s="1" t="s">
        <v>626</v>
      </c>
      <c r="G1119" s="1" t="s">
        <v>45</v>
      </c>
      <c r="H1119" s="1" t="s">
        <v>651</v>
      </c>
      <c r="I1119" s="1" t="s">
        <v>637</v>
      </c>
      <c r="J1119" s="1" t="s">
        <v>729</v>
      </c>
      <c r="K1119" s="1" t="s">
        <v>618</v>
      </c>
      <c r="L1119" s="1" t="s">
        <v>617</v>
      </c>
      <c r="M1119" s="1" t="s">
        <v>27</v>
      </c>
      <c r="N1119" s="1" t="s">
        <v>27</v>
      </c>
      <c r="O1119" s="1" t="s">
        <v>27</v>
      </c>
      <c r="P1119" s="1" t="s">
        <v>27</v>
      </c>
      <c r="Y1119" s="1" t="s">
        <v>533</v>
      </c>
      <c r="Z1119" s="1" t="s">
        <v>425</v>
      </c>
    </row>
    <row r="1120" spans="1:26" x14ac:dyDescent="0.25">
      <c r="A1120" s="1" t="s">
        <v>2673</v>
      </c>
      <c r="B1120" s="1" t="s">
        <v>610</v>
      </c>
      <c r="C1120" s="1" t="s">
        <v>638</v>
      </c>
      <c r="D1120" s="1" t="s">
        <v>639</v>
      </c>
      <c r="E1120" s="1" t="s">
        <v>679</v>
      </c>
      <c r="F1120" s="1" t="s">
        <v>658</v>
      </c>
      <c r="G1120" s="1" t="s">
        <v>618</v>
      </c>
      <c r="H1120" s="1" t="s">
        <v>725</v>
      </c>
      <c r="I1120" s="1" t="s">
        <v>685</v>
      </c>
      <c r="J1120" s="1" t="s">
        <v>628</v>
      </c>
      <c r="K1120" s="1" t="s">
        <v>27</v>
      </c>
      <c r="L1120" s="1" t="s">
        <v>27</v>
      </c>
      <c r="M1120" s="1" t="s">
        <v>27</v>
      </c>
      <c r="N1120" s="1" t="s">
        <v>27</v>
      </c>
      <c r="O1120" s="1" t="s">
        <v>27</v>
      </c>
      <c r="P1120" s="1" t="s">
        <v>27</v>
      </c>
      <c r="Y1120" s="1" t="s">
        <v>396</v>
      </c>
      <c r="Z1120" s="1" t="s">
        <v>383</v>
      </c>
    </row>
    <row r="1121" spans="1:26" x14ac:dyDescent="0.25">
      <c r="A1121" s="1" t="s">
        <v>1623</v>
      </c>
      <c r="B1121" s="1" t="s">
        <v>610</v>
      </c>
      <c r="C1121" s="1" t="s">
        <v>620</v>
      </c>
      <c r="D1121" s="1" t="s">
        <v>676</v>
      </c>
      <c r="E1121" s="1" t="s">
        <v>729</v>
      </c>
      <c r="F1121" s="1" t="s">
        <v>626</v>
      </c>
      <c r="G1121" s="1" t="s">
        <v>623</v>
      </c>
      <c r="H1121" s="1" t="s">
        <v>642</v>
      </c>
      <c r="I1121" s="1" t="s">
        <v>628</v>
      </c>
      <c r="J1121" s="1" t="s">
        <v>27</v>
      </c>
      <c r="Y1121" s="1" t="s">
        <v>428</v>
      </c>
      <c r="Z1121" s="1" t="s">
        <v>425</v>
      </c>
    </row>
    <row r="1122" spans="1:26" x14ac:dyDescent="0.25">
      <c r="A1122" s="1" t="s">
        <v>1624</v>
      </c>
      <c r="B1122" s="1" t="s">
        <v>610</v>
      </c>
      <c r="C1122" s="1" t="s">
        <v>619</v>
      </c>
      <c r="D1122" s="1" t="s">
        <v>27</v>
      </c>
      <c r="E1122" s="1" t="s">
        <v>613</v>
      </c>
      <c r="F1122" s="1" t="s">
        <v>698</v>
      </c>
      <c r="G1122" s="1" t="s">
        <v>38</v>
      </c>
      <c r="H1122" s="1" t="s">
        <v>615</v>
      </c>
      <c r="I1122" s="1" t="s">
        <v>783</v>
      </c>
      <c r="J1122" s="1" t="s">
        <v>649</v>
      </c>
      <c r="K1122" s="1" t="s">
        <v>618</v>
      </c>
      <c r="L1122" s="1" t="s">
        <v>27</v>
      </c>
      <c r="M1122" s="1" t="s">
        <v>27</v>
      </c>
      <c r="N1122" s="1" t="s">
        <v>27</v>
      </c>
      <c r="O1122" s="1" t="s">
        <v>27</v>
      </c>
      <c r="P1122" s="1" t="s">
        <v>27</v>
      </c>
      <c r="Y1122" s="1" t="s">
        <v>534</v>
      </c>
      <c r="Z1122" s="1" t="s">
        <v>425</v>
      </c>
    </row>
    <row r="1123" spans="1:26" x14ac:dyDescent="0.25">
      <c r="A1123" s="1" t="s">
        <v>1625</v>
      </c>
      <c r="B1123" s="1" t="s">
        <v>610</v>
      </c>
      <c r="C1123" s="1" t="s">
        <v>619</v>
      </c>
      <c r="D1123" s="1" t="s">
        <v>647</v>
      </c>
      <c r="E1123" s="1" t="s">
        <v>616</v>
      </c>
      <c r="F1123" s="1" t="s">
        <v>636</v>
      </c>
      <c r="G1123" s="1" t="s">
        <v>618</v>
      </c>
      <c r="H1123" s="1" t="s">
        <v>38</v>
      </c>
      <c r="I1123" s="1" t="s">
        <v>642</v>
      </c>
      <c r="J1123" s="1" t="s">
        <v>637</v>
      </c>
      <c r="K1123" s="1" t="s">
        <v>618</v>
      </c>
      <c r="L1123" s="1" t="s">
        <v>27</v>
      </c>
      <c r="M1123" s="1" t="s">
        <v>27</v>
      </c>
      <c r="N1123" s="1" t="s">
        <v>27</v>
      </c>
      <c r="O1123" s="1" t="s">
        <v>618</v>
      </c>
      <c r="P1123" s="1" t="s">
        <v>27</v>
      </c>
      <c r="Y1123" s="1" t="s">
        <v>397</v>
      </c>
      <c r="Z1123" s="1" t="s">
        <v>383</v>
      </c>
    </row>
    <row r="1124" spans="1:26" x14ac:dyDescent="0.25">
      <c r="A1124" s="1" t="s">
        <v>3157</v>
      </c>
      <c r="B1124" s="1" t="s">
        <v>610</v>
      </c>
      <c r="C1124" s="1" t="s">
        <v>511</v>
      </c>
      <c r="D1124" s="1" t="s">
        <v>550</v>
      </c>
      <c r="E1124" s="1" t="s">
        <v>513</v>
      </c>
      <c r="F1124" s="1" t="s">
        <v>546</v>
      </c>
      <c r="G1124" s="1" t="s">
        <v>27</v>
      </c>
      <c r="H1124" s="1" t="s">
        <v>27</v>
      </c>
      <c r="I1124" s="1" t="s">
        <v>616</v>
      </c>
      <c r="J1124" s="1" t="s">
        <v>646</v>
      </c>
      <c r="K1124" s="1" t="s">
        <v>27</v>
      </c>
      <c r="L1124" s="1" t="s">
        <v>27</v>
      </c>
      <c r="M1124" s="1" t="s">
        <v>27</v>
      </c>
      <c r="N1124" s="1" t="s">
        <v>27</v>
      </c>
      <c r="O1124" s="1" t="s">
        <v>619</v>
      </c>
      <c r="P1124" s="1" t="s">
        <v>27</v>
      </c>
      <c r="Y1124" s="1" t="s">
        <v>544</v>
      </c>
      <c r="Z1124" s="1" t="s">
        <v>542</v>
      </c>
    </row>
    <row r="1125" spans="1:26" x14ac:dyDescent="0.25">
      <c r="A1125" s="1" t="s">
        <v>3086</v>
      </c>
      <c r="B1125" s="1" t="s">
        <v>610</v>
      </c>
      <c r="C1125" s="1" t="s">
        <v>322</v>
      </c>
      <c r="D1125" s="1" t="s">
        <v>320</v>
      </c>
      <c r="E1125" s="1" t="s">
        <v>422</v>
      </c>
      <c r="F1125" s="1" t="s">
        <v>543</v>
      </c>
      <c r="G1125" s="1" t="s">
        <v>27</v>
      </c>
      <c r="H1125" s="1" t="s">
        <v>27</v>
      </c>
      <c r="I1125" s="1" t="s">
        <v>616</v>
      </c>
      <c r="J1125" s="1" t="s">
        <v>628</v>
      </c>
      <c r="Y1125" s="1" t="s">
        <v>544</v>
      </c>
      <c r="Z1125" s="1" t="s">
        <v>542</v>
      </c>
    </row>
    <row r="1126" spans="1:26" x14ac:dyDescent="0.25">
      <c r="A1126" s="1" t="s">
        <v>3158</v>
      </c>
      <c r="B1126" s="1" t="s">
        <v>610</v>
      </c>
      <c r="C1126" s="1" t="s">
        <v>320</v>
      </c>
      <c r="D1126" s="1" t="s">
        <v>416</v>
      </c>
      <c r="E1126" s="1" t="s">
        <v>421</v>
      </c>
      <c r="F1126" s="1" t="s">
        <v>386</v>
      </c>
      <c r="G1126" s="1" t="s">
        <v>27</v>
      </c>
      <c r="H1126" s="1" t="s">
        <v>27</v>
      </c>
      <c r="I1126" s="1" t="s">
        <v>633</v>
      </c>
      <c r="J1126" s="1" t="s">
        <v>646</v>
      </c>
      <c r="K1126" s="1" t="s">
        <v>618</v>
      </c>
      <c r="L1126" s="1" t="s">
        <v>27</v>
      </c>
      <c r="M1126" s="1" t="s">
        <v>27</v>
      </c>
      <c r="N1126" s="1" t="s">
        <v>27</v>
      </c>
      <c r="O1126" s="1" t="s">
        <v>27</v>
      </c>
      <c r="P1126" s="1" t="s">
        <v>27</v>
      </c>
      <c r="Y1126" s="1" t="s">
        <v>544</v>
      </c>
      <c r="Z1126" s="1" t="s">
        <v>542</v>
      </c>
    </row>
    <row r="1127" spans="1:26" x14ac:dyDescent="0.25">
      <c r="A1127" s="1" t="s">
        <v>3087</v>
      </c>
      <c r="B1127" s="1" t="s">
        <v>610</v>
      </c>
      <c r="C1127" s="1" t="s">
        <v>321</v>
      </c>
      <c r="D1127" s="1" t="s">
        <v>365</v>
      </c>
      <c r="E1127" s="1" t="s">
        <v>412</v>
      </c>
      <c r="F1127" s="1" t="s">
        <v>515</v>
      </c>
      <c r="G1127" s="1" t="s">
        <v>27</v>
      </c>
      <c r="H1127" s="1" t="s">
        <v>27</v>
      </c>
      <c r="I1127" s="1" t="s">
        <v>644</v>
      </c>
      <c r="J1127" s="1" t="s">
        <v>628</v>
      </c>
      <c r="Y1127" s="1" t="s">
        <v>544</v>
      </c>
      <c r="Z1127" s="1" t="s">
        <v>542</v>
      </c>
    </row>
    <row r="1128" spans="1:26" x14ac:dyDescent="0.25">
      <c r="A1128" s="1" t="s">
        <v>3176</v>
      </c>
      <c r="B1128" s="1" t="s">
        <v>610</v>
      </c>
      <c r="C1128" s="1" t="s">
        <v>322</v>
      </c>
      <c r="D1128" s="1" t="s">
        <v>550</v>
      </c>
      <c r="E1128" s="1" t="s">
        <v>410</v>
      </c>
      <c r="F1128" s="1" t="s">
        <v>413</v>
      </c>
      <c r="G1128" s="1" t="s">
        <v>27</v>
      </c>
      <c r="H1128" s="1" t="s">
        <v>27</v>
      </c>
      <c r="I1128" s="1" t="s">
        <v>617</v>
      </c>
      <c r="J1128" s="1" t="s">
        <v>810</v>
      </c>
      <c r="K1128" s="1" t="s">
        <v>619</v>
      </c>
      <c r="L1128" s="1" t="s">
        <v>618</v>
      </c>
      <c r="Y1128" s="1" t="s">
        <v>570</v>
      </c>
      <c r="Z1128" s="1" t="s">
        <v>559</v>
      </c>
    </row>
    <row r="1129" spans="1:26" x14ac:dyDescent="0.25">
      <c r="A1129" s="1" t="s">
        <v>3105</v>
      </c>
      <c r="B1129" s="1" t="s">
        <v>610</v>
      </c>
      <c r="C1129" s="1" t="s">
        <v>619</v>
      </c>
      <c r="D1129" s="1" t="s">
        <v>815</v>
      </c>
      <c r="E1129" s="1" t="s">
        <v>410</v>
      </c>
      <c r="F1129" s="1" t="s">
        <v>385</v>
      </c>
      <c r="G1129" s="1" t="s">
        <v>27</v>
      </c>
      <c r="H1129" s="1" t="s">
        <v>27</v>
      </c>
      <c r="I1129" s="1" t="s">
        <v>617</v>
      </c>
      <c r="J1129" s="1" t="s">
        <v>27</v>
      </c>
      <c r="K1129" s="1" t="s">
        <v>619</v>
      </c>
      <c r="L1129" s="1" t="s">
        <v>27</v>
      </c>
      <c r="Y1129" s="1" t="s">
        <v>544</v>
      </c>
      <c r="Z1129" s="1" t="s">
        <v>542</v>
      </c>
    </row>
    <row r="1130" spans="1:26" x14ac:dyDescent="0.25">
      <c r="A1130" s="1" t="s">
        <v>3088</v>
      </c>
      <c r="B1130" s="1" t="s">
        <v>610</v>
      </c>
      <c r="C1130" s="1" t="s">
        <v>321</v>
      </c>
      <c r="D1130" s="1" t="s">
        <v>365</v>
      </c>
      <c r="E1130" s="1" t="s">
        <v>385</v>
      </c>
      <c r="F1130" s="1" t="s">
        <v>413</v>
      </c>
      <c r="G1130" s="1" t="s">
        <v>27</v>
      </c>
      <c r="H1130" s="1" t="s">
        <v>27</v>
      </c>
      <c r="I1130" s="1" t="s">
        <v>691</v>
      </c>
      <c r="J1130" s="1" t="s">
        <v>649</v>
      </c>
      <c r="Y1130" s="1" t="s">
        <v>544</v>
      </c>
      <c r="Z1130" s="1" t="s">
        <v>542</v>
      </c>
    </row>
    <row r="1131" spans="1:26" x14ac:dyDescent="0.25">
      <c r="A1131" s="1" t="s">
        <v>3183</v>
      </c>
      <c r="B1131" s="1" t="s">
        <v>610</v>
      </c>
      <c r="C1131" s="1" t="s">
        <v>321</v>
      </c>
      <c r="D1131" s="1" t="s">
        <v>365</v>
      </c>
      <c r="E1131" s="1" t="s">
        <v>579</v>
      </c>
      <c r="F1131" s="1" t="s">
        <v>385</v>
      </c>
      <c r="G1131" s="1" t="s">
        <v>27</v>
      </c>
      <c r="H1131" s="1" t="s">
        <v>27</v>
      </c>
      <c r="I1131" s="1" t="s">
        <v>813</v>
      </c>
      <c r="J1131" s="1" t="s">
        <v>633</v>
      </c>
      <c r="K1131" s="1" t="s">
        <v>619</v>
      </c>
      <c r="L1131" s="1" t="s">
        <v>618</v>
      </c>
      <c r="Y1131" s="1" t="s">
        <v>580</v>
      </c>
      <c r="Z1131" s="1" t="s">
        <v>577</v>
      </c>
    </row>
    <row r="1132" spans="1:26" x14ac:dyDescent="0.25">
      <c r="A1132" s="1" t="s">
        <v>3106</v>
      </c>
      <c r="B1132" s="1" t="s">
        <v>610</v>
      </c>
      <c r="C1132" s="1" t="s">
        <v>365</v>
      </c>
      <c r="D1132" s="1" t="s">
        <v>647</v>
      </c>
      <c r="E1132" s="1" t="s">
        <v>385</v>
      </c>
      <c r="F1132" s="1" t="s">
        <v>381</v>
      </c>
      <c r="G1132" s="1" t="s">
        <v>27</v>
      </c>
      <c r="H1132" s="1" t="s">
        <v>27</v>
      </c>
      <c r="I1132" s="1" t="s">
        <v>637</v>
      </c>
      <c r="J1132" s="1" t="s">
        <v>616</v>
      </c>
      <c r="K1132" s="1" t="s">
        <v>618</v>
      </c>
      <c r="L1132" s="1" t="s">
        <v>27</v>
      </c>
      <c r="Y1132" s="1" t="s">
        <v>544</v>
      </c>
      <c r="Z1132" s="1" t="s">
        <v>542</v>
      </c>
    </row>
    <row r="1133" spans="1:26" x14ac:dyDescent="0.25">
      <c r="A1133" s="1" t="s">
        <v>3177</v>
      </c>
      <c r="B1133" s="1" t="s">
        <v>610</v>
      </c>
      <c r="C1133" s="1" t="s">
        <v>322</v>
      </c>
      <c r="D1133" s="1" t="s">
        <v>730</v>
      </c>
      <c r="E1133" s="1" t="s">
        <v>410</v>
      </c>
      <c r="F1133" s="1" t="s">
        <v>805</v>
      </c>
      <c r="G1133" s="1" t="s">
        <v>27</v>
      </c>
      <c r="H1133" s="1" t="s">
        <v>27</v>
      </c>
      <c r="I1133" s="1" t="s">
        <v>619</v>
      </c>
      <c r="J1133" s="1" t="s">
        <v>617</v>
      </c>
      <c r="K1133" s="1" t="s">
        <v>619</v>
      </c>
      <c r="L1133" s="1" t="s">
        <v>27</v>
      </c>
      <c r="Y1133" s="1" t="s">
        <v>571</v>
      </c>
      <c r="Z1133" s="1" t="s">
        <v>559</v>
      </c>
    </row>
    <row r="1134" spans="1:26" x14ac:dyDescent="0.25">
      <c r="A1134" s="1" t="s">
        <v>2678</v>
      </c>
      <c r="B1134" s="1" t="s">
        <v>610</v>
      </c>
      <c r="C1134" s="1" t="s">
        <v>321</v>
      </c>
      <c r="D1134" s="1" t="s">
        <v>420</v>
      </c>
      <c r="E1134" s="1" t="s">
        <v>421</v>
      </c>
      <c r="F1134" s="1" t="s">
        <v>422</v>
      </c>
      <c r="G1134" s="1" t="s">
        <v>27</v>
      </c>
      <c r="H1134" s="1" t="s">
        <v>27</v>
      </c>
      <c r="I1134" s="1" t="s">
        <v>613</v>
      </c>
      <c r="J1134" s="1" t="s">
        <v>651</v>
      </c>
      <c r="Y1134" s="1" t="s">
        <v>423</v>
      </c>
      <c r="Z1134" s="1" t="s">
        <v>415</v>
      </c>
    </row>
    <row r="1135" spans="1:26" x14ac:dyDescent="0.25">
      <c r="A1135" s="1" t="s">
        <v>3182</v>
      </c>
      <c r="B1135" s="1" t="s">
        <v>610</v>
      </c>
      <c r="C1135" s="1" t="s">
        <v>322</v>
      </c>
      <c r="D1135" s="1" t="s">
        <v>365</v>
      </c>
      <c r="E1135" s="1" t="s">
        <v>560</v>
      </c>
      <c r="F1135" s="1" t="s">
        <v>543</v>
      </c>
      <c r="G1135" s="1" t="s">
        <v>27</v>
      </c>
      <c r="H1135" s="1" t="s">
        <v>27</v>
      </c>
      <c r="I1135" s="1" t="s">
        <v>628</v>
      </c>
      <c r="J1135" s="1" t="s">
        <v>651</v>
      </c>
      <c r="Y1135" s="1" t="s">
        <v>578</v>
      </c>
      <c r="Z1135" s="1" t="s">
        <v>577</v>
      </c>
    </row>
    <row r="1136" spans="1:26" x14ac:dyDescent="0.25">
      <c r="A1136" s="1" t="s">
        <v>3107</v>
      </c>
      <c r="B1136" s="1" t="s">
        <v>610</v>
      </c>
      <c r="C1136" s="1" t="s">
        <v>320</v>
      </c>
      <c r="D1136" s="1" t="s">
        <v>365</v>
      </c>
      <c r="E1136" s="1" t="s">
        <v>412</v>
      </c>
      <c r="F1136" s="1" t="s">
        <v>546</v>
      </c>
      <c r="G1136" s="1" t="s">
        <v>27</v>
      </c>
      <c r="H1136" s="1" t="s">
        <v>27</v>
      </c>
      <c r="I1136" s="1" t="s">
        <v>613</v>
      </c>
      <c r="J1136" s="1" t="s">
        <v>816</v>
      </c>
      <c r="K1136" s="1" t="s">
        <v>618</v>
      </c>
      <c r="L1136" s="1" t="s">
        <v>27</v>
      </c>
      <c r="Y1136" s="1" t="s">
        <v>544</v>
      </c>
      <c r="Z1136" s="1" t="s">
        <v>542</v>
      </c>
    </row>
    <row r="1137" spans="1:26" x14ac:dyDescent="0.25">
      <c r="A1137" s="1" t="s">
        <v>3108</v>
      </c>
      <c r="B1137" s="1" t="s">
        <v>610</v>
      </c>
      <c r="C1137" s="1" t="s">
        <v>322</v>
      </c>
      <c r="D1137" s="1" t="s">
        <v>320</v>
      </c>
      <c r="E1137" s="1" t="s">
        <v>410</v>
      </c>
      <c r="F1137" s="1" t="s">
        <v>455</v>
      </c>
      <c r="G1137" s="1" t="s">
        <v>27</v>
      </c>
      <c r="H1137" s="1" t="s">
        <v>27</v>
      </c>
      <c r="I1137" s="1" t="s">
        <v>617</v>
      </c>
      <c r="J1137" s="1" t="s">
        <v>889</v>
      </c>
      <c r="K1137" s="1" t="s">
        <v>619</v>
      </c>
      <c r="L1137" s="1" t="s">
        <v>618</v>
      </c>
      <c r="Y1137" s="1" t="s">
        <v>544</v>
      </c>
      <c r="Z1137" s="1" t="s">
        <v>542</v>
      </c>
    </row>
    <row r="1138" spans="1:26" x14ac:dyDescent="0.25">
      <c r="A1138" s="1" t="s">
        <v>3109</v>
      </c>
      <c r="B1138" s="1" t="s">
        <v>610</v>
      </c>
      <c r="C1138" s="1" t="s">
        <v>320</v>
      </c>
      <c r="D1138" s="1" t="s">
        <v>511</v>
      </c>
      <c r="E1138" s="1" t="s">
        <v>421</v>
      </c>
      <c r="F1138" s="1" t="s">
        <v>381</v>
      </c>
      <c r="G1138" s="1" t="s">
        <v>27</v>
      </c>
      <c r="H1138" s="1" t="s">
        <v>27</v>
      </c>
      <c r="I1138" s="1" t="s">
        <v>633</v>
      </c>
      <c r="J1138" s="1" t="s">
        <v>616</v>
      </c>
      <c r="K1138" s="1" t="s">
        <v>618</v>
      </c>
      <c r="L1138" s="1" t="s">
        <v>27</v>
      </c>
      <c r="Y1138" s="1" t="s">
        <v>544</v>
      </c>
      <c r="Z1138" s="1" t="s">
        <v>542</v>
      </c>
    </row>
    <row r="1139" spans="1:26" x14ac:dyDescent="0.25">
      <c r="A1139" s="1" t="s">
        <v>3159</v>
      </c>
      <c r="B1139" s="1" t="s">
        <v>610</v>
      </c>
      <c r="C1139" s="1" t="s">
        <v>320</v>
      </c>
      <c r="D1139" s="1" t="s">
        <v>321</v>
      </c>
      <c r="E1139" s="1" t="s">
        <v>385</v>
      </c>
      <c r="F1139" s="1" t="s">
        <v>551</v>
      </c>
      <c r="G1139" s="1" t="s">
        <v>27</v>
      </c>
      <c r="H1139" s="1" t="s">
        <v>27</v>
      </c>
      <c r="I1139" s="1" t="s">
        <v>617</v>
      </c>
      <c r="J1139" s="1" t="s">
        <v>783</v>
      </c>
      <c r="K1139" s="1" t="s">
        <v>619</v>
      </c>
      <c r="L1139" s="1" t="s">
        <v>618</v>
      </c>
      <c r="M1139" s="1" t="s">
        <v>27</v>
      </c>
      <c r="N1139" s="1" t="s">
        <v>27</v>
      </c>
      <c r="O1139" s="1" t="s">
        <v>27</v>
      </c>
      <c r="P1139" s="1" t="s">
        <v>27</v>
      </c>
      <c r="Y1139" s="1" t="s">
        <v>544</v>
      </c>
      <c r="Z1139" s="1" t="s">
        <v>542</v>
      </c>
    </row>
    <row r="1140" spans="1:26" x14ac:dyDescent="0.25">
      <c r="A1140" s="1" t="s">
        <v>1626</v>
      </c>
      <c r="B1140" s="1" t="s">
        <v>610</v>
      </c>
      <c r="C1140" s="1" t="s">
        <v>652</v>
      </c>
      <c r="D1140" s="1" t="s">
        <v>611</v>
      </c>
      <c r="E1140" s="1" t="s">
        <v>636</v>
      </c>
      <c r="F1140" s="1" t="s">
        <v>27</v>
      </c>
      <c r="G1140" s="1" t="s">
        <v>38</v>
      </c>
      <c r="H1140" s="1" t="s">
        <v>615</v>
      </c>
      <c r="I1140" s="1" t="s">
        <v>651</v>
      </c>
      <c r="J1140" s="1" t="s">
        <v>810</v>
      </c>
      <c r="K1140" s="1" t="s">
        <v>618</v>
      </c>
      <c r="L1140" s="1" t="s">
        <v>27</v>
      </c>
      <c r="M1140" s="1" t="s">
        <v>27</v>
      </c>
      <c r="N1140" s="1" t="s">
        <v>27</v>
      </c>
      <c r="O1140" s="1" t="s">
        <v>644</v>
      </c>
      <c r="P1140" s="1" t="s">
        <v>27</v>
      </c>
      <c r="Y1140" s="1" t="s">
        <v>428</v>
      </c>
      <c r="Z1140" s="1" t="s">
        <v>425</v>
      </c>
    </row>
    <row r="1141" spans="1:26" x14ac:dyDescent="0.25">
      <c r="A1141" s="1" t="s">
        <v>3160</v>
      </c>
      <c r="B1141" s="1" t="s">
        <v>610</v>
      </c>
      <c r="C1141" s="1" t="s">
        <v>322</v>
      </c>
      <c r="D1141" s="1" t="s">
        <v>320</v>
      </c>
      <c r="E1141" s="1" t="s">
        <v>410</v>
      </c>
      <c r="F1141" s="1" t="s">
        <v>455</v>
      </c>
      <c r="G1141" s="1" t="s">
        <v>27</v>
      </c>
      <c r="H1141" s="1" t="s">
        <v>27</v>
      </c>
      <c r="I1141" s="1" t="s">
        <v>617</v>
      </c>
      <c r="J1141" s="1" t="s">
        <v>649</v>
      </c>
      <c r="K1141" s="1" t="s">
        <v>619</v>
      </c>
      <c r="L1141" s="1" t="s">
        <v>27</v>
      </c>
      <c r="M1141" s="1" t="s">
        <v>27</v>
      </c>
      <c r="N1141" s="1" t="s">
        <v>27</v>
      </c>
      <c r="O1141" s="1" t="s">
        <v>27</v>
      </c>
      <c r="P1141" s="1" t="s">
        <v>27</v>
      </c>
      <c r="Y1141" s="1" t="s">
        <v>544</v>
      </c>
      <c r="Z1141" s="1" t="s">
        <v>542</v>
      </c>
    </row>
    <row r="1142" spans="1:26" x14ac:dyDescent="0.25">
      <c r="A1142" s="1" t="s">
        <v>3161</v>
      </c>
      <c r="B1142" s="1" t="s">
        <v>610</v>
      </c>
      <c r="C1142" s="1" t="s">
        <v>320</v>
      </c>
      <c r="D1142" s="1" t="s">
        <v>365</v>
      </c>
      <c r="E1142" s="1" t="s">
        <v>421</v>
      </c>
      <c r="F1142" s="1" t="s">
        <v>381</v>
      </c>
      <c r="G1142" s="1" t="s">
        <v>27</v>
      </c>
      <c r="H1142" s="1" t="s">
        <v>27</v>
      </c>
      <c r="I1142" s="1" t="s">
        <v>617</v>
      </c>
      <c r="J1142" s="1" t="s">
        <v>783</v>
      </c>
      <c r="K1142" s="1" t="s">
        <v>619</v>
      </c>
      <c r="L1142" s="1" t="s">
        <v>618</v>
      </c>
      <c r="M1142" s="1" t="s">
        <v>27</v>
      </c>
      <c r="N1142" s="1" t="s">
        <v>27</v>
      </c>
      <c r="O1142" s="1" t="s">
        <v>27</v>
      </c>
      <c r="P1142" s="1" t="s">
        <v>27</v>
      </c>
      <c r="Y1142" s="1" t="s">
        <v>544</v>
      </c>
      <c r="Z1142" s="1" t="s">
        <v>542</v>
      </c>
    </row>
    <row r="1143" spans="1:26" x14ac:dyDescent="0.25">
      <c r="A1143" s="1" t="s">
        <v>3180</v>
      </c>
      <c r="B1143" s="1" t="s">
        <v>610</v>
      </c>
      <c r="C1143" s="1" t="s">
        <v>320</v>
      </c>
      <c r="D1143" s="1" t="s">
        <v>638</v>
      </c>
      <c r="E1143" s="1" t="s">
        <v>616</v>
      </c>
      <c r="F1143" s="1" t="s">
        <v>616</v>
      </c>
      <c r="G1143" s="1" t="s">
        <v>27</v>
      </c>
      <c r="H1143" s="1" t="s">
        <v>27</v>
      </c>
      <c r="I1143" s="1" t="s">
        <v>619</v>
      </c>
      <c r="J1143" s="1" t="s">
        <v>783</v>
      </c>
      <c r="K1143" s="1" t="s">
        <v>618</v>
      </c>
      <c r="L1143" s="1" t="s">
        <v>27</v>
      </c>
      <c r="M1143" s="1" t="s">
        <v>27</v>
      </c>
      <c r="N1143" s="1" t="s">
        <v>27</v>
      </c>
      <c r="O1143" s="1" t="s">
        <v>27</v>
      </c>
      <c r="P1143" s="1" t="s">
        <v>27</v>
      </c>
      <c r="Y1143" s="1" t="s">
        <v>575</v>
      </c>
      <c r="Z1143" s="1" t="s">
        <v>559</v>
      </c>
    </row>
    <row r="1144" spans="1:26" x14ac:dyDescent="0.25">
      <c r="A1144" s="1" t="s">
        <v>3162</v>
      </c>
      <c r="B1144" s="1" t="s">
        <v>610</v>
      </c>
      <c r="C1144" s="1" t="s">
        <v>320</v>
      </c>
      <c r="D1144" s="1" t="s">
        <v>801</v>
      </c>
      <c r="E1144" s="1" t="s">
        <v>548</v>
      </c>
      <c r="F1144" s="1" t="s">
        <v>422</v>
      </c>
      <c r="G1144" s="1" t="s">
        <v>27</v>
      </c>
      <c r="H1144" s="1" t="s">
        <v>27</v>
      </c>
      <c r="I1144" s="1" t="s">
        <v>813</v>
      </c>
      <c r="J1144" s="1" t="s">
        <v>816</v>
      </c>
      <c r="K1144" s="1" t="s">
        <v>619</v>
      </c>
      <c r="L1144" s="1" t="s">
        <v>618</v>
      </c>
      <c r="M1144" s="1" t="s">
        <v>27</v>
      </c>
      <c r="N1144" s="1" t="s">
        <v>27</v>
      </c>
      <c r="O1144" s="1" t="s">
        <v>27</v>
      </c>
      <c r="P1144" s="1" t="s">
        <v>27</v>
      </c>
      <c r="Y1144" s="1" t="s">
        <v>544</v>
      </c>
      <c r="Z1144" s="1" t="s">
        <v>542</v>
      </c>
    </row>
    <row r="1145" spans="1:26" x14ac:dyDescent="0.25">
      <c r="A1145" s="1" t="s">
        <v>1627</v>
      </c>
      <c r="B1145" s="1" t="s">
        <v>610</v>
      </c>
      <c r="C1145" s="1" t="s">
        <v>619</v>
      </c>
      <c r="D1145" s="1" t="s">
        <v>26</v>
      </c>
      <c r="E1145" s="1" t="s">
        <v>706</v>
      </c>
      <c r="F1145" s="1" t="s">
        <v>654</v>
      </c>
      <c r="G1145" s="1" t="s">
        <v>644</v>
      </c>
      <c r="H1145" s="1" t="s">
        <v>623</v>
      </c>
      <c r="I1145" s="1" t="s">
        <v>637</v>
      </c>
      <c r="J1145" s="1" t="s">
        <v>656</v>
      </c>
      <c r="K1145" s="1" t="s">
        <v>618</v>
      </c>
      <c r="L1145" s="1" t="s">
        <v>27</v>
      </c>
      <c r="M1145" s="1" t="s">
        <v>27</v>
      </c>
      <c r="N1145" s="1" t="s">
        <v>27</v>
      </c>
      <c r="O1145" s="1" t="s">
        <v>27</v>
      </c>
      <c r="P1145" s="1" t="s">
        <v>27</v>
      </c>
      <c r="Y1145" s="1" t="s">
        <v>428</v>
      </c>
      <c r="Z1145" s="1" t="s">
        <v>425</v>
      </c>
    </row>
    <row r="1146" spans="1:26" x14ac:dyDescent="0.25">
      <c r="A1146" s="1" t="s">
        <v>1628</v>
      </c>
      <c r="B1146" s="1" t="s">
        <v>610</v>
      </c>
      <c r="C1146" s="1" t="s">
        <v>619</v>
      </c>
      <c r="D1146" s="1" t="s">
        <v>692</v>
      </c>
      <c r="E1146" s="1" t="s">
        <v>662</v>
      </c>
      <c r="F1146" s="1" t="s">
        <v>636</v>
      </c>
      <c r="G1146" s="1" t="s">
        <v>725</v>
      </c>
      <c r="H1146" s="1" t="s">
        <v>663</v>
      </c>
      <c r="I1146" s="1" t="s">
        <v>617</v>
      </c>
      <c r="J1146" s="1" t="s">
        <v>637</v>
      </c>
      <c r="K1146" s="1" t="s">
        <v>617</v>
      </c>
      <c r="L1146" s="1" t="s">
        <v>617</v>
      </c>
      <c r="M1146" s="1" t="s">
        <v>27</v>
      </c>
      <c r="N1146" s="1" t="s">
        <v>27</v>
      </c>
      <c r="O1146" s="1" t="s">
        <v>27</v>
      </c>
      <c r="P1146" s="1" t="s">
        <v>27</v>
      </c>
      <c r="Y1146" s="1" t="s">
        <v>428</v>
      </c>
      <c r="Z1146" s="1" t="s">
        <v>425</v>
      </c>
    </row>
    <row r="1147" spans="1:26" x14ac:dyDescent="0.25">
      <c r="A1147" s="1" t="s">
        <v>1629</v>
      </c>
      <c r="B1147" s="1" t="s">
        <v>610</v>
      </c>
      <c r="C1147" s="1" t="s">
        <v>692</v>
      </c>
      <c r="D1147" s="1" t="s">
        <v>797</v>
      </c>
      <c r="E1147" s="1" t="s">
        <v>780</v>
      </c>
      <c r="F1147" s="1" t="s">
        <v>636</v>
      </c>
      <c r="G1147" s="1" t="s">
        <v>725</v>
      </c>
      <c r="H1147" s="1" t="s">
        <v>641</v>
      </c>
      <c r="I1147" s="1" t="s">
        <v>617</v>
      </c>
      <c r="J1147" s="1" t="s">
        <v>617</v>
      </c>
      <c r="K1147" s="1" t="s">
        <v>618</v>
      </c>
      <c r="L1147" s="1" t="s">
        <v>617</v>
      </c>
      <c r="M1147" s="1" t="s">
        <v>27</v>
      </c>
      <c r="N1147" s="1" t="s">
        <v>27</v>
      </c>
      <c r="O1147" s="1" t="s">
        <v>27</v>
      </c>
      <c r="P1147" s="1" t="s">
        <v>27</v>
      </c>
      <c r="Y1147" s="1" t="s">
        <v>428</v>
      </c>
      <c r="Z1147" s="1" t="s">
        <v>425</v>
      </c>
    </row>
    <row r="1148" spans="1:26" x14ac:dyDescent="0.25">
      <c r="A1148" s="1" t="s">
        <v>3179</v>
      </c>
      <c r="B1148" s="1" t="s">
        <v>610</v>
      </c>
      <c r="C1148" s="1" t="s">
        <v>320</v>
      </c>
      <c r="D1148" s="1" t="s">
        <v>573</v>
      </c>
      <c r="E1148" s="1" t="s">
        <v>385</v>
      </c>
      <c r="F1148" s="1" t="s">
        <v>552</v>
      </c>
      <c r="G1148" s="1" t="s">
        <v>27</v>
      </c>
      <c r="H1148" s="1" t="s">
        <v>27</v>
      </c>
      <c r="I1148" s="1" t="s">
        <v>810</v>
      </c>
      <c r="J1148" s="1" t="s">
        <v>649</v>
      </c>
      <c r="K1148" s="1" t="s">
        <v>618</v>
      </c>
      <c r="L1148" s="1" t="s">
        <v>27</v>
      </c>
      <c r="M1148" s="1" t="s">
        <v>27</v>
      </c>
      <c r="N1148" s="1" t="s">
        <v>27</v>
      </c>
      <c r="O1148" s="1" t="s">
        <v>27</v>
      </c>
      <c r="P1148" s="1" t="s">
        <v>27</v>
      </c>
      <c r="Y1148" s="1" t="s">
        <v>574</v>
      </c>
      <c r="Z1148" s="1" t="s">
        <v>559</v>
      </c>
    </row>
    <row r="1149" spans="1:26" x14ac:dyDescent="0.25">
      <c r="A1149" s="1" t="s">
        <v>3163</v>
      </c>
      <c r="B1149" s="1" t="s">
        <v>610</v>
      </c>
      <c r="C1149" s="1" t="s">
        <v>320</v>
      </c>
      <c r="D1149" s="1" t="s">
        <v>321</v>
      </c>
      <c r="E1149" s="1" t="s">
        <v>421</v>
      </c>
      <c r="F1149" s="1" t="s">
        <v>413</v>
      </c>
      <c r="G1149" s="1" t="s">
        <v>27</v>
      </c>
      <c r="H1149" s="1" t="s">
        <v>27</v>
      </c>
      <c r="I1149" s="1" t="s">
        <v>616</v>
      </c>
      <c r="J1149" s="1" t="s">
        <v>619</v>
      </c>
      <c r="K1149" s="1" t="s">
        <v>27</v>
      </c>
      <c r="L1149" s="1" t="s">
        <v>27</v>
      </c>
      <c r="M1149" s="1" t="s">
        <v>27</v>
      </c>
      <c r="N1149" s="1" t="s">
        <v>27</v>
      </c>
      <c r="O1149" s="1" t="s">
        <v>619</v>
      </c>
      <c r="P1149" s="1" t="s">
        <v>27</v>
      </c>
      <c r="Y1149" s="1" t="s">
        <v>544</v>
      </c>
      <c r="Z1149" s="1" t="s">
        <v>542</v>
      </c>
    </row>
    <row r="1150" spans="1:26" x14ac:dyDescent="0.25">
      <c r="A1150" s="1" t="s">
        <v>3184</v>
      </c>
      <c r="B1150" s="1" t="s">
        <v>610</v>
      </c>
      <c r="C1150" s="1" t="s">
        <v>321</v>
      </c>
      <c r="D1150" s="1" t="s">
        <v>511</v>
      </c>
      <c r="E1150" s="1" t="s">
        <v>385</v>
      </c>
      <c r="F1150" s="1" t="s">
        <v>566</v>
      </c>
      <c r="G1150" s="1" t="s">
        <v>27</v>
      </c>
      <c r="H1150" s="1" t="s">
        <v>27</v>
      </c>
      <c r="I1150" s="1" t="s">
        <v>616</v>
      </c>
      <c r="J1150" s="1" t="s">
        <v>729</v>
      </c>
      <c r="K1150" s="1" t="s">
        <v>617</v>
      </c>
      <c r="L1150" s="1" t="s">
        <v>27</v>
      </c>
      <c r="M1150" s="1" t="s">
        <v>27</v>
      </c>
      <c r="N1150" s="1" t="s">
        <v>27</v>
      </c>
      <c r="O1150" s="1" t="s">
        <v>644</v>
      </c>
      <c r="P1150" s="1" t="s">
        <v>27</v>
      </c>
      <c r="Y1150" s="1" t="s">
        <v>581</v>
      </c>
      <c r="Z1150" s="1" t="s">
        <v>577</v>
      </c>
    </row>
    <row r="1151" spans="1:26" x14ac:dyDescent="0.25">
      <c r="A1151" s="1" t="s">
        <v>3164</v>
      </c>
      <c r="B1151" s="1" t="s">
        <v>610</v>
      </c>
      <c r="C1151" s="1" t="s">
        <v>511</v>
      </c>
      <c r="D1151" s="1" t="s">
        <v>519</v>
      </c>
      <c r="E1151" s="1" t="s">
        <v>385</v>
      </c>
      <c r="F1151" s="1" t="s">
        <v>552</v>
      </c>
      <c r="G1151" s="1" t="s">
        <v>27</v>
      </c>
      <c r="H1151" s="1" t="s">
        <v>27</v>
      </c>
      <c r="I1151" s="1" t="s">
        <v>685</v>
      </c>
      <c r="J1151" s="1" t="s">
        <v>628</v>
      </c>
      <c r="K1151" s="1" t="s">
        <v>27</v>
      </c>
      <c r="L1151" s="1" t="s">
        <v>27</v>
      </c>
      <c r="M1151" s="1" t="s">
        <v>27</v>
      </c>
      <c r="N1151" s="1" t="s">
        <v>27</v>
      </c>
      <c r="O1151" s="1" t="s">
        <v>27</v>
      </c>
      <c r="P1151" s="1" t="s">
        <v>27</v>
      </c>
      <c r="Y1151" s="1" t="s">
        <v>544</v>
      </c>
      <c r="Z1151" s="1" t="s">
        <v>542</v>
      </c>
    </row>
    <row r="1152" spans="1:26" x14ac:dyDescent="0.25">
      <c r="A1152" s="1" t="s">
        <v>2667</v>
      </c>
      <c r="B1152" s="1" t="s">
        <v>610</v>
      </c>
      <c r="C1152" s="1" t="s">
        <v>619</v>
      </c>
      <c r="D1152" s="1" t="s">
        <v>365</v>
      </c>
      <c r="E1152" s="1" t="s">
        <v>613</v>
      </c>
      <c r="F1152" s="1" t="s">
        <v>616</v>
      </c>
      <c r="G1152" s="1" t="s">
        <v>27</v>
      </c>
      <c r="H1152" s="1" t="s">
        <v>27</v>
      </c>
      <c r="I1152" s="1" t="s">
        <v>617</v>
      </c>
      <c r="J1152" s="1" t="s">
        <v>617</v>
      </c>
      <c r="K1152" s="1" t="s">
        <v>619</v>
      </c>
      <c r="L1152" s="1" t="s">
        <v>618</v>
      </c>
      <c r="M1152" s="1" t="s">
        <v>27</v>
      </c>
      <c r="N1152" s="1" t="s">
        <v>27</v>
      </c>
      <c r="O1152" s="1" t="s">
        <v>27</v>
      </c>
      <c r="P1152" s="1" t="s">
        <v>27</v>
      </c>
      <c r="Y1152" s="1" t="s">
        <v>366</v>
      </c>
      <c r="Z1152" s="1" t="s">
        <v>364</v>
      </c>
    </row>
    <row r="1153" spans="1:26" x14ac:dyDescent="0.25">
      <c r="A1153" s="1" t="s">
        <v>3089</v>
      </c>
      <c r="B1153" s="1" t="s">
        <v>610</v>
      </c>
      <c r="C1153" s="1" t="s">
        <v>619</v>
      </c>
      <c r="D1153" s="1" t="s">
        <v>511</v>
      </c>
      <c r="E1153" s="1" t="s">
        <v>381</v>
      </c>
      <c r="F1153" s="1" t="s">
        <v>543</v>
      </c>
      <c r="G1153" s="1" t="s">
        <v>27</v>
      </c>
      <c r="H1153" s="1" t="s">
        <v>27</v>
      </c>
      <c r="I1153" s="1" t="s">
        <v>628</v>
      </c>
      <c r="J1153" s="1" t="s">
        <v>27</v>
      </c>
      <c r="Y1153" s="1" t="s">
        <v>544</v>
      </c>
      <c r="Z1153" s="1" t="s">
        <v>542</v>
      </c>
    </row>
    <row r="1154" spans="1:26" x14ac:dyDescent="0.25">
      <c r="A1154" s="1" t="s">
        <v>3090</v>
      </c>
      <c r="B1154" s="1" t="s">
        <v>610</v>
      </c>
      <c r="C1154" s="1" t="s">
        <v>322</v>
      </c>
      <c r="D1154" s="1" t="s">
        <v>320</v>
      </c>
      <c r="E1154" s="1" t="s">
        <v>422</v>
      </c>
      <c r="F1154" s="1" t="s">
        <v>543</v>
      </c>
      <c r="G1154" s="1" t="s">
        <v>27</v>
      </c>
      <c r="H1154" s="1" t="s">
        <v>27</v>
      </c>
      <c r="I1154" s="1" t="s">
        <v>628</v>
      </c>
      <c r="J1154" s="1" t="s">
        <v>27</v>
      </c>
      <c r="Y1154" s="1" t="s">
        <v>544</v>
      </c>
      <c r="Z1154" s="1" t="s">
        <v>542</v>
      </c>
    </row>
    <row r="1155" spans="1:26" x14ac:dyDescent="0.25">
      <c r="A1155" s="1" t="s">
        <v>1630</v>
      </c>
      <c r="B1155" s="1" t="s">
        <v>610</v>
      </c>
      <c r="C1155" s="1" t="s">
        <v>26</v>
      </c>
      <c r="D1155" s="1" t="s">
        <v>27</v>
      </c>
      <c r="E1155" s="1" t="s">
        <v>636</v>
      </c>
      <c r="F1155" s="1" t="s">
        <v>631</v>
      </c>
      <c r="G1155" s="1" t="s">
        <v>50</v>
      </c>
      <c r="H1155" s="1" t="s">
        <v>38</v>
      </c>
      <c r="I1155" s="1" t="s">
        <v>619</v>
      </c>
      <c r="J1155" s="1" t="s">
        <v>783</v>
      </c>
      <c r="K1155" s="1" t="s">
        <v>619</v>
      </c>
      <c r="L1155" s="1" t="s">
        <v>27</v>
      </c>
      <c r="M1155" s="1" t="s">
        <v>27</v>
      </c>
      <c r="N1155" s="1" t="s">
        <v>27</v>
      </c>
      <c r="O1155" s="1" t="s">
        <v>27</v>
      </c>
      <c r="P1155" s="1" t="s">
        <v>27</v>
      </c>
      <c r="Y1155" s="1" t="s">
        <v>428</v>
      </c>
      <c r="Z1155" s="1" t="s">
        <v>425</v>
      </c>
    </row>
    <row r="1156" spans="1:26" x14ac:dyDescent="0.25">
      <c r="A1156" s="1" t="s">
        <v>1631</v>
      </c>
      <c r="B1156" s="1" t="s">
        <v>610</v>
      </c>
      <c r="C1156" s="1" t="s">
        <v>619</v>
      </c>
      <c r="D1156" s="1" t="s">
        <v>26</v>
      </c>
      <c r="E1156" s="1" t="s">
        <v>616</v>
      </c>
      <c r="F1156" s="1" t="s">
        <v>627</v>
      </c>
      <c r="G1156" s="1" t="s">
        <v>623</v>
      </c>
      <c r="H1156" s="1" t="s">
        <v>613</v>
      </c>
      <c r="I1156" s="1" t="s">
        <v>637</v>
      </c>
      <c r="J1156" s="1" t="s">
        <v>628</v>
      </c>
      <c r="K1156" s="1" t="s">
        <v>618</v>
      </c>
      <c r="L1156" s="1" t="s">
        <v>27</v>
      </c>
      <c r="M1156" s="1" t="s">
        <v>27</v>
      </c>
      <c r="N1156" s="1" t="s">
        <v>27</v>
      </c>
      <c r="O1156" s="1" t="s">
        <v>27</v>
      </c>
      <c r="P1156" s="1" t="s">
        <v>27</v>
      </c>
      <c r="Y1156" s="1" t="s">
        <v>428</v>
      </c>
      <c r="Z1156" s="1" t="s">
        <v>425</v>
      </c>
    </row>
    <row r="1157" spans="1:26" x14ac:dyDescent="0.25">
      <c r="A1157" s="1" t="s">
        <v>1632</v>
      </c>
      <c r="B1157" s="1" t="s">
        <v>610</v>
      </c>
      <c r="C1157" s="1" t="s">
        <v>26</v>
      </c>
      <c r="D1157" s="1" t="s">
        <v>676</v>
      </c>
      <c r="E1157" s="1" t="s">
        <v>613</v>
      </c>
      <c r="F1157" s="1" t="s">
        <v>729</v>
      </c>
      <c r="G1157" s="1" t="s">
        <v>623</v>
      </c>
      <c r="H1157" s="1" t="s">
        <v>38</v>
      </c>
      <c r="I1157" s="1" t="s">
        <v>617</v>
      </c>
      <c r="J1157" s="1" t="s">
        <v>637</v>
      </c>
      <c r="K1157" s="1" t="s">
        <v>619</v>
      </c>
      <c r="L1157" s="1" t="s">
        <v>618</v>
      </c>
      <c r="M1157" s="1" t="s">
        <v>27</v>
      </c>
      <c r="N1157" s="1" t="s">
        <v>27</v>
      </c>
      <c r="O1157" s="1" t="s">
        <v>27</v>
      </c>
      <c r="P1157" s="1" t="s">
        <v>27</v>
      </c>
      <c r="Y1157" s="1" t="s">
        <v>428</v>
      </c>
      <c r="Z1157" s="1" t="s">
        <v>425</v>
      </c>
    </row>
    <row r="1158" spans="1:26" x14ac:dyDescent="0.25">
      <c r="A1158" s="1" t="s">
        <v>1633</v>
      </c>
      <c r="B1158" s="1" t="s">
        <v>610</v>
      </c>
      <c r="C1158" s="1" t="s">
        <v>618</v>
      </c>
      <c r="D1158" s="1" t="s">
        <v>797</v>
      </c>
      <c r="E1158" s="1" t="s">
        <v>662</v>
      </c>
      <c r="F1158" s="1" t="s">
        <v>666</v>
      </c>
      <c r="G1158" s="1" t="s">
        <v>618</v>
      </c>
      <c r="H1158" s="1" t="s">
        <v>663</v>
      </c>
      <c r="I1158" s="1" t="s">
        <v>644</v>
      </c>
      <c r="J1158" s="1" t="s">
        <v>675</v>
      </c>
      <c r="K1158" s="1" t="s">
        <v>27</v>
      </c>
      <c r="L1158" s="1" t="s">
        <v>27</v>
      </c>
      <c r="M1158" s="1" t="s">
        <v>27</v>
      </c>
      <c r="N1158" s="1" t="s">
        <v>27</v>
      </c>
      <c r="O1158" s="1" t="s">
        <v>27</v>
      </c>
      <c r="P1158" s="1" t="s">
        <v>27</v>
      </c>
      <c r="Y1158" s="1" t="s">
        <v>428</v>
      </c>
      <c r="Z1158" s="1" t="s">
        <v>425</v>
      </c>
    </row>
    <row r="1159" spans="1:26" x14ac:dyDescent="0.25">
      <c r="A1159" s="1" t="s">
        <v>1634</v>
      </c>
      <c r="B1159" s="1" t="s">
        <v>610</v>
      </c>
      <c r="C1159" s="1" t="s">
        <v>637</v>
      </c>
      <c r="D1159" s="1" t="s">
        <v>611</v>
      </c>
      <c r="E1159" s="1" t="s">
        <v>645</v>
      </c>
      <c r="F1159" s="1" t="s">
        <v>781</v>
      </c>
      <c r="G1159" s="1" t="s">
        <v>646</v>
      </c>
      <c r="H1159" s="1" t="s">
        <v>615</v>
      </c>
      <c r="I1159" s="1" t="s">
        <v>619</v>
      </c>
      <c r="J1159" s="1" t="s">
        <v>665</v>
      </c>
      <c r="K1159" s="1" t="s">
        <v>27</v>
      </c>
      <c r="L1159" s="1" t="s">
        <v>27</v>
      </c>
      <c r="M1159" s="1" t="s">
        <v>27</v>
      </c>
      <c r="N1159" s="1" t="s">
        <v>27</v>
      </c>
      <c r="O1159" s="1" t="s">
        <v>27</v>
      </c>
      <c r="P1159" s="1" t="s">
        <v>27</v>
      </c>
      <c r="Y1159" s="1" t="s">
        <v>428</v>
      </c>
      <c r="Z1159" s="1" t="s">
        <v>425</v>
      </c>
    </row>
    <row r="1160" spans="1:26" x14ac:dyDescent="0.25">
      <c r="A1160" s="1" t="s">
        <v>1635</v>
      </c>
      <c r="B1160" s="1" t="s">
        <v>610</v>
      </c>
      <c r="C1160" s="1" t="s">
        <v>652</v>
      </c>
      <c r="D1160" s="1" t="s">
        <v>730</v>
      </c>
      <c r="E1160" s="1" t="s">
        <v>803</v>
      </c>
      <c r="F1160" s="1" t="s">
        <v>666</v>
      </c>
      <c r="G1160" s="1" t="s">
        <v>618</v>
      </c>
      <c r="H1160" s="1" t="s">
        <v>646</v>
      </c>
      <c r="I1160" s="1" t="s">
        <v>619</v>
      </c>
      <c r="J1160" s="1" t="s">
        <v>642</v>
      </c>
      <c r="K1160" s="1" t="s">
        <v>27</v>
      </c>
      <c r="L1160" s="1" t="s">
        <v>27</v>
      </c>
      <c r="M1160" s="1" t="s">
        <v>27</v>
      </c>
      <c r="N1160" s="1" t="s">
        <v>27</v>
      </c>
      <c r="O1160" s="1" t="s">
        <v>618</v>
      </c>
      <c r="P1160" s="1" t="s">
        <v>27</v>
      </c>
      <c r="Y1160" s="1" t="s">
        <v>428</v>
      </c>
      <c r="Z1160" s="1" t="s">
        <v>425</v>
      </c>
    </row>
    <row r="1161" spans="1:26" x14ac:dyDescent="0.25">
      <c r="A1161" s="1" t="s">
        <v>1636</v>
      </c>
      <c r="B1161" s="1" t="s">
        <v>610</v>
      </c>
      <c r="C1161" s="1" t="s">
        <v>26</v>
      </c>
      <c r="D1161" s="1" t="s">
        <v>635</v>
      </c>
      <c r="E1161" s="1" t="s">
        <v>744</v>
      </c>
      <c r="F1161" s="1" t="s">
        <v>629</v>
      </c>
      <c r="G1161" s="1" t="s">
        <v>38</v>
      </c>
      <c r="H1161" s="1" t="s">
        <v>612</v>
      </c>
      <c r="I1161" s="1" t="s">
        <v>613</v>
      </c>
      <c r="J1161" s="1" t="s">
        <v>39</v>
      </c>
      <c r="K1161" s="1" t="s">
        <v>618</v>
      </c>
      <c r="L1161" s="1" t="s">
        <v>618</v>
      </c>
      <c r="M1161" s="1" t="s">
        <v>27</v>
      </c>
      <c r="N1161" s="1" t="s">
        <v>27</v>
      </c>
      <c r="O1161" s="1" t="s">
        <v>27</v>
      </c>
      <c r="P1161" s="1" t="s">
        <v>27</v>
      </c>
      <c r="Y1161" s="1" t="s">
        <v>362</v>
      </c>
      <c r="Z1161" s="1" t="s">
        <v>334</v>
      </c>
    </row>
    <row r="1162" spans="1:26" x14ac:dyDescent="0.25">
      <c r="A1162" s="1" t="s">
        <v>1637</v>
      </c>
      <c r="B1162" s="1" t="s">
        <v>610</v>
      </c>
      <c r="C1162" s="1" t="s">
        <v>676</v>
      </c>
      <c r="D1162" s="1" t="s">
        <v>394</v>
      </c>
      <c r="E1162" s="1" t="s">
        <v>780</v>
      </c>
      <c r="F1162" s="1" t="s">
        <v>645</v>
      </c>
      <c r="G1162" s="1" t="s">
        <v>641</v>
      </c>
      <c r="H1162" s="1" t="s">
        <v>646</v>
      </c>
      <c r="I1162" s="1" t="s">
        <v>656</v>
      </c>
      <c r="J1162" s="1" t="s">
        <v>617</v>
      </c>
      <c r="K1162" s="1" t="s">
        <v>618</v>
      </c>
      <c r="L1162" s="1" t="s">
        <v>27</v>
      </c>
      <c r="M1162" s="1" t="s">
        <v>27</v>
      </c>
      <c r="N1162" s="1" t="s">
        <v>27</v>
      </c>
      <c r="O1162" s="1" t="s">
        <v>27</v>
      </c>
      <c r="P1162" s="1" t="s">
        <v>27</v>
      </c>
      <c r="Y1162" s="1" t="s">
        <v>395</v>
      </c>
      <c r="Z1162" s="1" t="s">
        <v>383</v>
      </c>
    </row>
    <row r="1163" spans="1:26" x14ac:dyDescent="0.25">
      <c r="A1163" s="1" t="s">
        <v>1638</v>
      </c>
      <c r="B1163" s="1" t="s">
        <v>610</v>
      </c>
      <c r="C1163" s="1" t="s">
        <v>730</v>
      </c>
      <c r="D1163" s="1" t="s">
        <v>659</v>
      </c>
      <c r="E1163" s="1" t="s">
        <v>631</v>
      </c>
      <c r="F1163" s="1" t="s">
        <v>650</v>
      </c>
      <c r="G1163" s="1" t="s">
        <v>618</v>
      </c>
      <c r="H1163" s="1" t="s">
        <v>50</v>
      </c>
      <c r="I1163" s="1" t="s">
        <v>619</v>
      </c>
      <c r="J1163" s="1" t="s">
        <v>617</v>
      </c>
      <c r="K1163" s="1" t="s">
        <v>619</v>
      </c>
      <c r="L1163" s="1" t="s">
        <v>27</v>
      </c>
      <c r="M1163" s="1" t="s">
        <v>27</v>
      </c>
      <c r="N1163" s="1" t="s">
        <v>27</v>
      </c>
      <c r="O1163" s="1" t="s">
        <v>27</v>
      </c>
      <c r="P1163" s="1" t="s">
        <v>27</v>
      </c>
      <c r="Y1163" s="1" t="s">
        <v>428</v>
      </c>
      <c r="Z1163" s="1" t="s">
        <v>425</v>
      </c>
    </row>
    <row r="1164" spans="1:26" x14ac:dyDescent="0.25">
      <c r="A1164" s="1" t="s">
        <v>1639</v>
      </c>
      <c r="B1164" s="1" t="s">
        <v>610</v>
      </c>
      <c r="C1164" s="1" t="s">
        <v>672</v>
      </c>
      <c r="D1164" s="1" t="s">
        <v>659</v>
      </c>
      <c r="E1164" s="1" t="s">
        <v>650</v>
      </c>
      <c r="F1164" s="1" t="s">
        <v>27</v>
      </c>
      <c r="G1164" s="1" t="s">
        <v>651</v>
      </c>
      <c r="H1164" s="1" t="s">
        <v>674</v>
      </c>
      <c r="I1164" s="1" t="s">
        <v>783</v>
      </c>
      <c r="J1164" s="1" t="s">
        <v>421</v>
      </c>
      <c r="K1164" s="1" t="s">
        <v>619</v>
      </c>
      <c r="L1164" s="1" t="s">
        <v>27</v>
      </c>
      <c r="M1164" s="1" t="s">
        <v>27</v>
      </c>
      <c r="N1164" s="1" t="s">
        <v>27</v>
      </c>
      <c r="O1164" s="1" t="s">
        <v>27</v>
      </c>
      <c r="P1164" s="1" t="s">
        <v>27</v>
      </c>
      <c r="Y1164" s="1" t="s">
        <v>428</v>
      </c>
      <c r="Z1164" s="1" t="s">
        <v>425</v>
      </c>
    </row>
    <row r="1165" spans="1:26" x14ac:dyDescent="0.25">
      <c r="A1165" s="1" t="s">
        <v>1640</v>
      </c>
      <c r="B1165" s="1" t="s">
        <v>610</v>
      </c>
      <c r="C1165" s="1" t="s">
        <v>619</v>
      </c>
      <c r="D1165" s="1" t="s">
        <v>26</v>
      </c>
      <c r="E1165" s="1" t="s">
        <v>613</v>
      </c>
      <c r="F1165" s="1" t="s">
        <v>648</v>
      </c>
      <c r="G1165" s="1" t="s">
        <v>641</v>
      </c>
      <c r="H1165" s="1" t="s">
        <v>38</v>
      </c>
      <c r="I1165" s="1" t="s">
        <v>646</v>
      </c>
      <c r="J1165" s="1" t="s">
        <v>637</v>
      </c>
      <c r="K1165" s="1" t="s">
        <v>618</v>
      </c>
      <c r="L1165" s="1" t="s">
        <v>27</v>
      </c>
      <c r="M1165" s="1" t="s">
        <v>27</v>
      </c>
      <c r="N1165" s="1" t="s">
        <v>27</v>
      </c>
      <c r="O1165" s="1" t="s">
        <v>27</v>
      </c>
      <c r="P1165" s="1" t="s">
        <v>27</v>
      </c>
      <c r="Y1165" s="1" t="s">
        <v>428</v>
      </c>
      <c r="Z1165" s="1" t="s">
        <v>425</v>
      </c>
    </row>
    <row r="1166" spans="1:26" x14ac:dyDescent="0.25">
      <c r="A1166" s="1" t="s">
        <v>1641</v>
      </c>
      <c r="B1166" s="1" t="s">
        <v>610</v>
      </c>
      <c r="C1166" s="1" t="s">
        <v>619</v>
      </c>
      <c r="D1166" s="1" t="s">
        <v>26</v>
      </c>
      <c r="E1166" s="1" t="s">
        <v>631</v>
      </c>
      <c r="F1166" s="1" t="s">
        <v>666</v>
      </c>
      <c r="G1166" s="1" t="s">
        <v>618</v>
      </c>
      <c r="H1166" s="1" t="s">
        <v>65</v>
      </c>
      <c r="I1166" s="1" t="s">
        <v>637</v>
      </c>
      <c r="J1166" s="1" t="s">
        <v>625</v>
      </c>
      <c r="K1166" s="1" t="s">
        <v>618</v>
      </c>
      <c r="L1166" s="1" t="s">
        <v>618</v>
      </c>
      <c r="M1166" s="1" t="s">
        <v>27</v>
      </c>
      <c r="N1166" s="1" t="s">
        <v>27</v>
      </c>
      <c r="O1166" s="1" t="s">
        <v>27</v>
      </c>
      <c r="P1166" s="1" t="s">
        <v>27</v>
      </c>
      <c r="Y1166" s="1" t="s">
        <v>358</v>
      </c>
      <c r="Z1166" s="1" t="s">
        <v>334</v>
      </c>
    </row>
    <row r="1167" spans="1:26" x14ac:dyDescent="0.25">
      <c r="A1167" s="1" t="s">
        <v>1642</v>
      </c>
      <c r="B1167" s="1" t="s">
        <v>610</v>
      </c>
      <c r="C1167" s="1" t="s">
        <v>617</v>
      </c>
      <c r="D1167" s="1" t="s">
        <v>637</v>
      </c>
      <c r="E1167" s="1" t="s">
        <v>648</v>
      </c>
      <c r="F1167" s="1" t="s">
        <v>650</v>
      </c>
      <c r="G1167" s="1" t="s">
        <v>641</v>
      </c>
      <c r="H1167" s="1" t="s">
        <v>651</v>
      </c>
      <c r="I1167" s="1" t="s">
        <v>649</v>
      </c>
      <c r="J1167" s="1" t="s">
        <v>783</v>
      </c>
      <c r="K1167" s="1" t="s">
        <v>618</v>
      </c>
      <c r="L1167" s="1" t="s">
        <v>27</v>
      </c>
      <c r="M1167" s="1" t="s">
        <v>27</v>
      </c>
      <c r="N1167" s="1" t="s">
        <v>27</v>
      </c>
      <c r="O1167" s="1" t="s">
        <v>27</v>
      </c>
      <c r="P1167" s="1" t="s">
        <v>27</v>
      </c>
      <c r="Y1167" s="1" t="s">
        <v>428</v>
      </c>
      <c r="Z1167" s="1" t="s">
        <v>425</v>
      </c>
    </row>
    <row r="1168" spans="1:26" x14ac:dyDescent="0.25">
      <c r="A1168" s="1" t="s">
        <v>1643</v>
      </c>
      <c r="B1168" s="1" t="s">
        <v>610</v>
      </c>
      <c r="C1168" s="1" t="s">
        <v>619</v>
      </c>
      <c r="D1168" s="1" t="s">
        <v>639</v>
      </c>
      <c r="E1168" s="1" t="s">
        <v>636</v>
      </c>
      <c r="F1168" s="1" t="s">
        <v>654</v>
      </c>
      <c r="G1168" s="1" t="s">
        <v>50</v>
      </c>
      <c r="H1168" s="1" t="s">
        <v>623</v>
      </c>
      <c r="I1168" s="1" t="s">
        <v>619</v>
      </c>
      <c r="J1168" s="1" t="s">
        <v>721</v>
      </c>
      <c r="K1168" s="1" t="s">
        <v>27</v>
      </c>
      <c r="L1168" s="1" t="s">
        <v>27</v>
      </c>
      <c r="M1168" s="1" t="s">
        <v>27</v>
      </c>
      <c r="N1168" s="1" t="s">
        <v>27</v>
      </c>
      <c r="O1168" s="1" t="s">
        <v>27</v>
      </c>
      <c r="P1168" s="1" t="s">
        <v>27</v>
      </c>
      <c r="Y1168" s="1" t="s">
        <v>428</v>
      </c>
      <c r="Z1168" s="1" t="s">
        <v>425</v>
      </c>
    </row>
    <row r="1169" spans="1:26" x14ac:dyDescent="0.25">
      <c r="A1169" s="1" t="s">
        <v>1644</v>
      </c>
      <c r="B1169" s="1" t="s">
        <v>610</v>
      </c>
      <c r="C1169" s="1" t="s">
        <v>26</v>
      </c>
      <c r="D1169" s="1" t="s">
        <v>661</v>
      </c>
      <c r="E1169" s="1" t="s">
        <v>744</v>
      </c>
      <c r="F1169" s="1" t="s">
        <v>629</v>
      </c>
      <c r="G1169" s="1" t="s">
        <v>38</v>
      </c>
      <c r="H1169" s="1" t="s">
        <v>615</v>
      </c>
      <c r="I1169" s="1" t="s">
        <v>642</v>
      </c>
      <c r="J1169" s="1" t="s">
        <v>637</v>
      </c>
      <c r="K1169" s="1" t="s">
        <v>618</v>
      </c>
      <c r="L1169" s="1" t="s">
        <v>27</v>
      </c>
      <c r="M1169" s="1" t="s">
        <v>27</v>
      </c>
      <c r="N1169" s="1" t="s">
        <v>27</v>
      </c>
      <c r="O1169" s="1" t="s">
        <v>618</v>
      </c>
      <c r="P1169" s="1" t="s">
        <v>27</v>
      </c>
      <c r="Y1169" s="1" t="s">
        <v>428</v>
      </c>
      <c r="Z1169" s="1" t="s">
        <v>425</v>
      </c>
    </row>
    <row r="1170" spans="1:26" x14ac:dyDescent="0.25">
      <c r="A1170" s="1" t="s">
        <v>1645</v>
      </c>
      <c r="B1170" s="1" t="s">
        <v>610</v>
      </c>
      <c r="C1170" s="1" t="s">
        <v>637</v>
      </c>
      <c r="D1170" s="1" t="s">
        <v>659</v>
      </c>
      <c r="E1170" s="1" t="s">
        <v>645</v>
      </c>
      <c r="F1170" s="1" t="s">
        <v>631</v>
      </c>
      <c r="G1170" s="1" t="s">
        <v>646</v>
      </c>
      <c r="H1170" s="1" t="s">
        <v>50</v>
      </c>
      <c r="I1170" s="1" t="s">
        <v>619</v>
      </c>
      <c r="J1170" s="1" t="s">
        <v>617</v>
      </c>
      <c r="K1170" s="1" t="s">
        <v>619</v>
      </c>
      <c r="L1170" s="1" t="s">
        <v>27</v>
      </c>
      <c r="M1170" s="1" t="s">
        <v>27</v>
      </c>
      <c r="N1170" s="1" t="s">
        <v>27</v>
      </c>
      <c r="O1170" s="1" t="s">
        <v>27</v>
      </c>
      <c r="P1170" s="1" t="s">
        <v>27</v>
      </c>
      <c r="Y1170" s="1" t="s">
        <v>428</v>
      </c>
      <c r="Z1170" s="1" t="s">
        <v>425</v>
      </c>
    </row>
    <row r="1171" spans="1:26" x14ac:dyDescent="0.25">
      <c r="A1171" s="1" t="s">
        <v>1646</v>
      </c>
      <c r="B1171" s="1" t="s">
        <v>610</v>
      </c>
      <c r="C1171" s="1" t="s">
        <v>619</v>
      </c>
      <c r="D1171" s="1" t="s">
        <v>815</v>
      </c>
      <c r="E1171" s="1" t="s">
        <v>612</v>
      </c>
      <c r="F1171" s="1" t="s">
        <v>627</v>
      </c>
      <c r="G1171" s="1" t="s">
        <v>623</v>
      </c>
      <c r="H1171" s="1" t="s">
        <v>615</v>
      </c>
      <c r="I1171" s="1" t="s">
        <v>616</v>
      </c>
      <c r="J1171" s="1" t="s">
        <v>810</v>
      </c>
      <c r="K1171" s="1" t="s">
        <v>618</v>
      </c>
      <c r="L1171" s="1" t="s">
        <v>27</v>
      </c>
      <c r="M1171" s="1" t="s">
        <v>27</v>
      </c>
      <c r="N1171" s="1" t="s">
        <v>27</v>
      </c>
      <c r="O1171" s="1" t="s">
        <v>619</v>
      </c>
      <c r="P1171" s="1" t="s">
        <v>27</v>
      </c>
      <c r="Y1171" s="1" t="s">
        <v>428</v>
      </c>
      <c r="Z1171" s="1" t="s">
        <v>425</v>
      </c>
    </row>
    <row r="1172" spans="1:26" x14ac:dyDescent="0.25">
      <c r="A1172" s="1" t="s">
        <v>1647</v>
      </c>
      <c r="B1172" s="1" t="s">
        <v>610</v>
      </c>
      <c r="C1172" s="1" t="s">
        <v>619</v>
      </c>
      <c r="D1172" s="1" t="s">
        <v>740</v>
      </c>
      <c r="E1172" s="1" t="s">
        <v>613</v>
      </c>
      <c r="F1172" s="1" t="s">
        <v>781</v>
      </c>
      <c r="G1172" s="1" t="s">
        <v>38</v>
      </c>
      <c r="H1172" s="1" t="s">
        <v>615</v>
      </c>
      <c r="I1172" s="1" t="s">
        <v>637</v>
      </c>
      <c r="J1172" s="1" t="s">
        <v>783</v>
      </c>
      <c r="K1172" s="1" t="s">
        <v>619</v>
      </c>
      <c r="L1172" s="1" t="s">
        <v>618</v>
      </c>
      <c r="M1172" s="1" t="s">
        <v>27</v>
      </c>
      <c r="N1172" s="1" t="s">
        <v>27</v>
      </c>
      <c r="O1172" s="1" t="s">
        <v>27</v>
      </c>
      <c r="P1172" s="1" t="s">
        <v>27</v>
      </c>
      <c r="Y1172" s="1" t="s">
        <v>428</v>
      </c>
      <c r="Z1172" s="1" t="s">
        <v>425</v>
      </c>
    </row>
    <row r="1173" spans="1:26" x14ac:dyDescent="0.25">
      <c r="A1173" s="1" t="s">
        <v>1648</v>
      </c>
      <c r="B1173" s="1" t="s">
        <v>610</v>
      </c>
      <c r="C1173" s="1" t="s">
        <v>26</v>
      </c>
      <c r="D1173" s="1" t="s">
        <v>27</v>
      </c>
      <c r="E1173" s="1" t="s">
        <v>612</v>
      </c>
      <c r="F1173" s="1" t="s">
        <v>648</v>
      </c>
      <c r="G1173" s="1" t="s">
        <v>641</v>
      </c>
      <c r="H1173" s="1" t="s">
        <v>612</v>
      </c>
      <c r="I1173" s="1" t="s">
        <v>616</v>
      </c>
      <c r="J1173" s="1" t="s">
        <v>729</v>
      </c>
      <c r="K1173" s="1" t="s">
        <v>617</v>
      </c>
      <c r="L1173" s="1" t="s">
        <v>27</v>
      </c>
      <c r="M1173" s="1" t="s">
        <v>27</v>
      </c>
      <c r="N1173" s="1" t="s">
        <v>27</v>
      </c>
      <c r="O1173" s="1" t="s">
        <v>619</v>
      </c>
      <c r="P1173" s="1" t="s">
        <v>27</v>
      </c>
      <c r="Y1173" s="1" t="s">
        <v>428</v>
      </c>
      <c r="Z1173" s="1" t="s">
        <v>425</v>
      </c>
    </row>
    <row r="1174" spans="1:26" x14ac:dyDescent="0.25">
      <c r="A1174" s="1" t="s">
        <v>1649</v>
      </c>
      <c r="B1174" s="1" t="s">
        <v>610</v>
      </c>
      <c r="C1174" s="1" t="s">
        <v>321</v>
      </c>
      <c r="D1174" s="1" t="s">
        <v>27</v>
      </c>
      <c r="E1174" s="1" t="s">
        <v>385</v>
      </c>
      <c r="F1174" s="1" t="s">
        <v>413</v>
      </c>
      <c r="G1174" s="1" t="s">
        <v>646</v>
      </c>
      <c r="H1174" s="1" t="s">
        <v>38</v>
      </c>
      <c r="I1174" s="1" t="s">
        <v>619</v>
      </c>
      <c r="J1174" s="1" t="s">
        <v>813</v>
      </c>
      <c r="K1174" s="1" t="s">
        <v>619</v>
      </c>
      <c r="L1174" s="1" t="s">
        <v>27</v>
      </c>
      <c r="M1174" s="1" t="s">
        <v>27</v>
      </c>
      <c r="N1174" s="1" t="s">
        <v>27</v>
      </c>
      <c r="O1174" s="1" t="s">
        <v>27</v>
      </c>
      <c r="P1174" s="1" t="s">
        <v>27</v>
      </c>
      <c r="Y1174" s="1" t="s">
        <v>428</v>
      </c>
      <c r="Z1174" s="1" t="s">
        <v>425</v>
      </c>
    </row>
    <row r="1175" spans="1:26" x14ac:dyDescent="0.25">
      <c r="A1175" s="1" t="s">
        <v>1650</v>
      </c>
      <c r="B1175" s="1" t="s">
        <v>610</v>
      </c>
      <c r="C1175" s="1" t="s">
        <v>652</v>
      </c>
      <c r="D1175" s="1" t="s">
        <v>27</v>
      </c>
      <c r="E1175" s="1" t="s">
        <v>636</v>
      </c>
      <c r="F1175" s="1" t="s">
        <v>621</v>
      </c>
      <c r="G1175" s="1" t="s">
        <v>646</v>
      </c>
      <c r="H1175" s="1" t="s">
        <v>38</v>
      </c>
      <c r="I1175" s="1" t="s">
        <v>816</v>
      </c>
      <c r="J1175" s="1" t="s">
        <v>633</v>
      </c>
      <c r="K1175" s="1" t="s">
        <v>618</v>
      </c>
      <c r="L1175" s="1" t="s">
        <v>618</v>
      </c>
      <c r="M1175" s="1" t="s">
        <v>27</v>
      </c>
      <c r="N1175" s="1" t="s">
        <v>27</v>
      </c>
      <c r="O1175" s="1" t="s">
        <v>27</v>
      </c>
      <c r="P1175" s="1" t="s">
        <v>27</v>
      </c>
      <c r="Y1175" s="1" t="s">
        <v>406</v>
      </c>
      <c r="Z1175" s="1" t="s">
        <v>383</v>
      </c>
    </row>
    <row r="1176" spans="1:26" x14ac:dyDescent="0.25">
      <c r="A1176" s="1" t="s">
        <v>1651</v>
      </c>
      <c r="B1176" s="1" t="s">
        <v>610</v>
      </c>
      <c r="C1176" s="1" t="s">
        <v>619</v>
      </c>
      <c r="D1176" s="1" t="s">
        <v>672</v>
      </c>
      <c r="E1176" s="1" t="s">
        <v>706</v>
      </c>
      <c r="F1176" s="1" t="s">
        <v>877</v>
      </c>
      <c r="G1176" s="1" t="s">
        <v>618</v>
      </c>
      <c r="H1176" s="1" t="s">
        <v>680</v>
      </c>
      <c r="I1176" s="1" t="s">
        <v>510</v>
      </c>
      <c r="J1176" s="1" t="s">
        <v>633</v>
      </c>
      <c r="K1176" s="1" t="s">
        <v>630</v>
      </c>
      <c r="L1176" s="1" t="s">
        <v>27</v>
      </c>
      <c r="M1176" s="1" t="s">
        <v>27</v>
      </c>
      <c r="N1176" s="1" t="s">
        <v>27</v>
      </c>
      <c r="O1176" s="1" t="s">
        <v>27</v>
      </c>
      <c r="P1176" s="1" t="s">
        <v>27</v>
      </c>
      <c r="Y1176" s="1" t="s">
        <v>428</v>
      </c>
      <c r="Z1176" s="1" t="s">
        <v>425</v>
      </c>
    </row>
    <row r="1177" spans="1:26" x14ac:dyDescent="0.25">
      <c r="A1177" s="1" t="s">
        <v>1652</v>
      </c>
      <c r="B1177" s="1" t="s">
        <v>610</v>
      </c>
      <c r="C1177" s="1" t="s">
        <v>619</v>
      </c>
      <c r="D1177" s="1" t="s">
        <v>26</v>
      </c>
      <c r="E1177" s="1" t="s">
        <v>613</v>
      </c>
      <c r="F1177" s="1" t="s">
        <v>660</v>
      </c>
      <c r="G1177" s="1" t="s">
        <v>646</v>
      </c>
      <c r="H1177" s="1" t="s">
        <v>38</v>
      </c>
      <c r="I1177" s="1" t="s">
        <v>617</v>
      </c>
      <c r="J1177" s="1" t="s">
        <v>637</v>
      </c>
      <c r="K1177" s="1" t="s">
        <v>619</v>
      </c>
      <c r="L1177" s="1" t="s">
        <v>618</v>
      </c>
      <c r="M1177" s="1" t="s">
        <v>27</v>
      </c>
      <c r="N1177" s="1" t="s">
        <v>27</v>
      </c>
      <c r="O1177" s="1" t="s">
        <v>27</v>
      </c>
      <c r="P1177" s="1" t="s">
        <v>27</v>
      </c>
      <c r="Y1177" s="1" t="s">
        <v>428</v>
      </c>
      <c r="Z1177" s="1" t="s">
        <v>425</v>
      </c>
    </row>
    <row r="1178" spans="1:26" x14ac:dyDescent="0.25">
      <c r="A1178" s="1" t="s">
        <v>1653</v>
      </c>
      <c r="B1178" s="1" t="s">
        <v>610</v>
      </c>
      <c r="C1178" s="1" t="s">
        <v>619</v>
      </c>
      <c r="D1178" s="1" t="s">
        <v>652</v>
      </c>
      <c r="E1178" s="1" t="s">
        <v>613</v>
      </c>
      <c r="F1178" s="1" t="s">
        <v>744</v>
      </c>
      <c r="G1178" s="1" t="s">
        <v>612</v>
      </c>
      <c r="H1178" s="1" t="s">
        <v>38</v>
      </c>
      <c r="I1178" s="1" t="s">
        <v>646</v>
      </c>
      <c r="J1178" s="1" t="s">
        <v>625</v>
      </c>
      <c r="K1178" s="1" t="s">
        <v>618</v>
      </c>
      <c r="L1178" s="1" t="s">
        <v>27</v>
      </c>
      <c r="M1178" s="1" t="s">
        <v>27</v>
      </c>
      <c r="N1178" s="1" t="s">
        <v>27</v>
      </c>
      <c r="O1178" s="1" t="s">
        <v>27</v>
      </c>
      <c r="P1178" s="1" t="s">
        <v>27</v>
      </c>
      <c r="Y1178" s="1" t="s">
        <v>368</v>
      </c>
      <c r="Z1178" s="1" t="s">
        <v>364</v>
      </c>
    </row>
    <row r="1179" spans="1:26" x14ac:dyDescent="0.25">
      <c r="A1179" s="1" t="s">
        <v>1654</v>
      </c>
      <c r="B1179" s="1" t="s">
        <v>610</v>
      </c>
      <c r="C1179" s="1" t="s">
        <v>26</v>
      </c>
      <c r="D1179" s="1" t="s">
        <v>27</v>
      </c>
      <c r="E1179" s="1" t="s">
        <v>648</v>
      </c>
      <c r="F1179" s="1" t="s">
        <v>650</v>
      </c>
      <c r="G1179" s="1" t="s">
        <v>641</v>
      </c>
      <c r="H1179" s="1" t="s">
        <v>662</v>
      </c>
      <c r="I1179" s="1" t="s">
        <v>628</v>
      </c>
      <c r="J1179" s="1" t="s">
        <v>741</v>
      </c>
      <c r="K1179" s="1" t="s">
        <v>27</v>
      </c>
      <c r="L1179" s="1" t="s">
        <v>27</v>
      </c>
      <c r="M1179" s="1" t="s">
        <v>27</v>
      </c>
      <c r="N1179" s="1" t="s">
        <v>27</v>
      </c>
      <c r="O1179" s="1" t="s">
        <v>27</v>
      </c>
      <c r="P1179" s="1" t="s">
        <v>27</v>
      </c>
      <c r="Y1179" s="1" t="s">
        <v>428</v>
      </c>
      <c r="Z1179" s="1" t="s">
        <v>425</v>
      </c>
    </row>
    <row r="1180" spans="1:26" x14ac:dyDescent="0.25">
      <c r="A1180" s="1" t="s">
        <v>1655</v>
      </c>
      <c r="B1180" s="1" t="s">
        <v>610</v>
      </c>
      <c r="C1180" s="1" t="s">
        <v>26</v>
      </c>
      <c r="D1180" s="1" t="s">
        <v>620</v>
      </c>
      <c r="E1180" s="1" t="s">
        <v>648</v>
      </c>
      <c r="F1180" s="1" t="s">
        <v>631</v>
      </c>
      <c r="G1180" s="1" t="s">
        <v>641</v>
      </c>
      <c r="H1180" s="1" t="s">
        <v>50</v>
      </c>
      <c r="I1180" s="1" t="s">
        <v>619</v>
      </c>
      <c r="J1180" s="1" t="s">
        <v>421</v>
      </c>
      <c r="K1180" s="1" t="s">
        <v>27</v>
      </c>
      <c r="L1180" s="1" t="s">
        <v>27</v>
      </c>
      <c r="M1180" s="1" t="s">
        <v>27</v>
      </c>
      <c r="N1180" s="1" t="s">
        <v>27</v>
      </c>
      <c r="O1180" s="1" t="s">
        <v>27</v>
      </c>
      <c r="P1180" s="1" t="s">
        <v>27</v>
      </c>
      <c r="Y1180" s="1" t="s">
        <v>428</v>
      </c>
      <c r="Z1180" s="1" t="s">
        <v>425</v>
      </c>
    </row>
    <row r="1181" spans="1:26" x14ac:dyDescent="0.25">
      <c r="A1181" s="1" t="s">
        <v>1656</v>
      </c>
      <c r="B1181" s="1" t="s">
        <v>610</v>
      </c>
      <c r="C1181" s="1" t="s">
        <v>638</v>
      </c>
      <c r="D1181" s="1" t="s">
        <v>762</v>
      </c>
      <c r="E1181" s="1" t="s">
        <v>497</v>
      </c>
      <c r="F1181" s="1" t="s">
        <v>626</v>
      </c>
      <c r="G1181" s="1" t="s">
        <v>646</v>
      </c>
      <c r="H1181" s="1" t="s">
        <v>27</v>
      </c>
      <c r="I1181" s="1" t="s">
        <v>783</v>
      </c>
      <c r="J1181" s="1" t="s">
        <v>628</v>
      </c>
      <c r="K1181" s="1" t="s">
        <v>617</v>
      </c>
      <c r="L1181" s="1" t="s">
        <v>27</v>
      </c>
      <c r="M1181" s="1" t="s">
        <v>27</v>
      </c>
      <c r="N1181" s="1" t="s">
        <v>27</v>
      </c>
      <c r="O1181" s="1" t="s">
        <v>27</v>
      </c>
      <c r="P1181" s="1" t="s">
        <v>27</v>
      </c>
      <c r="Y1181" s="1" t="s">
        <v>428</v>
      </c>
      <c r="Z1181" s="1" t="s">
        <v>425</v>
      </c>
    </row>
    <row r="1182" spans="1:26" x14ac:dyDescent="0.25">
      <c r="A1182" s="1" t="s">
        <v>1657</v>
      </c>
      <c r="B1182" s="1" t="s">
        <v>610</v>
      </c>
      <c r="C1182" s="1" t="s">
        <v>320</v>
      </c>
      <c r="D1182" s="1" t="s">
        <v>511</v>
      </c>
      <c r="E1182" s="1" t="s">
        <v>381</v>
      </c>
      <c r="F1182" s="1" t="s">
        <v>805</v>
      </c>
      <c r="G1182" s="1" t="s">
        <v>644</v>
      </c>
      <c r="H1182" s="1" t="s">
        <v>27</v>
      </c>
      <c r="I1182" s="1" t="s">
        <v>649</v>
      </c>
      <c r="J1182" s="1" t="s">
        <v>637</v>
      </c>
      <c r="K1182" s="1" t="s">
        <v>618</v>
      </c>
      <c r="L1182" s="1" t="s">
        <v>27</v>
      </c>
      <c r="M1182" s="1" t="s">
        <v>27</v>
      </c>
      <c r="N1182" s="1" t="s">
        <v>27</v>
      </c>
      <c r="O1182" s="1" t="s">
        <v>27</v>
      </c>
      <c r="P1182" s="1" t="s">
        <v>27</v>
      </c>
      <c r="Y1182" s="1" t="s">
        <v>428</v>
      </c>
      <c r="Z1182" s="1" t="s">
        <v>425</v>
      </c>
    </row>
    <row r="1183" spans="1:26" x14ac:dyDescent="0.25">
      <c r="A1183" s="1" t="s">
        <v>1658</v>
      </c>
      <c r="B1183" s="1" t="s">
        <v>610</v>
      </c>
      <c r="C1183" s="1" t="s">
        <v>620</v>
      </c>
      <c r="D1183" s="1" t="s">
        <v>647</v>
      </c>
      <c r="E1183" s="1" t="s">
        <v>648</v>
      </c>
      <c r="F1183" s="1" t="s">
        <v>658</v>
      </c>
      <c r="G1183" s="1" t="s">
        <v>641</v>
      </c>
      <c r="H1183" s="1" t="s">
        <v>153</v>
      </c>
      <c r="I1183" s="1" t="s">
        <v>691</v>
      </c>
      <c r="J1183" s="1" t="s">
        <v>624</v>
      </c>
      <c r="K1183" s="1" t="s">
        <v>27</v>
      </c>
      <c r="L1183" s="1" t="s">
        <v>27</v>
      </c>
      <c r="M1183" s="1" t="s">
        <v>27</v>
      </c>
      <c r="N1183" s="1" t="s">
        <v>27</v>
      </c>
      <c r="O1183" s="1" t="s">
        <v>27</v>
      </c>
      <c r="P1183" s="1" t="s">
        <v>27</v>
      </c>
      <c r="Y1183" s="1" t="s">
        <v>296</v>
      </c>
      <c r="Z1183" s="1" t="s">
        <v>43</v>
      </c>
    </row>
    <row r="1184" spans="1:26" x14ac:dyDescent="0.25">
      <c r="A1184" s="1" t="s">
        <v>3428</v>
      </c>
      <c r="B1184" s="1" t="s">
        <v>610</v>
      </c>
      <c r="C1184" s="1" t="s">
        <v>637</v>
      </c>
      <c r="D1184" s="1" t="s">
        <v>27</v>
      </c>
      <c r="E1184" s="1" t="s">
        <v>612</v>
      </c>
      <c r="F1184" s="1" t="s">
        <v>645</v>
      </c>
      <c r="G1184" s="1" t="s">
        <v>27</v>
      </c>
      <c r="H1184" s="1" t="s">
        <v>27</v>
      </c>
      <c r="I1184" s="1" t="s">
        <v>646</v>
      </c>
      <c r="J1184" s="1" t="s">
        <v>27</v>
      </c>
      <c r="K1184" s="1" t="s">
        <v>27</v>
      </c>
      <c r="L1184" s="1" t="s">
        <v>27</v>
      </c>
      <c r="M1184" s="1" t="s">
        <v>656</v>
      </c>
      <c r="N1184" s="1" t="s">
        <v>27</v>
      </c>
      <c r="O1184" s="1" t="s">
        <v>27</v>
      </c>
      <c r="P1184" s="1" t="s">
        <v>27</v>
      </c>
      <c r="Y1184" s="1" t="s">
        <v>591</v>
      </c>
      <c r="Z1184" s="1" t="s">
        <v>583</v>
      </c>
    </row>
    <row r="1185" spans="1:26" x14ac:dyDescent="0.25">
      <c r="A1185" s="1" t="s">
        <v>3429</v>
      </c>
      <c r="B1185" s="1" t="s">
        <v>610</v>
      </c>
      <c r="C1185" s="1" t="s">
        <v>652</v>
      </c>
      <c r="D1185" s="1" t="s">
        <v>692</v>
      </c>
      <c r="E1185" s="1" t="s">
        <v>729</v>
      </c>
      <c r="F1185" s="1" t="s">
        <v>645</v>
      </c>
      <c r="G1185" s="1" t="s">
        <v>27</v>
      </c>
      <c r="H1185" s="1" t="s">
        <v>27</v>
      </c>
      <c r="I1185" s="1" t="s">
        <v>816</v>
      </c>
      <c r="J1185" s="1" t="s">
        <v>628</v>
      </c>
      <c r="K1185" s="1" t="s">
        <v>618</v>
      </c>
      <c r="L1185" s="1" t="s">
        <v>27</v>
      </c>
      <c r="M1185" s="1" t="s">
        <v>656</v>
      </c>
      <c r="N1185" s="1" t="s">
        <v>27</v>
      </c>
      <c r="O1185" s="1" t="s">
        <v>27</v>
      </c>
      <c r="P1185" s="1" t="s">
        <v>27</v>
      </c>
      <c r="Y1185" s="1" t="s">
        <v>591</v>
      </c>
      <c r="Z1185" s="1" t="s">
        <v>583</v>
      </c>
    </row>
    <row r="1186" spans="1:26" x14ac:dyDescent="0.25">
      <c r="A1186" s="1" t="s">
        <v>1659</v>
      </c>
      <c r="B1186" s="1" t="s">
        <v>610</v>
      </c>
      <c r="C1186" s="1" t="s">
        <v>619</v>
      </c>
      <c r="D1186" s="1" t="s">
        <v>676</v>
      </c>
      <c r="E1186" s="1" t="s">
        <v>613</v>
      </c>
      <c r="F1186" s="1" t="s">
        <v>717</v>
      </c>
      <c r="G1186" s="1" t="s">
        <v>38</v>
      </c>
      <c r="H1186" s="1" t="s">
        <v>56</v>
      </c>
      <c r="I1186" s="1" t="s">
        <v>617</v>
      </c>
      <c r="J1186" s="1" t="s">
        <v>628</v>
      </c>
      <c r="K1186" s="1" t="s">
        <v>619</v>
      </c>
      <c r="L1186" s="1" t="s">
        <v>27</v>
      </c>
      <c r="M1186" s="1" t="s">
        <v>619</v>
      </c>
      <c r="N1186" s="1" t="s">
        <v>27</v>
      </c>
      <c r="O1186" s="1" t="s">
        <v>27</v>
      </c>
      <c r="P1186" s="1" t="s">
        <v>27</v>
      </c>
      <c r="Y1186" s="1" t="s">
        <v>428</v>
      </c>
      <c r="Z1186" s="1" t="s">
        <v>425</v>
      </c>
    </row>
    <row r="1187" spans="1:26" x14ac:dyDescent="0.25">
      <c r="A1187" s="1" t="s">
        <v>1660</v>
      </c>
      <c r="B1187" s="1" t="s">
        <v>610</v>
      </c>
      <c r="C1187" s="1" t="s">
        <v>320</v>
      </c>
      <c r="D1187" s="1" t="s">
        <v>365</v>
      </c>
      <c r="E1187" s="1" t="s">
        <v>512</v>
      </c>
      <c r="F1187" s="1" t="s">
        <v>750</v>
      </c>
      <c r="G1187" s="1" t="s">
        <v>644</v>
      </c>
      <c r="H1187" s="1" t="s">
        <v>641</v>
      </c>
      <c r="I1187" s="1" t="s">
        <v>685</v>
      </c>
      <c r="J1187" s="1" t="s">
        <v>637</v>
      </c>
      <c r="K1187" s="1" t="s">
        <v>618</v>
      </c>
      <c r="L1187" s="1" t="s">
        <v>27</v>
      </c>
      <c r="M1187" s="1" t="s">
        <v>656</v>
      </c>
      <c r="N1187" s="1" t="s">
        <v>27</v>
      </c>
      <c r="O1187" s="1" t="s">
        <v>27</v>
      </c>
      <c r="P1187" s="1" t="s">
        <v>27</v>
      </c>
      <c r="Y1187" s="1" t="s">
        <v>428</v>
      </c>
      <c r="Z1187" s="1" t="s">
        <v>425</v>
      </c>
    </row>
    <row r="1188" spans="1:26" x14ac:dyDescent="0.25">
      <c r="A1188" s="1" t="s">
        <v>3165</v>
      </c>
      <c r="B1188" s="1" t="s">
        <v>610</v>
      </c>
      <c r="C1188" s="1" t="s">
        <v>511</v>
      </c>
      <c r="D1188" s="1" t="s">
        <v>416</v>
      </c>
      <c r="E1188" s="1" t="s">
        <v>412</v>
      </c>
      <c r="F1188" s="1" t="s">
        <v>688</v>
      </c>
      <c r="G1188" s="1" t="s">
        <v>27</v>
      </c>
      <c r="H1188" s="1" t="s">
        <v>27</v>
      </c>
      <c r="I1188" s="1" t="s">
        <v>616</v>
      </c>
      <c r="J1188" s="1" t="s">
        <v>637</v>
      </c>
      <c r="K1188" s="1" t="s">
        <v>618</v>
      </c>
      <c r="L1188" s="1" t="s">
        <v>27</v>
      </c>
      <c r="M1188" s="1" t="s">
        <v>27</v>
      </c>
      <c r="N1188" s="1" t="s">
        <v>27</v>
      </c>
      <c r="O1188" s="1" t="s">
        <v>619</v>
      </c>
      <c r="P1188" s="1" t="s">
        <v>27</v>
      </c>
      <c r="Y1188" s="1" t="s">
        <v>553</v>
      </c>
      <c r="Z1188" s="1" t="s">
        <v>542</v>
      </c>
    </row>
    <row r="1189" spans="1:26" x14ac:dyDescent="0.25">
      <c r="A1189" s="1" t="s">
        <v>3430</v>
      </c>
      <c r="B1189" s="1" t="s">
        <v>610</v>
      </c>
      <c r="C1189" s="1" t="s">
        <v>637</v>
      </c>
      <c r="D1189" s="1" t="s">
        <v>692</v>
      </c>
      <c r="E1189" s="1" t="s">
        <v>650</v>
      </c>
      <c r="F1189" s="1" t="s">
        <v>658</v>
      </c>
      <c r="G1189" s="1" t="s">
        <v>27</v>
      </c>
      <c r="H1189" s="1" t="s">
        <v>27</v>
      </c>
      <c r="I1189" s="1" t="s">
        <v>617</v>
      </c>
      <c r="J1189" s="1" t="s">
        <v>835</v>
      </c>
      <c r="K1189" s="1" t="s">
        <v>618</v>
      </c>
      <c r="L1189" s="1" t="s">
        <v>618</v>
      </c>
      <c r="M1189" s="1" t="s">
        <v>27</v>
      </c>
      <c r="N1189" s="1" t="s">
        <v>27</v>
      </c>
      <c r="O1189" s="1" t="s">
        <v>27</v>
      </c>
      <c r="P1189" s="1" t="s">
        <v>27</v>
      </c>
      <c r="Y1189" s="1" t="s">
        <v>591</v>
      </c>
      <c r="Z1189" s="1" t="s">
        <v>583</v>
      </c>
    </row>
    <row r="1190" spans="1:26" x14ac:dyDescent="0.25">
      <c r="A1190" s="1" t="s">
        <v>3391</v>
      </c>
      <c r="B1190" s="1" t="s">
        <v>610</v>
      </c>
      <c r="C1190" s="1" t="s">
        <v>320</v>
      </c>
      <c r="D1190" s="1" t="s">
        <v>321</v>
      </c>
      <c r="E1190" s="1" t="s">
        <v>589</v>
      </c>
      <c r="F1190" s="1" t="s">
        <v>381</v>
      </c>
      <c r="Y1190" s="1" t="s">
        <v>590</v>
      </c>
      <c r="Z1190" s="1" t="s">
        <v>583</v>
      </c>
    </row>
    <row r="1191" spans="1:26" x14ac:dyDescent="0.25">
      <c r="A1191" s="1" t="s">
        <v>3431</v>
      </c>
      <c r="B1191" s="1" t="s">
        <v>610</v>
      </c>
      <c r="C1191" s="1" t="s">
        <v>668</v>
      </c>
      <c r="D1191" s="1" t="s">
        <v>637</v>
      </c>
      <c r="E1191" s="1" t="s">
        <v>648</v>
      </c>
      <c r="F1191" s="1" t="s">
        <v>750</v>
      </c>
      <c r="G1191" s="1" t="s">
        <v>27</v>
      </c>
      <c r="H1191" s="1" t="s">
        <v>27</v>
      </c>
      <c r="I1191" s="1" t="s">
        <v>685</v>
      </c>
      <c r="J1191" s="1" t="s">
        <v>738</v>
      </c>
      <c r="K1191" s="1" t="s">
        <v>27</v>
      </c>
      <c r="L1191" s="1" t="s">
        <v>27</v>
      </c>
      <c r="M1191" s="1" t="s">
        <v>27</v>
      </c>
      <c r="N1191" s="1" t="s">
        <v>27</v>
      </c>
      <c r="O1191" s="1" t="s">
        <v>27</v>
      </c>
      <c r="P1191" s="1" t="s">
        <v>27</v>
      </c>
      <c r="Y1191" s="1" t="s">
        <v>591</v>
      </c>
      <c r="Z1191" s="1" t="s">
        <v>583</v>
      </c>
    </row>
    <row r="1192" spans="1:26" x14ac:dyDescent="0.25">
      <c r="A1192" s="1" t="s">
        <v>1661</v>
      </c>
      <c r="B1192" s="1" t="s">
        <v>610</v>
      </c>
      <c r="C1192" s="1" t="s">
        <v>638</v>
      </c>
      <c r="D1192" s="1" t="s">
        <v>659</v>
      </c>
      <c r="E1192" s="1" t="s">
        <v>679</v>
      </c>
      <c r="F1192" s="1" t="s">
        <v>654</v>
      </c>
      <c r="G1192" s="1" t="s">
        <v>770</v>
      </c>
      <c r="H1192" s="1" t="s">
        <v>27</v>
      </c>
      <c r="I1192" s="1" t="s">
        <v>679</v>
      </c>
      <c r="J1192" s="1" t="s">
        <v>625</v>
      </c>
      <c r="K1192" s="1" t="s">
        <v>618</v>
      </c>
      <c r="L1192" s="1" t="s">
        <v>27</v>
      </c>
      <c r="M1192" s="1" t="s">
        <v>27</v>
      </c>
      <c r="N1192" s="1" t="s">
        <v>27</v>
      </c>
      <c r="O1192" s="1" t="s">
        <v>619</v>
      </c>
      <c r="P1192" s="1" t="s">
        <v>27</v>
      </c>
      <c r="Y1192" s="1" t="s">
        <v>540</v>
      </c>
      <c r="Z1192" s="1" t="s">
        <v>425</v>
      </c>
    </row>
    <row r="1193" spans="1:26" x14ac:dyDescent="0.25">
      <c r="A1193" s="1" t="s">
        <v>1662</v>
      </c>
      <c r="B1193" s="1" t="s">
        <v>610</v>
      </c>
      <c r="C1193" s="1" t="s">
        <v>619</v>
      </c>
      <c r="D1193" s="1" t="s">
        <v>27</v>
      </c>
      <c r="E1193" s="1" t="s">
        <v>621</v>
      </c>
      <c r="F1193" s="1" t="s">
        <v>627</v>
      </c>
      <c r="G1193" s="1" t="s">
        <v>646</v>
      </c>
      <c r="H1193" s="1" t="s">
        <v>623</v>
      </c>
      <c r="I1193" s="1" t="s">
        <v>616</v>
      </c>
      <c r="J1193" s="1" t="s">
        <v>729</v>
      </c>
      <c r="K1193" s="1" t="s">
        <v>617</v>
      </c>
      <c r="L1193" s="1" t="s">
        <v>27</v>
      </c>
      <c r="M1193" s="1" t="s">
        <v>27</v>
      </c>
      <c r="N1193" s="1" t="s">
        <v>27</v>
      </c>
      <c r="O1193" s="1" t="s">
        <v>619</v>
      </c>
      <c r="P1193" s="1" t="s">
        <v>27</v>
      </c>
      <c r="Y1193" s="1" t="s">
        <v>428</v>
      </c>
      <c r="Z1193" s="1" t="s">
        <v>425</v>
      </c>
    </row>
    <row r="1194" spans="1:26" x14ac:dyDescent="0.25">
      <c r="A1194" s="1" t="s">
        <v>1663</v>
      </c>
      <c r="B1194" s="1" t="s">
        <v>610</v>
      </c>
      <c r="C1194" s="1" t="s">
        <v>620</v>
      </c>
      <c r="D1194" s="1" t="s">
        <v>758</v>
      </c>
      <c r="E1194" s="1" t="s">
        <v>772</v>
      </c>
      <c r="F1194" s="1" t="s">
        <v>626</v>
      </c>
      <c r="G1194" s="1" t="s">
        <v>646</v>
      </c>
      <c r="H1194" s="1" t="s">
        <v>612</v>
      </c>
      <c r="I1194" s="1" t="s">
        <v>628</v>
      </c>
      <c r="J1194" s="1" t="s">
        <v>721</v>
      </c>
      <c r="K1194" s="1" t="s">
        <v>27</v>
      </c>
      <c r="L1194" s="1" t="s">
        <v>27</v>
      </c>
      <c r="M1194" s="1" t="s">
        <v>275</v>
      </c>
      <c r="N1194" s="1" t="s">
        <v>266</v>
      </c>
      <c r="O1194" s="1" t="s">
        <v>27</v>
      </c>
      <c r="P1194" s="1" t="s">
        <v>27</v>
      </c>
      <c r="Y1194" s="1" t="s">
        <v>357</v>
      </c>
      <c r="Z1194" s="1" t="s">
        <v>334</v>
      </c>
    </row>
    <row r="1195" spans="1:26" x14ac:dyDescent="0.25">
      <c r="A1195" s="1" t="s">
        <v>1664</v>
      </c>
      <c r="B1195" s="1" t="s">
        <v>610</v>
      </c>
      <c r="C1195" s="1" t="s">
        <v>619</v>
      </c>
      <c r="D1195" s="1" t="s">
        <v>670</v>
      </c>
      <c r="E1195" s="1" t="s">
        <v>513</v>
      </c>
      <c r="F1195" s="1" t="s">
        <v>654</v>
      </c>
      <c r="G1195" s="1" t="s">
        <v>623</v>
      </c>
      <c r="H1195" s="1" t="s">
        <v>615</v>
      </c>
      <c r="I1195" s="1" t="s">
        <v>619</v>
      </c>
      <c r="J1195" s="1" t="s">
        <v>675</v>
      </c>
      <c r="K1195" s="1" t="s">
        <v>27</v>
      </c>
      <c r="L1195" s="1" t="s">
        <v>27</v>
      </c>
      <c r="M1195" s="1" t="s">
        <v>27</v>
      </c>
      <c r="N1195" s="1" t="s">
        <v>27</v>
      </c>
      <c r="O1195" s="1" t="s">
        <v>27</v>
      </c>
      <c r="P1195" s="1" t="s">
        <v>27</v>
      </c>
      <c r="Y1195" s="1" t="s">
        <v>428</v>
      </c>
      <c r="Z1195" s="1" t="s">
        <v>425</v>
      </c>
    </row>
    <row r="1196" spans="1:26" x14ac:dyDescent="0.25">
      <c r="A1196" s="1" t="s">
        <v>1665</v>
      </c>
      <c r="B1196" s="1" t="s">
        <v>610</v>
      </c>
      <c r="C1196" s="1" t="s">
        <v>26</v>
      </c>
      <c r="D1196" s="1" t="s">
        <v>611</v>
      </c>
      <c r="E1196" s="1" t="s">
        <v>633</v>
      </c>
      <c r="F1196" s="1" t="s">
        <v>650</v>
      </c>
      <c r="G1196" s="1" t="s">
        <v>663</v>
      </c>
      <c r="H1196" s="1" t="s">
        <v>662</v>
      </c>
      <c r="I1196" s="1" t="s">
        <v>628</v>
      </c>
      <c r="J1196" s="1" t="s">
        <v>613</v>
      </c>
      <c r="K1196" s="1" t="s">
        <v>27</v>
      </c>
      <c r="L1196" s="1" t="s">
        <v>27</v>
      </c>
      <c r="M1196" s="1" t="s">
        <v>619</v>
      </c>
      <c r="N1196" s="1" t="s">
        <v>27</v>
      </c>
      <c r="O1196" s="1" t="s">
        <v>27</v>
      </c>
      <c r="P1196" s="1" t="s">
        <v>27</v>
      </c>
      <c r="Y1196" s="1" t="s">
        <v>428</v>
      </c>
      <c r="Z1196" s="1" t="s">
        <v>425</v>
      </c>
    </row>
    <row r="1197" spans="1:26" x14ac:dyDescent="0.25">
      <c r="A1197" s="1" t="s">
        <v>1666</v>
      </c>
      <c r="B1197" s="1" t="s">
        <v>610</v>
      </c>
      <c r="C1197" s="1" t="s">
        <v>620</v>
      </c>
      <c r="D1197" s="1" t="s">
        <v>30</v>
      </c>
      <c r="E1197" s="1" t="s">
        <v>621</v>
      </c>
      <c r="F1197" s="1" t="s">
        <v>622</v>
      </c>
      <c r="G1197" s="1" t="s">
        <v>623</v>
      </c>
      <c r="H1197" s="1" t="s">
        <v>614</v>
      </c>
      <c r="I1197" s="1" t="s">
        <v>624</v>
      </c>
      <c r="J1197" s="1" t="s">
        <v>625</v>
      </c>
      <c r="K1197" s="1" t="s">
        <v>618</v>
      </c>
      <c r="L1197" s="1" t="s">
        <v>618</v>
      </c>
      <c r="M1197" s="1" t="s">
        <v>27</v>
      </c>
      <c r="N1197" s="1" t="s">
        <v>27</v>
      </c>
      <c r="O1197" s="1" t="s">
        <v>27</v>
      </c>
      <c r="P1197" s="1" t="s">
        <v>27</v>
      </c>
      <c r="Y1197" s="1" t="s">
        <v>31</v>
      </c>
      <c r="Z1197" s="1" t="s">
        <v>29</v>
      </c>
    </row>
    <row r="1198" spans="1:26" x14ac:dyDescent="0.25">
      <c r="A1198" s="1" t="s">
        <v>1667</v>
      </c>
      <c r="B1198" s="1" t="s">
        <v>610</v>
      </c>
      <c r="C1198" s="1" t="s">
        <v>619</v>
      </c>
      <c r="D1198" s="1" t="s">
        <v>26</v>
      </c>
      <c r="E1198" s="1" t="s">
        <v>613</v>
      </c>
      <c r="F1198" s="1" t="s">
        <v>745</v>
      </c>
      <c r="G1198" s="1" t="s">
        <v>655</v>
      </c>
      <c r="H1198" s="1" t="s">
        <v>38</v>
      </c>
      <c r="I1198" s="1" t="s">
        <v>617</v>
      </c>
      <c r="J1198" s="1" t="s">
        <v>800</v>
      </c>
      <c r="K1198" s="1" t="s">
        <v>619</v>
      </c>
      <c r="L1198" s="1" t="s">
        <v>27</v>
      </c>
      <c r="M1198" s="1" t="s">
        <v>27</v>
      </c>
      <c r="N1198" s="1" t="s">
        <v>27</v>
      </c>
      <c r="O1198" s="1" t="s">
        <v>27</v>
      </c>
      <c r="P1198" s="1" t="s">
        <v>27</v>
      </c>
      <c r="Y1198" s="1" t="s">
        <v>428</v>
      </c>
      <c r="Z1198" s="1" t="s">
        <v>425</v>
      </c>
    </row>
    <row r="1199" spans="1:26" x14ac:dyDescent="0.25">
      <c r="A1199" s="1" t="s">
        <v>1668</v>
      </c>
      <c r="B1199" s="1" t="s">
        <v>610</v>
      </c>
      <c r="C1199" s="1" t="s">
        <v>617</v>
      </c>
      <c r="D1199" s="1" t="s">
        <v>639</v>
      </c>
      <c r="E1199" s="1" t="s">
        <v>612</v>
      </c>
      <c r="F1199" s="1" t="s">
        <v>621</v>
      </c>
      <c r="G1199" s="1" t="s">
        <v>646</v>
      </c>
      <c r="H1199" s="1" t="s">
        <v>612</v>
      </c>
      <c r="I1199" s="1" t="s">
        <v>783</v>
      </c>
      <c r="J1199" s="1" t="s">
        <v>637</v>
      </c>
      <c r="K1199" s="1" t="s">
        <v>619</v>
      </c>
      <c r="L1199" s="1" t="s">
        <v>618</v>
      </c>
      <c r="M1199" s="1" t="s">
        <v>27</v>
      </c>
      <c r="N1199" s="1" t="s">
        <v>27</v>
      </c>
      <c r="O1199" s="1" t="s">
        <v>27</v>
      </c>
      <c r="P1199" s="1" t="s">
        <v>27</v>
      </c>
      <c r="Y1199" s="1" t="s">
        <v>428</v>
      </c>
      <c r="Z1199" s="1" t="s">
        <v>425</v>
      </c>
    </row>
    <row r="1200" spans="1:26" x14ac:dyDescent="0.25">
      <c r="A1200" s="1" t="s">
        <v>1669</v>
      </c>
      <c r="B1200" s="1" t="s">
        <v>610</v>
      </c>
      <c r="C1200" s="1" t="s">
        <v>320</v>
      </c>
      <c r="D1200" s="1" t="s">
        <v>365</v>
      </c>
      <c r="E1200" s="1" t="s">
        <v>679</v>
      </c>
      <c r="F1200" s="1" t="s">
        <v>744</v>
      </c>
      <c r="G1200" s="1" t="s">
        <v>612</v>
      </c>
      <c r="H1200" s="1" t="s">
        <v>615</v>
      </c>
      <c r="I1200" s="1" t="s">
        <v>776</v>
      </c>
      <c r="J1200" s="1" t="s">
        <v>628</v>
      </c>
      <c r="K1200" s="1" t="s">
        <v>619</v>
      </c>
      <c r="L1200" s="1" t="s">
        <v>27</v>
      </c>
      <c r="M1200" s="1" t="s">
        <v>27</v>
      </c>
      <c r="N1200" s="1" t="s">
        <v>27</v>
      </c>
      <c r="O1200" s="1" t="s">
        <v>27</v>
      </c>
      <c r="P1200" s="1" t="s">
        <v>27</v>
      </c>
      <c r="Y1200" s="1" t="s">
        <v>428</v>
      </c>
      <c r="Z1200" s="1" t="s">
        <v>425</v>
      </c>
    </row>
    <row r="1201" spans="1:26" x14ac:dyDescent="0.25">
      <c r="A1201" s="1" t="s">
        <v>1670</v>
      </c>
      <c r="B1201" s="1" t="s">
        <v>610</v>
      </c>
      <c r="C1201" s="1" t="s">
        <v>365</v>
      </c>
      <c r="D1201" s="1" t="s">
        <v>659</v>
      </c>
      <c r="E1201" s="1" t="s">
        <v>49</v>
      </c>
      <c r="F1201" s="1" t="s">
        <v>400</v>
      </c>
      <c r="G1201" s="1" t="s">
        <v>618</v>
      </c>
      <c r="H1201" s="1" t="s">
        <v>651</v>
      </c>
      <c r="I1201" s="1" t="s">
        <v>783</v>
      </c>
      <c r="J1201" s="1" t="s">
        <v>682</v>
      </c>
      <c r="K1201" s="1" t="s">
        <v>619</v>
      </c>
      <c r="L1201" s="1" t="s">
        <v>27</v>
      </c>
      <c r="M1201" s="1" t="s">
        <v>27</v>
      </c>
      <c r="N1201" s="1" t="s">
        <v>27</v>
      </c>
      <c r="O1201" s="1" t="s">
        <v>27</v>
      </c>
      <c r="P1201" s="1" t="s">
        <v>27</v>
      </c>
      <c r="Y1201" s="1" t="s">
        <v>428</v>
      </c>
      <c r="Z1201" s="1" t="s">
        <v>425</v>
      </c>
    </row>
    <row r="1202" spans="1:26" x14ac:dyDescent="0.25">
      <c r="A1202" s="1" t="s">
        <v>1671</v>
      </c>
      <c r="B1202" s="1" t="s">
        <v>610</v>
      </c>
      <c r="C1202" s="1" t="s">
        <v>676</v>
      </c>
      <c r="D1202" s="1" t="s">
        <v>639</v>
      </c>
      <c r="E1202" s="1" t="s">
        <v>733</v>
      </c>
      <c r="F1202" s="1" t="s">
        <v>622</v>
      </c>
      <c r="G1202" s="1" t="s">
        <v>623</v>
      </c>
      <c r="H1202" s="1" t="s">
        <v>61</v>
      </c>
      <c r="I1202" s="1" t="s">
        <v>625</v>
      </c>
      <c r="J1202" s="1" t="s">
        <v>783</v>
      </c>
      <c r="K1202" s="1" t="s">
        <v>618</v>
      </c>
      <c r="L1202" s="1" t="s">
        <v>617</v>
      </c>
      <c r="M1202" s="1" t="s">
        <v>27</v>
      </c>
      <c r="N1202" s="1" t="s">
        <v>27</v>
      </c>
      <c r="O1202" s="1" t="s">
        <v>27</v>
      </c>
      <c r="P1202" s="1" t="s">
        <v>27</v>
      </c>
      <c r="Y1202" s="1" t="s">
        <v>428</v>
      </c>
      <c r="Z1202" s="1" t="s">
        <v>425</v>
      </c>
    </row>
    <row r="1203" spans="1:26" x14ac:dyDescent="0.25">
      <c r="A1203" s="1" t="s">
        <v>1672</v>
      </c>
      <c r="B1203" s="1" t="s">
        <v>610</v>
      </c>
      <c r="C1203" s="1" t="s">
        <v>322</v>
      </c>
      <c r="D1203" s="1" t="s">
        <v>320</v>
      </c>
      <c r="E1203" s="1" t="s">
        <v>410</v>
      </c>
      <c r="F1203" s="1" t="s">
        <v>894</v>
      </c>
      <c r="G1203" s="1" t="s">
        <v>644</v>
      </c>
      <c r="H1203" s="1" t="s">
        <v>38</v>
      </c>
      <c r="I1203" s="1" t="s">
        <v>721</v>
      </c>
      <c r="J1203" s="1" t="s">
        <v>617</v>
      </c>
      <c r="K1203" s="1" t="s">
        <v>619</v>
      </c>
      <c r="L1203" s="1" t="s">
        <v>27</v>
      </c>
      <c r="M1203" s="1" t="s">
        <v>27</v>
      </c>
      <c r="N1203" s="1" t="s">
        <v>27</v>
      </c>
      <c r="O1203" s="1" t="s">
        <v>27</v>
      </c>
      <c r="P1203" s="1" t="s">
        <v>27</v>
      </c>
      <c r="Y1203" s="1" t="s">
        <v>411</v>
      </c>
      <c r="Z1203" s="1" t="s">
        <v>383</v>
      </c>
    </row>
    <row r="1204" spans="1:26" x14ac:dyDescent="0.25">
      <c r="A1204" s="1" t="s">
        <v>1673</v>
      </c>
      <c r="B1204" s="1" t="s">
        <v>610</v>
      </c>
      <c r="C1204" s="1" t="s">
        <v>617</v>
      </c>
      <c r="D1204" s="1" t="s">
        <v>637</v>
      </c>
      <c r="E1204" s="1" t="s">
        <v>662</v>
      </c>
      <c r="F1204" s="1" t="s">
        <v>645</v>
      </c>
      <c r="G1204" s="1" t="s">
        <v>646</v>
      </c>
      <c r="H1204" s="1" t="s">
        <v>663</v>
      </c>
      <c r="I1204" s="1" t="s">
        <v>656</v>
      </c>
      <c r="J1204" s="1" t="s">
        <v>685</v>
      </c>
      <c r="K1204" s="1" t="s">
        <v>27</v>
      </c>
      <c r="L1204" s="1" t="s">
        <v>27</v>
      </c>
      <c r="M1204" s="1" t="s">
        <v>27</v>
      </c>
      <c r="N1204" s="1" t="s">
        <v>27</v>
      </c>
      <c r="O1204" s="1" t="s">
        <v>27</v>
      </c>
      <c r="P1204" s="1" t="s">
        <v>27</v>
      </c>
      <c r="Y1204" s="1" t="s">
        <v>428</v>
      </c>
      <c r="Z1204" s="1" t="s">
        <v>425</v>
      </c>
    </row>
    <row r="1205" spans="1:26" x14ac:dyDescent="0.25">
      <c r="A1205" s="1" t="s">
        <v>1674</v>
      </c>
      <c r="B1205" s="1" t="s">
        <v>610</v>
      </c>
      <c r="C1205" s="1" t="s">
        <v>617</v>
      </c>
      <c r="D1205" s="1" t="s">
        <v>652</v>
      </c>
      <c r="E1205" s="1" t="s">
        <v>612</v>
      </c>
      <c r="F1205" s="1" t="s">
        <v>660</v>
      </c>
      <c r="G1205" s="1" t="s">
        <v>646</v>
      </c>
      <c r="H1205" s="1" t="s">
        <v>680</v>
      </c>
      <c r="I1205" s="1" t="s">
        <v>691</v>
      </c>
      <c r="J1205" s="1" t="s">
        <v>721</v>
      </c>
      <c r="K1205" s="1" t="s">
        <v>27</v>
      </c>
      <c r="L1205" s="1" t="s">
        <v>27</v>
      </c>
      <c r="M1205" s="1" t="s">
        <v>27</v>
      </c>
      <c r="N1205" s="1" t="s">
        <v>27</v>
      </c>
      <c r="O1205" s="1" t="s">
        <v>27</v>
      </c>
      <c r="P1205" s="1" t="s">
        <v>27</v>
      </c>
      <c r="Y1205" s="1" t="s">
        <v>428</v>
      </c>
      <c r="Z1205" s="1" t="s">
        <v>425</v>
      </c>
    </row>
    <row r="1206" spans="1:26" x14ac:dyDescent="0.25">
      <c r="A1206" s="1" t="s">
        <v>1675</v>
      </c>
      <c r="B1206" s="1" t="s">
        <v>610</v>
      </c>
      <c r="C1206" s="1" t="s">
        <v>619</v>
      </c>
      <c r="D1206" s="1" t="s">
        <v>692</v>
      </c>
      <c r="E1206" s="1" t="s">
        <v>613</v>
      </c>
      <c r="F1206" s="1" t="s">
        <v>658</v>
      </c>
      <c r="G1206" s="1" t="s">
        <v>725</v>
      </c>
      <c r="H1206" s="1" t="s">
        <v>38</v>
      </c>
      <c r="I1206" s="1" t="s">
        <v>729</v>
      </c>
      <c r="J1206" s="1" t="s">
        <v>617</v>
      </c>
      <c r="K1206" s="1" t="s">
        <v>619</v>
      </c>
      <c r="L1206" s="1" t="s">
        <v>617</v>
      </c>
      <c r="M1206" s="1" t="s">
        <v>27</v>
      </c>
      <c r="N1206" s="1" t="s">
        <v>27</v>
      </c>
      <c r="O1206" s="1" t="s">
        <v>27</v>
      </c>
      <c r="P1206" s="1" t="s">
        <v>27</v>
      </c>
      <c r="Y1206" s="1" t="s">
        <v>428</v>
      </c>
      <c r="Z1206" s="1" t="s">
        <v>425</v>
      </c>
    </row>
    <row r="1207" spans="1:26" x14ac:dyDescent="0.25">
      <c r="A1207" s="1" t="s">
        <v>1676</v>
      </c>
      <c r="B1207" s="1" t="s">
        <v>610</v>
      </c>
      <c r="C1207" s="1" t="s">
        <v>26</v>
      </c>
      <c r="D1207" s="1" t="s">
        <v>617</v>
      </c>
      <c r="E1207" s="1" t="s">
        <v>612</v>
      </c>
      <c r="F1207" s="1" t="s">
        <v>27</v>
      </c>
      <c r="G1207" s="1" t="s">
        <v>612</v>
      </c>
      <c r="H1207" s="1" t="s">
        <v>27</v>
      </c>
      <c r="I1207" s="1" t="s">
        <v>646</v>
      </c>
      <c r="J1207" s="1" t="s">
        <v>649</v>
      </c>
      <c r="K1207" s="1" t="s">
        <v>27</v>
      </c>
      <c r="L1207" s="1" t="s">
        <v>27</v>
      </c>
      <c r="M1207" s="1" t="s">
        <v>27</v>
      </c>
      <c r="N1207" s="1" t="s">
        <v>27</v>
      </c>
      <c r="O1207" s="1" t="s">
        <v>27</v>
      </c>
      <c r="P1207" s="1" t="s">
        <v>27</v>
      </c>
      <c r="Y1207" s="1" t="s">
        <v>363</v>
      </c>
      <c r="Z1207" s="1" t="s">
        <v>364</v>
      </c>
    </row>
    <row r="1208" spans="1:26" x14ac:dyDescent="0.25">
      <c r="A1208" s="1" t="s">
        <v>1677</v>
      </c>
      <c r="B1208" s="1" t="s">
        <v>610</v>
      </c>
      <c r="C1208" s="1" t="s">
        <v>320</v>
      </c>
      <c r="D1208" s="1" t="s">
        <v>670</v>
      </c>
      <c r="E1208" s="1" t="s">
        <v>662</v>
      </c>
      <c r="F1208" s="1" t="s">
        <v>513</v>
      </c>
      <c r="G1208" s="1" t="s">
        <v>663</v>
      </c>
      <c r="H1208" s="1" t="s">
        <v>615</v>
      </c>
      <c r="I1208" s="1" t="s">
        <v>616</v>
      </c>
      <c r="J1208" s="1" t="s">
        <v>800</v>
      </c>
      <c r="K1208" s="1" t="s">
        <v>27</v>
      </c>
      <c r="L1208" s="1" t="s">
        <v>27</v>
      </c>
      <c r="M1208" s="1" t="s">
        <v>27</v>
      </c>
      <c r="N1208" s="1" t="s">
        <v>27</v>
      </c>
      <c r="O1208" s="1" t="s">
        <v>619</v>
      </c>
      <c r="P1208" s="1" t="s">
        <v>27</v>
      </c>
      <c r="Y1208" s="1" t="s">
        <v>428</v>
      </c>
      <c r="Z1208" s="1" t="s">
        <v>425</v>
      </c>
    </row>
    <row r="1209" spans="1:26" x14ac:dyDescent="0.25">
      <c r="A1209" s="1" t="s">
        <v>1678</v>
      </c>
      <c r="B1209" s="1" t="s">
        <v>610</v>
      </c>
      <c r="C1209" s="1" t="s">
        <v>619</v>
      </c>
      <c r="D1209" s="1" t="s">
        <v>617</v>
      </c>
      <c r="E1209" s="1" t="s">
        <v>613</v>
      </c>
      <c r="F1209" s="1" t="s">
        <v>629</v>
      </c>
      <c r="G1209" s="1" t="s">
        <v>38</v>
      </c>
      <c r="H1209" s="1" t="s">
        <v>612</v>
      </c>
      <c r="I1209" s="1" t="s">
        <v>617</v>
      </c>
      <c r="J1209" s="1" t="s">
        <v>682</v>
      </c>
      <c r="K1209" s="1" t="s">
        <v>619</v>
      </c>
      <c r="L1209" s="1" t="s">
        <v>27</v>
      </c>
      <c r="M1209" s="1" t="s">
        <v>27</v>
      </c>
      <c r="N1209" s="1" t="s">
        <v>27</v>
      </c>
      <c r="O1209" s="1" t="s">
        <v>27</v>
      </c>
      <c r="P1209" s="1" t="s">
        <v>27</v>
      </c>
      <c r="Y1209" s="1" t="s">
        <v>428</v>
      </c>
      <c r="Z1209" s="1" t="s">
        <v>425</v>
      </c>
    </row>
    <row r="1210" spans="1:26" x14ac:dyDescent="0.25">
      <c r="A1210" s="1" t="s">
        <v>1679</v>
      </c>
      <c r="B1210" s="1" t="s">
        <v>610</v>
      </c>
      <c r="C1210" s="1" t="s">
        <v>637</v>
      </c>
      <c r="D1210" s="1" t="s">
        <v>638</v>
      </c>
      <c r="E1210" s="1" t="s">
        <v>855</v>
      </c>
      <c r="F1210" s="1" t="s">
        <v>648</v>
      </c>
      <c r="G1210" s="1" t="s">
        <v>641</v>
      </c>
      <c r="H1210" s="1" t="s">
        <v>50</v>
      </c>
      <c r="I1210" s="1" t="s">
        <v>625</v>
      </c>
      <c r="J1210" s="1" t="s">
        <v>619</v>
      </c>
      <c r="K1210" s="1" t="s">
        <v>618</v>
      </c>
      <c r="L1210" s="1" t="s">
        <v>27</v>
      </c>
      <c r="M1210" s="1" t="s">
        <v>27</v>
      </c>
      <c r="N1210" s="1" t="s">
        <v>27</v>
      </c>
      <c r="O1210" s="1" t="s">
        <v>27</v>
      </c>
      <c r="P1210" s="1" t="s">
        <v>27</v>
      </c>
      <c r="Y1210" s="1" t="s">
        <v>379</v>
      </c>
      <c r="Z1210" s="1" t="s">
        <v>371</v>
      </c>
    </row>
    <row r="1211" spans="1:26" x14ac:dyDescent="0.25">
      <c r="A1211" s="1" t="s">
        <v>1680</v>
      </c>
      <c r="B1211" s="1" t="s">
        <v>610</v>
      </c>
      <c r="C1211" s="1" t="s">
        <v>637</v>
      </c>
      <c r="D1211" s="1" t="s">
        <v>611</v>
      </c>
      <c r="E1211" s="1" t="s">
        <v>781</v>
      </c>
      <c r="F1211" s="1" t="s">
        <v>650</v>
      </c>
      <c r="G1211" s="1" t="s">
        <v>612</v>
      </c>
      <c r="H1211" s="1" t="s">
        <v>615</v>
      </c>
      <c r="I1211" s="1" t="s">
        <v>783</v>
      </c>
      <c r="J1211" s="1" t="s">
        <v>613</v>
      </c>
      <c r="K1211" s="1" t="s">
        <v>619</v>
      </c>
      <c r="L1211" s="1" t="s">
        <v>27</v>
      </c>
      <c r="M1211" s="1" t="s">
        <v>27</v>
      </c>
      <c r="N1211" s="1" t="s">
        <v>27</v>
      </c>
      <c r="O1211" s="1" t="s">
        <v>27</v>
      </c>
      <c r="P1211" s="1" t="s">
        <v>27</v>
      </c>
      <c r="Y1211" s="1" t="s">
        <v>428</v>
      </c>
      <c r="Z1211" s="1" t="s">
        <v>425</v>
      </c>
    </row>
    <row r="1212" spans="1:26" x14ac:dyDescent="0.25">
      <c r="A1212" s="1" t="s">
        <v>1681</v>
      </c>
      <c r="B1212" s="1" t="s">
        <v>610</v>
      </c>
      <c r="C1212" s="1" t="s">
        <v>26</v>
      </c>
      <c r="D1212" s="1" t="s">
        <v>692</v>
      </c>
      <c r="E1212" s="1" t="s">
        <v>612</v>
      </c>
      <c r="F1212" s="1" t="s">
        <v>654</v>
      </c>
      <c r="G1212" s="1" t="s">
        <v>612</v>
      </c>
      <c r="H1212" s="1" t="s">
        <v>55</v>
      </c>
      <c r="I1212" s="1" t="s">
        <v>679</v>
      </c>
      <c r="J1212" s="1" t="s">
        <v>682</v>
      </c>
      <c r="K1212" s="1" t="s">
        <v>27</v>
      </c>
      <c r="L1212" s="1" t="s">
        <v>27</v>
      </c>
      <c r="M1212" s="1" t="s">
        <v>27</v>
      </c>
      <c r="N1212" s="1" t="s">
        <v>27</v>
      </c>
      <c r="O1212" s="1" t="s">
        <v>619</v>
      </c>
      <c r="P1212" s="1" t="s">
        <v>27</v>
      </c>
      <c r="Y1212" s="1" t="s">
        <v>369</v>
      </c>
      <c r="Z1212" s="1" t="s">
        <v>364</v>
      </c>
    </row>
    <row r="1213" spans="1:26" x14ac:dyDescent="0.25">
      <c r="A1213" s="1" t="s">
        <v>1682</v>
      </c>
      <c r="B1213" s="1" t="s">
        <v>610</v>
      </c>
      <c r="C1213" s="1" t="s">
        <v>638</v>
      </c>
      <c r="D1213" s="1" t="s">
        <v>639</v>
      </c>
      <c r="E1213" s="1" t="s">
        <v>613</v>
      </c>
      <c r="F1213" s="1" t="s">
        <v>640</v>
      </c>
      <c r="G1213" s="1" t="s">
        <v>641</v>
      </c>
      <c r="H1213" s="1" t="s">
        <v>642</v>
      </c>
      <c r="I1213" s="1" t="s">
        <v>643</v>
      </c>
      <c r="J1213" s="1" t="s">
        <v>644</v>
      </c>
      <c r="K1213" s="1" t="s">
        <v>618</v>
      </c>
      <c r="L1213" s="1" t="s">
        <v>27</v>
      </c>
      <c r="M1213" s="1" t="s">
        <v>27</v>
      </c>
      <c r="N1213" s="1" t="s">
        <v>27</v>
      </c>
      <c r="O1213" s="1" t="s">
        <v>27</v>
      </c>
      <c r="P1213" s="1" t="s">
        <v>27</v>
      </c>
      <c r="Y1213" s="1" t="s">
        <v>41</v>
      </c>
      <c r="Z1213" s="1" t="s">
        <v>33</v>
      </c>
    </row>
    <row r="1214" spans="1:26" x14ac:dyDescent="0.25">
      <c r="A1214" s="1" t="s">
        <v>1683</v>
      </c>
      <c r="B1214" s="1" t="s">
        <v>610</v>
      </c>
      <c r="C1214" s="1" t="s">
        <v>619</v>
      </c>
      <c r="D1214" s="1" t="s">
        <v>647</v>
      </c>
      <c r="E1214" s="1" t="s">
        <v>613</v>
      </c>
      <c r="F1214" s="1" t="s">
        <v>616</v>
      </c>
      <c r="G1214" s="1" t="s">
        <v>641</v>
      </c>
      <c r="H1214" s="1" t="s">
        <v>38</v>
      </c>
      <c r="I1214" s="1" t="s">
        <v>617</v>
      </c>
      <c r="J1214" s="1" t="s">
        <v>646</v>
      </c>
      <c r="K1214" s="1" t="s">
        <v>619</v>
      </c>
      <c r="L1214" s="1" t="s">
        <v>27</v>
      </c>
      <c r="M1214" s="1" t="s">
        <v>27</v>
      </c>
      <c r="N1214" s="1" t="s">
        <v>27</v>
      </c>
      <c r="O1214" s="1" t="s">
        <v>27</v>
      </c>
      <c r="P1214" s="1" t="s">
        <v>27</v>
      </c>
      <c r="Y1214" s="1" t="s">
        <v>428</v>
      </c>
      <c r="Z1214" s="1" t="s">
        <v>425</v>
      </c>
    </row>
    <row r="1215" spans="1:26" x14ac:dyDescent="0.25">
      <c r="A1215" s="1" t="s">
        <v>1684</v>
      </c>
      <c r="B1215" s="1" t="s">
        <v>610</v>
      </c>
      <c r="C1215" s="1" t="s">
        <v>619</v>
      </c>
      <c r="D1215" s="1" t="s">
        <v>617</v>
      </c>
      <c r="E1215" s="1" t="s">
        <v>613</v>
      </c>
      <c r="F1215" s="1" t="s">
        <v>631</v>
      </c>
      <c r="G1215" s="1" t="s">
        <v>50</v>
      </c>
      <c r="H1215" s="1" t="s">
        <v>38</v>
      </c>
      <c r="I1215" s="1" t="s">
        <v>617</v>
      </c>
      <c r="J1215" s="1" t="s">
        <v>633</v>
      </c>
      <c r="K1215" s="1" t="s">
        <v>619</v>
      </c>
      <c r="L1215" s="1" t="s">
        <v>618</v>
      </c>
      <c r="M1215" s="1" t="s">
        <v>27</v>
      </c>
      <c r="N1215" s="1" t="s">
        <v>27</v>
      </c>
      <c r="O1215" s="1" t="s">
        <v>27</v>
      </c>
      <c r="P1215" s="1" t="s">
        <v>27</v>
      </c>
      <c r="Y1215" s="1" t="s">
        <v>428</v>
      </c>
      <c r="Z1215" s="1" t="s">
        <v>425</v>
      </c>
    </row>
    <row r="1216" spans="1:26" x14ac:dyDescent="0.25">
      <c r="A1216" s="1" t="s">
        <v>1685</v>
      </c>
      <c r="B1216" s="1" t="s">
        <v>610</v>
      </c>
      <c r="C1216" s="1" t="s">
        <v>320</v>
      </c>
      <c r="D1216" s="1" t="s">
        <v>514</v>
      </c>
      <c r="E1216" s="1" t="s">
        <v>513</v>
      </c>
      <c r="F1216" s="1" t="s">
        <v>515</v>
      </c>
      <c r="G1216" s="1" t="s">
        <v>646</v>
      </c>
      <c r="H1216" s="1" t="s">
        <v>65</v>
      </c>
      <c r="I1216" s="1" t="s">
        <v>637</v>
      </c>
      <c r="J1216" s="1" t="s">
        <v>729</v>
      </c>
      <c r="K1216" s="1" t="s">
        <v>618</v>
      </c>
      <c r="L1216" s="1" t="s">
        <v>617</v>
      </c>
      <c r="M1216" s="1" t="s">
        <v>27</v>
      </c>
      <c r="N1216" s="1" t="s">
        <v>27</v>
      </c>
      <c r="O1216" s="1" t="s">
        <v>27</v>
      </c>
      <c r="P1216" s="1" t="s">
        <v>27</v>
      </c>
      <c r="Y1216" s="1" t="s">
        <v>428</v>
      </c>
      <c r="Z1216" s="1" t="s">
        <v>425</v>
      </c>
    </row>
    <row r="1217" spans="1:26" x14ac:dyDescent="0.25">
      <c r="A1217" s="1" t="s">
        <v>1686</v>
      </c>
      <c r="B1217" s="1" t="s">
        <v>610</v>
      </c>
      <c r="C1217" s="1" t="s">
        <v>516</v>
      </c>
      <c r="D1217" s="1" t="s">
        <v>517</v>
      </c>
      <c r="E1217" s="1" t="s">
        <v>780</v>
      </c>
      <c r="F1217" s="1" t="s">
        <v>621</v>
      </c>
      <c r="G1217" s="1" t="s">
        <v>641</v>
      </c>
      <c r="H1217" s="1" t="s">
        <v>646</v>
      </c>
      <c r="I1217" s="1" t="s">
        <v>725</v>
      </c>
      <c r="J1217" s="1" t="s">
        <v>679</v>
      </c>
      <c r="K1217" s="1" t="s">
        <v>619</v>
      </c>
      <c r="L1217" s="1" t="s">
        <v>27</v>
      </c>
      <c r="M1217" s="1" t="s">
        <v>27</v>
      </c>
      <c r="N1217" s="1" t="s">
        <v>27</v>
      </c>
      <c r="O1217" s="1" t="s">
        <v>619</v>
      </c>
      <c r="P1217" s="1" t="s">
        <v>27</v>
      </c>
      <c r="Y1217" s="1" t="s">
        <v>428</v>
      </c>
      <c r="Z1217" s="1" t="s">
        <v>425</v>
      </c>
    </row>
    <row r="1218" spans="1:26" x14ac:dyDescent="0.25">
      <c r="A1218" s="1" t="s">
        <v>1687</v>
      </c>
      <c r="B1218" s="1" t="s">
        <v>610</v>
      </c>
      <c r="C1218" s="1" t="s">
        <v>320</v>
      </c>
      <c r="D1218" s="1" t="s">
        <v>321</v>
      </c>
      <c r="E1218" s="1" t="s">
        <v>662</v>
      </c>
      <c r="F1218" s="1" t="s">
        <v>629</v>
      </c>
      <c r="G1218" s="1" t="s">
        <v>663</v>
      </c>
      <c r="H1218" s="1" t="s">
        <v>615</v>
      </c>
      <c r="I1218" s="1" t="s">
        <v>617</v>
      </c>
      <c r="J1218" s="1" t="s">
        <v>729</v>
      </c>
      <c r="K1218" s="1" t="s">
        <v>619</v>
      </c>
      <c r="L1218" s="1" t="s">
        <v>617</v>
      </c>
      <c r="M1218" s="1" t="s">
        <v>27</v>
      </c>
      <c r="N1218" s="1" t="s">
        <v>27</v>
      </c>
      <c r="O1218" s="1" t="s">
        <v>27</v>
      </c>
      <c r="P1218" s="1" t="s">
        <v>27</v>
      </c>
      <c r="Y1218" s="1" t="s">
        <v>428</v>
      </c>
      <c r="Z1218" s="1" t="s">
        <v>425</v>
      </c>
    </row>
    <row r="1219" spans="1:26" x14ac:dyDescent="0.25">
      <c r="A1219" s="1" t="s">
        <v>1688</v>
      </c>
      <c r="B1219" s="1" t="s">
        <v>610</v>
      </c>
      <c r="C1219" s="1" t="s">
        <v>652</v>
      </c>
      <c r="D1219" s="1" t="s">
        <v>659</v>
      </c>
      <c r="E1219" s="1" t="s">
        <v>636</v>
      </c>
      <c r="F1219" s="1" t="s">
        <v>645</v>
      </c>
      <c r="G1219" s="1" t="s">
        <v>646</v>
      </c>
      <c r="H1219" s="1" t="s">
        <v>38</v>
      </c>
      <c r="I1219" s="1" t="s">
        <v>656</v>
      </c>
      <c r="J1219" s="1" t="s">
        <v>624</v>
      </c>
      <c r="K1219" s="1" t="s">
        <v>27</v>
      </c>
      <c r="L1219" s="1" t="s">
        <v>27</v>
      </c>
      <c r="M1219" s="1" t="s">
        <v>27</v>
      </c>
      <c r="N1219" s="1" t="s">
        <v>27</v>
      </c>
      <c r="O1219" s="1" t="s">
        <v>27</v>
      </c>
      <c r="P1219" s="1" t="s">
        <v>27</v>
      </c>
      <c r="Y1219" s="1" t="s">
        <v>428</v>
      </c>
      <c r="Z1219" s="1" t="s">
        <v>425</v>
      </c>
    </row>
    <row r="1220" spans="1:26" x14ac:dyDescent="0.25">
      <c r="A1220" s="1" t="s">
        <v>1689</v>
      </c>
      <c r="B1220" s="1" t="s">
        <v>610</v>
      </c>
      <c r="C1220" s="1" t="s">
        <v>619</v>
      </c>
      <c r="D1220" s="1" t="s">
        <v>26</v>
      </c>
      <c r="E1220" s="1" t="s">
        <v>616</v>
      </c>
      <c r="F1220" s="1" t="s">
        <v>627</v>
      </c>
      <c r="G1220" s="1" t="s">
        <v>644</v>
      </c>
      <c r="H1220" s="1" t="s">
        <v>623</v>
      </c>
      <c r="I1220" s="1" t="s">
        <v>628</v>
      </c>
      <c r="J1220" s="1" t="s">
        <v>682</v>
      </c>
      <c r="K1220" s="1" t="s">
        <v>27</v>
      </c>
      <c r="L1220" s="1" t="s">
        <v>27</v>
      </c>
      <c r="M1220" s="1" t="s">
        <v>27</v>
      </c>
      <c r="N1220" s="1" t="s">
        <v>27</v>
      </c>
      <c r="O1220" s="1" t="s">
        <v>27</v>
      </c>
      <c r="P1220" s="1" t="s">
        <v>27</v>
      </c>
      <c r="Y1220" s="1" t="s">
        <v>428</v>
      </c>
      <c r="Z1220" s="1" t="s">
        <v>425</v>
      </c>
    </row>
    <row r="1221" spans="1:26" x14ac:dyDescent="0.25">
      <c r="A1221" s="1" t="s">
        <v>1690</v>
      </c>
      <c r="B1221" s="1" t="s">
        <v>610</v>
      </c>
      <c r="C1221" s="1" t="s">
        <v>26</v>
      </c>
      <c r="D1221" s="1" t="s">
        <v>797</v>
      </c>
      <c r="E1221" s="1" t="s">
        <v>662</v>
      </c>
      <c r="F1221" s="1" t="s">
        <v>631</v>
      </c>
      <c r="G1221" s="1" t="s">
        <v>50</v>
      </c>
      <c r="H1221" s="1" t="s">
        <v>663</v>
      </c>
      <c r="I1221" s="1" t="s">
        <v>619</v>
      </c>
      <c r="J1221" s="1" t="s">
        <v>642</v>
      </c>
      <c r="K1221" s="1" t="s">
        <v>27</v>
      </c>
      <c r="L1221" s="1" t="s">
        <v>27</v>
      </c>
      <c r="M1221" s="1" t="s">
        <v>27</v>
      </c>
      <c r="N1221" s="1" t="s">
        <v>27</v>
      </c>
      <c r="O1221" s="1" t="s">
        <v>27</v>
      </c>
      <c r="P1221" s="1" t="s">
        <v>27</v>
      </c>
      <c r="Y1221" s="1" t="s">
        <v>428</v>
      </c>
      <c r="Z1221" s="1" t="s">
        <v>425</v>
      </c>
    </row>
    <row r="1222" spans="1:26" x14ac:dyDescent="0.25">
      <c r="A1222" s="1" t="s">
        <v>1691</v>
      </c>
      <c r="B1222" s="1" t="s">
        <v>610</v>
      </c>
      <c r="C1222" s="1" t="s">
        <v>26</v>
      </c>
      <c r="D1222" s="1" t="s">
        <v>27</v>
      </c>
      <c r="E1222" s="1" t="s">
        <v>612</v>
      </c>
      <c r="F1222" s="1" t="s">
        <v>636</v>
      </c>
      <c r="G1222" s="1" t="s">
        <v>612</v>
      </c>
      <c r="H1222" s="1" t="s">
        <v>65</v>
      </c>
      <c r="I1222" s="1" t="s">
        <v>616</v>
      </c>
      <c r="J1222" s="1" t="s">
        <v>637</v>
      </c>
      <c r="K1222" s="1" t="s">
        <v>618</v>
      </c>
      <c r="L1222" s="1" t="s">
        <v>27</v>
      </c>
      <c r="M1222" s="1" t="s">
        <v>27</v>
      </c>
      <c r="N1222" s="1" t="s">
        <v>27</v>
      </c>
      <c r="O1222" s="1" t="s">
        <v>619</v>
      </c>
      <c r="P1222" s="1" t="s">
        <v>27</v>
      </c>
      <c r="Y1222" s="1" t="s">
        <v>428</v>
      </c>
      <c r="Z1222" s="1" t="s">
        <v>425</v>
      </c>
    </row>
    <row r="1223" spans="1:26" x14ac:dyDescent="0.25">
      <c r="A1223" s="1" t="s">
        <v>1692</v>
      </c>
      <c r="B1223" s="1" t="s">
        <v>610</v>
      </c>
      <c r="C1223" s="1" t="s">
        <v>26</v>
      </c>
      <c r="D1223" s="1" t="s">
        <v>611</v>
      </c>
      <c r="E1223" s="1" t="s">
        <v>612</v>
      </c>
      <c r="F1223" s="1" t="s">
        <v>613</v>
      </c>
      <c r="G1223" s="1" t="s">
        <v>614</v>
      </c>
      <c r="H1223" s="1" t="s">
        <v>615</v>
      </c>
      <c r="I1223" s="1" t="s">
        <v>616</v>
      </c>
      <c r="J1223" s="1" t="s">
        <v>617</v>
      </c>
      <c r="K1223" s="1" t="s">
        <v>618</v>
      </c>
      <c r="L1223" s="1" t="s">
        <v>27</v>
      </c>
      <c r="M1223" s="1" t="s">
        <v>27</v>
      </c>
      <c r="N1223" s="1" t="s">
        <v>27</v>
      </c>
      <c r="O1223" s="1" t="s">
        <v>619</v>
      </c>
      <c r="P1223" s="1" t="s">
        <v>27</v>
      </c>
      <c r="Y1223" s="1" t="s">
        <v>28</v>
      </c>
      <c r="Z1223" s="1" t="s">
        <v>29</v>
      </c>
    </row>
    <row r="1224" spans="1:26" x14ac:dyDescent="0.25">
      <c r="A1224" s="1" t="s">
        <v>1693</v>
      </c>
      <c r="B1224" s="1" t="s">
        <v>610</v>
      </c>
      <c r="C1224" s="1" t="s">
        <v>320</v>
      </c>
      <c r="D1224" s="1" t="s">
        <v>518</v>
      </c>
      <c r="E1224" s="1" t="s">
        <v>666</v>
      </c>
      <c r="F1224" s="1" t="s">
        <v>640</v>
      </c>
      <c r="G1224" s="1" t="s">
        <v>618</v>
      </c>
      <c r="H1224" s="1" t="s">
        <v>642</v>
      </c>
      <c r="I1224" s="1" t="s">
        <v>637</v>
      </c>
      <c r="J1224" s="1" t="s">
        <v>680</v>
      </c>
      <c r="K1224" s="1" t="s">
        <v>618</v>
      </c>
      <c r="L1224" s="1" t="s">
        <v>27</v>
      </c>
      <c r="M1224" s="1" t="s">
        <v>27</v>
      </c>
      <c r="N1224" s="1" t="s">
        <v>27</v>
      </c>
      <c r="O1224" s="1" t="s">
        <v>618</v>
      </c>
      <c r="P1224" s="1" t="s">
        <v>27</v>
      </c>
      <c r="Y1224" s="1" t="s">
        <v>428</v>
      </c>
      <c r="Z1224" s="1" t="s">
        <v>425</v>
      </c>
    </row>
    <row r="1225" spans="1:26" x14ac:dyDescent="0.25">
      <c r="A1225" s="1" t="s">
        <v>1694</v>
      </c>
      <c r="B1225" s="1" t="s">
        <v>610</v>
      </c>
      <c r="C1225" s="1" t="s">
        <v>26</v>
      </c>
      <c r="D1225" s="1" t="s">
        <v>659</v>
      </c>
      <c r="E1225" s="1" t="s">
        <v>803</v>
      </c>
      <c r="F1225" s="1" t="s">
        <v>629</v>
      </c>
      <c r="G1225" s="1" t="s">
        <v>646</v>
      </c>
      <c r="H1225" s="1" t="s">
        <v>38</v>
      </c>
      <c r="I1225" s="1" t="s">
        <v>691</v>
      </c>
      <c r="J1225" s="1" t="s">
        <v>810</v>
      </c>
      <c r="K1225" s="1" t="s">
        <v>618</v>
      </c>
      <c r="L1225" s="1" t="s">
        <v>27</v>
      </c>
      <c r="M1225" s="1" t="s">
        <v>27</v>
      </c>
      <c r="N1225" s="1" t="s">
        <v>27</v>
      </c>
      <c r="O1225" s="1" t="s">
        <v>27</v>
      </c>
      <c r="P1225" s="1" t="s">
        <v>27</v>
      </c>
      <c r="Y1225" s="1" t="s">
        <v>428</v>
      </c>
      <c r="Z1225" s="1" t="s">
        <v>425</v>
      </c>
    </row>
    <row r="1226" spans="1:26" x14ac:dyDescent="0.25">
      <c r="A1226" s="1" t="s">
        <v>1695</v>
      </c>
      <c r="B1226" s="1" t="s">
        <v>610</v>
      </c>
      <c r="C1226" s="1" t="s">
        <v>670</v>
      </c>
      <c r="D1226" s="1" t="s">
        <v>659</v>
      </c>
      <c r="E1226" s="1" t="s">
        <v>616</v>
      </c>
      <c r="F1226" s="1" t="s">
        <v>650</v>
      </c>
      <c r="G1226" s="1" t="s">
        <v>655</v>
      </c>
      <c r="H1226" s="1" t="s">
        <v>662</v>
      </c>
      <c r="I1226" s="1" t="s">
        <v>783</v>
      </c>
      <c r="J1226" s="1" t="s">
        <v>637</v>
      </c>
      <c r="K1226" s="1" t="s">
        <v>619</v>
      </c>
      <c r="L1226" s="1" t="s">
        <v>618</v>
      </c>
      <c r="M1226" s="1" t="s">
        <v>27</v>
      </c>
      <c r="N1226" s="1" t="s">
        <v>27</v>
      </c>
      <c r="O1226" s="1" t="s">
        <v>27</v>
      </c>
      <c r="P1226" s="1" t="s">
        <v>27</v>
      </c>
      <c r="Y1226" s="1" t="s">
        <v>428</v>
      </c>
      <c r="Z1226" s="1" t="s">
        <v>425</v>
      </c>
    </row>
    <row r="1227" spans="1:26" x14ac:dyDescent="0.25">
      <c r="A1227" s="1" t="s">
        <v>1696</v>
      </c>
      <c r="B1227" s="1" t="s">
        <v>610</v>
      </c>
      <c r="C1227" s="1" t="s">
        <v>619</v>
      </c>
      <c r="D1227" s="1" t="s">
        <v>26</v>
      </c>
      <c r="E1227" s="1" t="s">
        <v>613</v>
      </c>
      <c r="F1227" s="1" t="s">
        <v>660</v>
      </c>
      <c r="G1227" s="1" t="s">
        <v>646</v>
      </c>
      <c r="H1227" s="1" t="s">
        <v>38</v>
      </c>
      <c r="I1227" s="1" t="s">
        <v>617</v>
      </c>
      <c r="J1227" s="1" t="s">
        <v>810</v>
      </c>
      <c r="K1227" s="1" t="s">
        <v>619</v>
      </c>
      <c r="L1227" s="1" t="s">
        <v>618</v>
      </c>
      <c r="M1227" s="1" t="s">
        <v>27</v>
      </c>
      <c r="N1227" s="1" t="s">
        <v>27</v>
      </c>
      <c r="O1227" s="1" t="s">
        <v>27</v>
      </c>
      <c r="P1227" s="1" t="s">
        <v>27</v>
      </c>
      <c r="Y1227" s="1" t="s">
        <v>428</v>
      </c>
      <c r="Z1227" s="1" t="s">
        <v>425</v>
      </c>
    </row>
    <row r="1228" spans="1:26" x14ac:dyDescent="0.25">
      <c r="A1228" s="1" t="s">
        <v>1697</v>
      </c>
      <c r="B1228" s="1" t="s">
        <v>610</v>
      </c>
      <c r="C1228" s="1" t="s">
        <v>619</v>
      </c>
      <c r="D1228" s="1" t="s">
        <v>617</v>
      </c>
      <c r="E1228" s="1" t="s">
        <v>613</v>
      </c>
      <c r="F1228" s="1" t="s">
        <v>645</v>
      </c>
      <c r="G1228" s="1" t="s">
        <v>646</v>
      </c>
      <c r="H1228" s="1" t="s">
        <v>38</v>
      </c>
      <c r="I1228" s="1" t="s">
        <v>619</v>
      </c>
      <c r="J1228" s="1" t="s">
        <v>616</v>
      </c>
      <c r="K1228" s="1" t="s">
        <v>27</v>
      </c>
      <c r="L1228" s="1" t="s">
        <v>27</v>
      </c>
      <c r="M1228" s="1" t="s">
        <v>27</v>
      </c>
      <c r="N1228" s="1" t="s">
        <v>27</v>
      </c>
      <c r="O1228" s="1" t="s">
        <v>619</v>
      </c>
      <c r="P1228" s="1" t="s">
        <v>27</v>
      </c>
      <c r="Y1228" s="1" t="s">
        <v>428</v>
      </c>
      <c r="Z1228" s="1" t="s">
        <v>425</v>
      </c>
    </row>
    <row r="1229" spans="1:26" x14ac:dyDescent="0.25">
      <c r="A1229" s="1" t="s">
        <v>1698</v>
      </c>
      <c r="B1229" s="1" t="s">
        <v>610</v>
      </c>
      <c r="C1229" s="1" t="s">
        <v>652</v>
      </c>
      <c r="D1229" s="1" t="s">
        <v>620</v>
      </c>
      <c r="E1229" s="1" t="s">
        <v>636</v>
      </c>
      <c r="F1229" s="1" t="s">
        <v>626</v>
      </c>
      <c r="G1229" s="1" t="s">
        <v>642</v>
      </c>
      <c r="H1229" s="1" t="s">
        <v>38</v>
      </c>
      <c r="I1229" s="1" t="s">
        <v>616</v>
      </c>
      <c r="J1229" s="1" t="s">
        <v>628</v>
      </c>
      <c r="K1229" s="1" t="s">
        <v>27</v>
      </c>
      <c r="L1229" s="1" t="s">
        <v>27</v>
      </c>
      <c r="M1229" s="1" t="s">
        <v>27</v>
      </c>
      <c r="N1229" s="1" t="s">
        <v>27</v>
      </c>
      <c r="O1229" s="1" t="s">
        <v>619</v>
      </c>
      <c r="P1229" s="1" t="s">
        <v>27</v>
      </c>
      <c r="Y1229" s="1" t="s">
        <v>428</v>
      </c>
      <c r="Z1229" s="1" t="s">
        <v>425</v>
      </c>
    </row>
    <row r="1230" spans="1:26" x14ac:dyDescent="0.25">
      <c r="A1230" s="1" t="s">
        <v>1699</v>
      </c>
      <c r="B1230" s="1" t="s">
        <v>610</v>
      </c>
      <c r="C1230" s="1" t="s">
        <v>619</v>
      </c>
      <c r="D1230" s="1" t="s">
        <v>652</v>
      </c>
      <c r="E1230" s="1" t="s">
        <v>648</v>
      </c>
      <c r="F1230" s="1" t="s">
        <v>650</v>
      </c>
      <c r="G1230" s="1" t="s">
        <v>618</v>
      </c>
      <c r="H1230" s="1" t="s">
        <v>641</v>
      </c>
      <c r="I1230" s="1" t="s">
        <v>691</v>
      </c>
      <c r="J1230" s="1" t="s">
        <v>649</v>
      </c>
      <c r="K1230" s="1" t="s">
        <v>27</v>
      </c>
      <c r="L1230" s="1" t="s">
        <v>27</v>
      </c>
      <c r="M1230" s="1" t="s">
        <v>27</v>
      </c>
      <c r="N1230" s="1" t="s">
        <v>27</v>
      </c>
      <c r="O1230" s="1" t="s">
        <v>27</v>
      </c>
      <c r="P1230" s="1" t="s">
        <v>27</v>
      </c>
      <c r="Y1230" s="1" t="s">
        <v>428</v>
      </c>
      <c r="Z1230" s="1" t="s">
        <v>425</v>
      </c>
    </row>
    <row r="1231" spans="1:26" x14ac:dyDescent="0.25">
      <c r="A1231" s="1" t="s">
        <v>1700</v>
      </c>
      <c r="B1231" s="1" t="s">
        <v>610</v>
      </c>
      <c r="C1231" s="1" t="s">
        <v>26</v>
      </c>
      <c r="D1231" s="1" t="s">
        <v>652</v>
      </c>
      <c r="E1231" s="1" t="s">
        <v>613</v>
      </c>
      <c r="F1231" s="1" t="s">
        <v>809</v>
      </c>
      <c r="G1231" s="1" t="s">
        <v>646</v>
      </c>
      <c r="H1231" s="1" t="s">
        <v>38</v>
      </c>
      <c r="I1231" s="1" t="s">
        <v>617</v>
      </c>
      <c r="J1231" s="1" t="s">
        <v>810</v>
      </c>
      <c r="K1231" s="1" t="s">
        <v>619</v>
      </c>
      <c r="L1231" s="1" t="s">
        <v>618</v>
      </c>
      <c r="M1231" s="1" t="s">
        <v>27</v>
      </c>
      <c r="N1231" s="1" t="s">
        <v>27</v>
      </c>
      <c r="O1231" s="1" t="s">
        <v>27</v>
      </c>
      <c r="P1231" s="1" t="s">
        <v>27</v>
      </c>
      <c r="Y1231" s="1" t="s">
        <v>428</v>
      </c>
      <c r="Z1231" s="1" t="s">
        <v>425</v>
      </c>
    </row>
    <row r="1232" spans="1:26" x14ac:dyDescent="0.25">
      <c r="A1232" s="1" t="s">
        <v>3166</v>
      </c>
      <c r="B1232" s="1" t="s">
        <v>610</v>
      </c>
      <c r="C1232" s="1" t="s">
        <v>644</v>
      </c>
      <c r="D1232" s="1" t="s">
        <v>676</v>
      </c>
      <c r="E1232" s="1" t="s">
        <v>729</v>
      </c>
      <c r="F1232" s="1" t="s">
        <v>629</v>
      </c>
      <c r="G1232" s="1" t="s">
        <v>27</v>
      </c>
      <c r="H1232" s="1" t="s">
        <v>27</v>
      </c>
      <c r="I1232" s="1" t="s">
        <v>685</v>
      </c>
      <c r="J1232" s="1" t="s">
        <v>633</v>
      </c>
      <c r="K1232" s="1" t="s">
        <v>618</v>
      </c>
      <c r="L1232" s="1" t="s">
        <v>27</v>
      </c>
      <c r="M1232" s="1" t="s">
        <v>27</v>
      </c>
      <c r="N1232" s="1" t="s">
        <v>27</v>
      </c>
      <c r="O1232" s="1" t="s">
        <v>27</v>
      </c>
      <c r="P1232" s="1" t="s">
        <v>27</v>
      </c>
      <c r="Y1232" s="1" t="s">
        <v>554</v>
      </c>
      <c r="Z1232" s="1" t="s">
        <v>542</v>
      </c>
    </row>
    <row r="1233" spans="1:26" x14ac:dyDescent="0.25">
      <c r="A1233" s="1" t="s">
        <v>1701</v>
      </c>
      <c r="B1233" s="1" t="s">
        <v>610</v>
      </c>
      <c r="C1233" s="1" t="s">
        <v>618</v>
      </c>
      <c r="D1233" s="1" t="s">
        <v>617</v>
      </c>
      <c r="E1233" s="1" t="s">
        <v>612</v>
      </c>
      <c r="F1233" s="1" t="s">
        <v>622</v>
      </c>
      <c r="G1233" s="1" t="s">
        <v>623</v>
      </c>
      <c r="H1233" s="1" t="s">
        <v>612</v>
      </c>
      <c r="I1233" s="1" t="s">
        <v>625</v>
      </c>
      <c r="J1233" s="1" t="s">
        <v>783</v>
      </c>
      <c r="K1233" s="1" t="s">
        <v>618</v>
      </c>
      <c r="L1233" s="1" t="s">
        <v>618</v>
      </c>
      <c r="M1233" s="1" t="s">
        <v>27</v>
      </c>
      <c r="N1233" s="1" t="s">
        <v>27</v>
      </c>
      <c r="O1233" s="1" t="s">
        <v>27</v>
      </c>
      <c r="P1233" s="1" t="s">
        <v>27</v>
      </c>
      <c r="Y1233" s="1" t="s">
        <v>367</v>
      </c>
      <c r="Z1233" s="1" t="s">
        <v>364</v>
      </c>
    </row>
    <row r="1234" spans="1:26" x14ac:dyDescent="0.25">
      <c r="A1234" s="1" t="s">
        <v>1702</v>
      </c>
      <c r="B1234" s="1" t="s">
        <v>610</v>
      </c>
      <c r="C1234" s="1" t="s">
        <v>644</v>
      </c>
      <c r="D1234" s="1" t="s">
        <v>519</v>
      </c>
      <c r="E1234" s="1" t="s">
        <v>421</v>
      </c>
      <c r="F1234" s="1" t="s">
        <v>789</v>
      </c>
      <c r="G1234" s="1" t="s">
        <v>624</v>
      </c>
      <c r="H1234" s="1" t="s">
        <v>674</v>
      </c>
      <c r="I1234" s="1" t="s">
        <v>816</v>
      </c>
      <c r="J1234" s="1" t="s">
        <v>679</v>
      </c>
      <c r="K1234" s="1" t="s">
        <v>619</v>
      </c>
      <c r="L1234" s="1" t="s">
        <v>27</v>
      </c>
      <c r="M1234" s="1" t="s">
        <v>27</v>
      </c>
      <c r="N1234" s="1" t="s">
        <v>27</v>
      </c>
      <c r="O1234" s="1" t="s">
        <v>619</v>
      </c>
      <c r="P1234" s="1" t="s">
        <v>27</v>
      </c>
      <c r="Y1234" s="1" t="s">
        <v>428</v>
      </c>
      <c r="Z1234" s="1" t="s">
        <v>425</v>
      </c>
    </row>
    <row r="1235" spans="1:26" x14ac:dyDescent="0.25">
      <c r="A1235" s="1" t="s">
        <v>1703</v>
      </c>
      <c r="B1235" s="1" t="s">
        <v>610</v>
      </c>
      <c r="C1235" s="1" t="s">
        <v>359</v>
      </c>
      <c r="D1235" s="1" t="s">
        <v>360</v>
      </c>
      <c r="E1235" s="1" t="s">
        <v>739</v>
      </c>
      <c r="F1235" s="1" t="s">
        <v>640</v>
      </c>
      <c r="G1235" s="1" t="s">
        <v>642</v>
      </c>
      <c r="H1235" s="1" t="s">
        <v>27</v>
      </c>
      <c r="I1235" s="1" t="s">
        <v>625</v>
      </c>
      <c r="J1235" s="1" t="s">
        <v>27</v>
      </c>
      <c r="K1235" s="1" t="s">
        <v>618</v>
      </c>
      <c r="L1235" s="1" t="s">
        <v>618</v>
      </c>
      <c r="M1235" s="1" t="s">
        <v>27</v>
      </c>
      <c r="N1235" s="1" t="s">
        <v>27</v>
      </c>
      <c r="O1235" s="1" t="s">
        <v>27</v>
      </c>
      <c r="P1235" s="1" t="s">
        <v>27</v>
      </c>
      <c r="Y1235" s="1" t="s">
        <v>361</v>
      </c>
      <c r="Z1235" s="1" t="s">
        <v>334</v>
      </c>
    </row>
    <row r="1236" spans="1:26" x14ac:dyDescent="0.25">
      <c r="A1236" s="1" t="s">
        <v>1704</v>
      </c>
      <c r="B1236" s="1" t="s">
        <v>610</v>
      </c>
      <c r="C1236" s="1" t="s">
        <v>639</v>
      </c>
      <c r="D1236" s="1" t="s">
        <v>730</v>
      </c>
      <c r="E1236" s="1" t="s">
        <v>612</v>
      </c>
      <c r="F1236" s="1" t="s">
        <v>636</v>
      </c>
      <c r="G1236" s="1" t="s">
        <v>50</v>
      </c>
      <c r="H1236" s="1" t="s">
        <v>612</v>
      </c>
      <c r="I1236" s="1" t="s">
        <v>783</v>
      </c>
      <c r="J1236" s="1" t="s">
        <v>616</v>
      </c>
      <c r="K1236" s="1" t="s">
        <v>619</v>
      </c>
      <c r="L1236" s="1" t="s">
        <v>27</v>
      </c>
      <c r="M1236" s="1" t="s">
        <v>27</v>
      </c>
      <c r="N1236" s="1" t="s">
        <v>27</v>
      </c>
      <c r="O1236" s="1" t="s">
        <v>619</v>
      </c>
      <c r="P1236" s="1" t="s">
        <v>27</v>
      </c>
      <c r="Y1236" s="1" t="s">
        <v>428</v>
      </c>
      <c r="Z1236" s="1" t="s">
        <v>425</v>
      </c>
    </row>
    <row r="1237" spans="1:26" x14ac:dyDescent="0.25">
      <c r="A1237" s="1" t="s">
        <v>1705</v>
      </c>
      <c r="B1237" s="1" t="s">
        <v>610</v>
      </c>
      <c r="C1237" s="1" t="s">
        <v>26</v>
      </c>
      <c r="D1237" s="1" t="s">
        <v>27</v>
      </c>
      <c r="E1237" s="1" t="s">
        <v>616</v>
      </c>
      <c r="F1237" s="1" t="s">
        <v>636</v>
      </c>
      <c r="G1237" s="1" t="s">
        <v>644</v>
      </c>
      <c r="H1237" s="1" t="s">
        <v>38</v>
      </c>
      <c r="I1237" s="1" t="s">
        <v>810</v>
      </c>
      <c r="J1237" s="1" t="s">
        <v>663</v>
      </c>
      <c r="K1237" s="1" t="s">
        <v>618</v>
      </c>
      <c r="L1237" s="1" t="s">
        <v>27</v>
      </c>
      <c r="M1237" s="1" t="s">
        <v>27</v>
      </c>
      <c r="N1237" s="1" t="s">
        <v>27</v>
      </c>
      <c r="O1237" s="1" t="s">
        <v>27</v>
      </c>
      <c r="P1237" s="1" t="s">
        <v>27</v>
      </c>
      <c r="Y1237" s="1" t="s">
        <v>428</v>
      </c>
      <c r="Z1237" s="1" t="s">
        <v>425</v>
      </c>
    </row>
    <row r="1238" spans="1:26" x14ac:dyDescent="0.25">
      <c r="A1238" s="1" t="s">
        <v>1706</v>
      </c>
      <c r="B1238" s="1" t="s">
        <v>610</v>
      </c>
      <c r="C1238" s="1" t="s">
        <v>619</v>
      </c>
      <c r="D1238" s="1" t="s">
        <v>637</v>
      </c>
      <c r="E1238" s="1" t="s">
        <v>613</v>
      </c>
      <c r="F1238" s="1" t="s">
        <v>645</v>
      </c>
      <c r="G1238" s="1" t="s">
        <v>646</v>
      </c>
      <c r="H1238" s="1" t="s">
        <v>38</v>
      </c>
      <c r="I1238" s="1" t="s">
        <v>646</v>
      </c>
      <c r="J1238" s="1" t="s">
        <v>617</v>
      </c>
      <c r="K1238" s="1" t="s">
        <v>619</v>
      </c>
      <c r="L1238" s="1" t="s">
        <v>27</v>
      </c>
      <c r="M1238" s="1" t="s">
        <v>27</v>
      </c>
      <c r="N1238" s="1" t="s">
        <v>27</v>
      </c>
      <c r="O1238" s="1" t="s">
        <v>27</v>
      </c>
      <c r="P1238" s="1" t="s">
        <v>27</v>
      </c>
      <c r="Y1238" s="1" t="s">
        <v>428</v>
      </c>
      <c r="Z1238" s="1" t="s">
        <v>425</v>
      </c>
    </row>
    <row r="1239" spans="1:26" x14ac:dyDescent="0.25">
      <c r="A1239" s="1" t="s">
        <v>1707</v>
      </c>
      <c r="B1239" s="1" t="s">
        <v>610</v>
      </c>
      <c r="C1239" s="1" t="s">
        <v>619</v>
      </c>
      <c r="D1239" s="1" t="s">
        <v>637</v>
      </c>
      <c r="E1239" s="1" t="s">
        <v>613</v>
      </c>
      <c r="F1239" s="1" t="s">
        <v>660</v>
      </c>
      <c r="G1239" s="1" t="s">
        <v>646</v>
      </c>
      <c r="H1239" s="1" t="s">
        <v>38</v>
      </c>
      <c r="I1239" s="1" t="s">
        <v>617</v>
      </c>
      <c r="J1239" s="1" t="s">
        <v>27</v>
      </c>
      <c r="K1239" s="1" t="s">
        <v>619</v>
      </c>
      <c r="L1239" s="1" t="s">
        <v>619</v>
      </c>
      <c r="M1239" s="1" t="s">
        <v>27</v>
      </c>
      <c r="N1239" s="1" t="s">
        <v>27</v>
      </c>
      <c r="O1239" s="1" t="s">
        <v>27</v>
      </c>
      <c r="P1239" s="1" t="s">
        <v>27</v>
      </c>
      <c r="Y1239" s="1" t="s">
        <v>393</v>
      </c>
      <c r="Z1239" s="1" t="s">
        <v>383</v>
      </c>
    </row>
    <row r="1240" spans="1:26" x14ac:dyDescent="0.25">
      <c r="A1240" s="1" t="s">
        <v>1708</v>
      </c>
      <c r="B1240" s="1" t="s">
        <v>610</v>
      </c>
      <c r="C1240" s="1" t="s">
        <v>619</v>
      </c>
      <c r="D1240" s="1" t="s">
        <v>26</v>
      </c>
      <c r="E1240" s="1" t="s">
        <v>613</v>
      </c>
      <c r="F1240" s="1" t="s">
        <v>627</v>
      </c>
      <c r="G1240" s="1" t="s">
        <v>623</v>
      </c>
      <c r="H1240" s="1" t="s">
        <v>38</v>
      </c>
      <c r="I1240" s="1" t="s">
        <v>628</v>
      </c>
      <c r="J1240" s="1" t="s">
        <v>617</v>
      </c>
      <c r="K1240" s="1" t="s">
        <v>619</v>
      </c>
      <c r="L1240" s="1" t="s">
        <v>27</v>
      </c>
      <c r="M1240" s="1" t="s">
        <v>27</v>
      </c>
      <c r="N1240" s="1" t="s">
        <v>27</v>
      </c>
      <c r="O1240" s="1" t="s">
        <v>27</v>
      </c>
      <c r="P1240" s="1" t="s">
        <v>27</v>
      </c>
      <c r="Y1240" s="1" t="s">
        <v>428</v>
      </c>
      <c r="Z1240" s="1" t="s">
        <v>425</v>
      </c>
    </row>
    <row r="1241" spans="1:26" x14ac:dyDescent="0.25">
      <c r="A1241" s="1" t="s">
        <v>1709</v>
      </c>
      <c r="B1241" s="1" t="s">
        <v>610</v>
      </c>
      <c r="C1241" s="1" t="s">
        <v>619</v>
      </c>
      <c r="D1241" s="1" t="s">
        <v>676</v>
      </c>
      <c r="E1241" s="1" t="s">
        <v>613</v>
      </c>
      <c r="F1241" s="1" t="s">
        <v>627</v>
      </c>
      <c r="G1241" s="1" t="s">
        <v>50</v>
      </c>
      <c r="H1241" s="1" t="s">
        <v>623</v>
      </c>
      <c r="I1241" s="1" t="s">
        <v>617</v>
      </c>
      <c r="J1241" s="1" t="s">
        <v>628</v>
      </c>
      <c r="K1241" s="1" t="s">
        <v>619</v>
      </c>
      <c r="L1241" s="1" t="s">
        <v>27</v>
      </c>
      <c r="M1241" s="1" t="s">
        <v>27</v>
      </c>
      <c r="N1241" s="1" t="s">
        <v>27</v>
      </c>
      <c r="O1241" s="1" t="s">
        <v>27</v>
      </c>
      <c r="P1241" s="1" t="s">
        <v>27</v>
      </c>
      <c r="Y1241" s="1" t="s">
        <v>428</v>
      </c>
      <c r="Z1241" s="1" t="s">
        <v>425</v>
      </c>
    </row>
    <row r="1242" spans="1:26" x14ac:dyDescent="0.25">
      <c r="A1242" s="1" t="s">
        <v>1710</v>
      </c>
      <c r="B1242" s="1" t="s">
        <v>610</v>
      </c>
      <c r="C1242" s="1" t="s">
        <v>26</v>
      </c>
      <c r="D1242" s="1" t="s">
        <v>27</v>
      </c>
      <c r="E1242" s="1" t="s">
        <v>803</v>
      </c>
      <c r="F1242" s="1" t="s">
        <v>631</v>
      </c>
      <c r="G1242" s="1" t="s">
        <v>646</v>
      </c>
      <c r="H1242" s="1" t="s">
        <v>50</v>
      </c>
      <c r="I1242" s="1" t="s">
        <v>646</v>
      </c>
      <c r="J1242" s="1" t="s">
        <v>691</v>
      </c>
      <c r="K1242" s="1" t="s">
        <v>27</v>
      </c>
      <c r="L1242" s="1" t="s">
        <v>27</v>
      </c>
      <c r="M1242" s="1" t="s">
        <v>27</v>
      </c>
      <c r="N1242" s="1" t="s">
        <v>27</v>
      </c>
      <c r="O1242" s="1" t="s">
        <v>27</v>
      </c>
      <c r="P1242" s="1" t="s">
        <v>27</v>
      </c>
      <c r="Y1242" s="1" t="s">
        <v>428</v>
      </c>
      <c r="Z1242" s="1" t="s">
        <v>425</v>
      </c>
    </row>
    <row r="1243" spans="1:26" x14ac:dyDescent="0.25">
      <c r="A1243" s="1" t="s">
        <v>3395</v>
      </c>
      <c r="B1243" s="1" t="s">
        <v>918</v>
      </c>
      <c r="C1243" s="1" t="s">
        <v>619</v>
      </c>
      <c r="D1243" s="1" t="s">
        <v>692</v>
      </c>
      <c r="E1243" s="1" t="s">
        <v>627</v>
      </c>
      <c r="F1243" s="1" t="s">
        <v>658</v>
      </c>
      <c r="Y1243" s="1" t="s">
        <v>592</v>
      </c>
      <c r="Z1243" s="1" t="s">
        <v>583</v>
      </c>
    </row>
    <row r="1244" spans="1:26" x14ac:dyDescent="0.25">
      <c r="A1244" s="1" t="s">
        <v>3396</v>
      </c>
      <c r="B1244" s="1" t="s">
        <v>918</v>
      </c>
      <c r="C1244" s="1" t="s">
        <v>619</v>
      </c>
      <c r="D1244" s="1" t="s">
        <v>692</v>
      </c>
      <c r="E1244" s="1" t="s">
        <v>650</v>
      </c>
      <c r="F1244" s="1" t="s">
        <v>27</v>
      </c>
      <c r="Y1244" s="1" t="s">
        <v>592</v>
      </c>
      <c r="Z1244" s="1" t="s">
        <v>583</v>
      </c>
    </row>
    <row r="1245" spans="1:26" x14ac:dyDescent="0.25">
      <c r="A1245" s="1" t="s">
        <v>3397</v>
      </c>
      <c r="B1245" s="1" t="s">
        <v>918</v>
      </c>
      <c r="C1245" s="1" t="s">
        <v>26</v>
      </c>
      <c r="D1245" s="1" t="s">
        <v>730</v>
      </c>
      <c r="E1245" s="1" t="s">
        <v>636</v>
      </c>
      <c r="F1245" s="1" t="s">
        <v>809</v>
      </c>
      <c r="Y1245" s="1" t="s">
        <v>592</v>
      </c>
      <c r="Z1245" s="1" t="s">
        <v>583</v>
      </c>
    </row>
    <row r="1246" spans="1:26" x14ac:dyDescent="0.25">
      <c r="A1246" s="1" t="s">
        <v>3398</v>
      </c>
      <c r="B1246" s="1" t="s">
        <v>918</v>
      </c>
      <c r="C1246" s="1" t="s">
        <v>637</v>
      </c>
      <c r="D1246" s="1" t="s">
        <v>27</v>
      </c>
      <c r="E1246" s="1" t="s">
        <v>648</v>
      </c>
      <c r="F1246" s="1" t="s">
        <v>650</v>
      </c>
      <c r="Y1246" s="1" t="s">
        <v>592</v>
      </c>
      <c r="Z1246" s="1" t="s">
        <v>583</v>
      </c>
    </row>
    <row r="1247" spans="1:26" x14ac:dyDescent="0.25">
      <c r="A1247" s="1" t="s">
        <v>3399</v>
      </c>
      <c r="B1247" s="1" t="s">
        <v>918</v>
      </c>
      <c r="C1247" s="1" t="s">
        <v>702</v>
      </c>
      <c r="D1247" s="1" t="s">
        <v>652</v>
      </c>
      <c r="E1247" s="1" t="s">
        <v>651</v>
      </c>
      <c r="F1247" s="1" t="s">
        <v>839</v>
      </c>
      <c r="Y1247" s="1" t="s">
        <v>592</v>
      </c>
      <c r="Z1247" s="1" t="s">
        <v>583</v>
      </c>
    </row>
    <row r="1248" spans="1:26" x14ac:dyDescent="0.25">
      <c r="A1248" s="1" t="s">
        <v>3400</v>
      </c>
      <c r="B1248" s="1" t="s">
        <v>918</v>
      </c>
      <c r="C1248" s="1" t="s">
        <v>668</v>
      </c>
      <c r="D1248" s="1" t="s">
        <v>652</v>
      </c>
      <c r="E1248" s="1" t="s">
        <v>765</v>
      </c>
      <c r="F1248" s="1" t="s">
        <v>648</v>
      </c>
      <c r="Y1248" s="1" t="s">
        <v>592</v>
      </c>
      <c r="Z1248" s="1" t="s">
        <v>583</v>
      </c>
    </row>
    <row r="1249" spans="1:26" x14ac:dyDescent="0.25">
      <c r="A1249" s="1" t="s">
        <v>3401</v>
      </c>
      <c r="B1249" s="1" t="s">
        <v>918</v>
      </c>
      <c r="C1249" s="1" t="s">
        <v>637</v>
      </c>
      <c r="D1249" s="1" t="s">
        <v>692</v>
      </c>
      <c r="E1249" s="1" t="s">
        <v>648</v>
      </c>
      <c r="F1249" s="1" t="s">
        <v>658</v>
      </c>
      <c r="Y1249" s="1" t="s">
        <v>592</v>
      </c>
      <c r="Z1249" s="1" t="s">
        <v>583</v>
      </c>
    </row>
    <row r="1250" spans="1:26" x14ac:dyDescent="0.25">
      <c r="A1250" s="1" t="s">
        <v>3402</v>
      </c>
      <c r="B1250" s="1" t="s">
        <v>918</v>
      </c>
      <c r="C1250" s="1" t="s">
        <v>26</v>
      </c>
      <c r="D1250" s="1" t="s">
        <v>27</v>
      </c>
      <c r="E1250" s="1" t="s">
        <v>616</v>
      </c>
      <c r="F1250" s="1" t="s">
        <v>640</v>
      </c>
      <c r="Y1250" s="1" t="s">
        <v>592</v>
      </c>
      <c r="Z1250" s="1" t="s">
        <v>583</v>
      </c>
    </row>
    <row r="1251" spans="1:26" x14ac:dyDescent="0.25">
      <c r="A1251" s="1" t="s">
        <v>3403</v>
      </c>
      <c r="B1251" s="1" t="s">
        <v>918</v>
      </c>
      <c r="C1251" s="1" t="s">
        <v>740</v>
      </c>
      <c r="D1251" s="1" t="s">
        <v>637</v>
      </c>
      <c r="E1251" s="1" t="s">
        <v>651</v>
      </c>
      <c r="F1251" s="1" t="s">
        <v>648</v>
      </c>
      <c r="Y1251" s="1" t="s">
        <v>592</v>
      </c>
      <c r="Z1251" s="1" t="s">
        <v>583</v>
      </c>
    </row>
    <row r="1252" spans="1:26" x14ac:dyDescent="0.25">
      <c r="A1252" s="1" t="s">
        <v>3404</v>
      </c>
      <c r="B1252" s="1" t="s">
        <v>918</v>
      </c>
      <c r="C1252" s="1" t="s">
        <v>26</v>
      </c>
      <c r="D1252" s="1" t="s">
        <v>27</v>
      </c>
      <c r="E1252" s="1" t="s">
        <v>613</v>
      </c>
      <c r="F1252" s="1" t="s">
        <v>633</v>
      </c>
      <c r="Y1252" s="1" t="s">
        <v>592</v>
      </c>
      <c r="Z1252" s="1" t="s">
        <v>583</v>
      </c>
    </row>
    <row r="1253" spans="1:26" x14ac:dyDescent="0.25">
      <c r="A1253" s="1" t="s">
        <v>3405</v>
      </c>
      <c r="B1253" s="1" t="s">
        <v>918</v>
      </c>
      <c r="C1253" s="1" t="s">
        <v>630</v>
      </c>
      <c r="D1253" s="1" t="s">
        <v>647</v>
      </c>
      <c r="E1253" s="1" t="s">
        <v>648</v>
      </c>
      <c r="F1253" s="1" t="s">
        <v>640</v>
      </c>
      <c r="Y1253" s="1" t="s">
        <v>592</v>
      </c>
      <c r="Z1253" s="1" t="s">
        <v>583</v>
      </c>
    </row>
    <row r="1254" spans="1:26" x14ac:dyDescent="0.25">
      <c r="A1254" s="1" t="s">
        <v>1711</v>
      </c>
      <c r="B1254" s="1" t="s">
        <v>610</v>
      </c>
      <c r="C1254" s="1" t="s">
        <v>26</v>
      </c>
      <c r="D1254" s="1" t="s">
        <v>617</v>
      </c>
      <c r="E1254" s="1" t="s">
        <v>648</v>
      </c>
      <c r="F1254" s="1" t="s">
        <v>877</v>
      </c>
      <c r="G1254" s="1" t="s">
        <v>641</v>
      </c>
      <c r="H1254" s="1" t="s">
        <v>680</v>
      </c>
      <c r="I1254" s="1" t="s">
        <v>613</v>
      </c>
      <c r="J1254" s="1" t="s">
        <v>810</v>
      </c>
      <c r="K1254" s="1" t="s">
        <v>618</v>
      </c>
      <c r="L1254" s="1" t="s">
        <v>27</v>
      </c>
      <c r="Y1254" s="1" t="s">
        <v>482</v>
      </c>
      <c r="Z1254" s="1" t="s">
        <v>425</v>
      </c>
    </row>
    <row r="1255" spans="1:26" x14ac:dyDescent="0.25">
      <c r="A1255" s="1" t="s">
        <v>3406</v>
      </c>
      <c r="B1255" s="1" t="s">
        <v>918</v>
      </c>
      <c r="C1255" s="1" t="s">
        <v>652</v>
      </c>
      <c r="D1255" s="1" t="s">
        <v>659</v>
      </c>
      <c r="E1255" s="1" t="s">
        <v>616</v>
      </c>
      <c r="F1255" s="1" t="s">
        <v>27</v>
      </c>
      <c r="Y1255" s="1" t="s">
        <v>592</v>
      </c>
      <c r="Z1255" s="1" t="s">
        <v>583</v>
      </c>
    </row>
    <row r="1256" spans="1:26" x14ac:dyDescent="0.25">
      <c r="A1256" s="1" t="s">
        <v>3407</v>
      </c>
      <c r="B1256" s="1" t="s">
        <v>918</v>
      </c>
      <c r="C1256" s="1" t="s">
        <v>630</v>
      </c>
      <c r="D1256" s="1" t="s">
        <v>611</v>
      </c>
      <c r="E1256" s="1" t="s">
        <v>781</v>
      </c>
      <c r="F1256" s="1" t="s">
        <v>631</v>
      </c>
      <c r="Y1256" s="1" t="s">
        <v>592</v>
      </c>
      <c r="Z1256" s="1" t="s">
        <v>583</v>
      </c>
    </row>
    <row r="1257" spans="1:26" x14ac:dyDescent="0.25">
      <c r="A1257" s="1" t="s">
        <v>3408</v>
      </c>
      <c r="B1257" s="1" t="s">
        <v>918</v>
      </c>
      <c r="C1257" s="1" t="s">
        <v>740</v>
      </c>
      <c r="D1257" s="1" t="s">
        <v>652</v>
      </c>
      <c r="E1257" s="1" t="s">
        <v>735</v>
      </c>
      <c r="F1257" s="1" t="s">
        <v>27</v>
      </c>
      <c r="Y1257" s="1" t="s">
        <v>592</v>
      </c>
      <c r="Z1257" s="1" t="s">
        <v>583</v>
      </c>
    </row>
    <row r="1258" spans="1:26" x14ac:dyDescent="0.25">
      <c r="A1258" s="1" t="s">
        <v>1712</v>
      </c>
      <c r="B1258" s="1" t="s">
        <v>610</v>
      </c>
      <c r="C1258" s="1" t="s">
        <v>98</v>
      </c>
      <c r="D1258" s="1" t="s">
        <v>668</v>
      </c>
      <c r="E1258" s="1" t="s">
        <v>687</v>
      </c>
      <c r="F1258" s="1" t="s">
        <v>678</v>
      </c>
      <c r="G1258" s="1" t="s">
        <v>646</v>
      </c>
      <c r="H1258" s="1" t="s">
        <v>623</v>
      </c>
      <c r="I1258" s="1" t="s">
        <v>662</v>
      </c>
      <c r="J1258" s="1" t="s">
        <v>628</v>
      </c>
      <c r="K1258" s="1" t="s">
        <v>327</v>
      </c>
      <c r="L1258" s="1" t="s">
        <v>27</v>
      </c>
      <c r="M1258" s="1" t="s">
        <v>264</v>
      </c>
      <c r="N1258" s="1" t="s">
        <v>27</v>
      </c>
      <c r="O1258" s="1" t="s">
        <v>27</v>
      </c>
      <c r="P1258" s="1" t="s">
        <v>27</v>
      </c>
      <c r="Y1258" s="1" t="s">
        <v>428</v>
      </c>
      <c r="Z1258" s="1" t="s">
        <v>425</v>
      </c>
    </row>
    <row r="1259" spans="1:26" x14ac:dyDescent="0.25">
      <c r="A1259" s="1" t="s">
        <v>1713</v>
      </c>
      <c r="B1259" s="1" t="s">
        <v>610</v>
      </c>
      <c r="C1259" s="1" t="s">
        <v>748</v>
      </c>
      <c r="D1259" s="1" t="s">
        <v>797</v>
      </c>
      <c r="E1259" s="1" t="s">
        <v>666</v>
      </c>
      <c r="F1259" s="1" t="s">
        <v>658</v>
      </c>
      <c r="G1259" s="1" t="s">
        <v>618</v>
      </c>
      <c r="H1259" s="1" t="s">
        <v>38</v>
      </c>
      <c r="I1259" s="1" t="s">
        <v>679</v>
      </c>
      <c r="J1259" s="1" t="s">
        <v>783</v>
      </c>
      <c r="K1259" s="1" t="s">
        <v>618</v>
      </c>
      <c r="L1259" s="1" t="s">
        <v>27</v>
      </c>
      <c r="M1259" s="1" t="s">
        <v>27</v>
      </c>
      <c r="N1259" s="1" t="s">
        <v>27</v>
      </c>
      <c r="O1259" s="1" t="s">
        <v>619</v>
      </c>
      <c r="P1259" s="1" t="s">
        <v>27</v>
      </c>
      <c r="Y1259" s="1" t="s">
        <v>428</v>
      </c>
      <c r="Z1259" s="1" t="s">
        <v>425</v>
      </c>
    </row>
    <row r="1260" spans="1:26" x14ac:dyDescent="0.25">
      <c r="A1260" s="1" t="s">
        <v>1714</v>
      </c>
      <c r="B1260" s="1" t="s">
        <v>610</v>
      </c>
      <c r="C1260" s="1" t="s">
        <v>637</v>
      </c>
      <c r="D1260" s="1" t="s">
        <v>699</v>
      </c>
      <c r="E1260" s="1" t="s">
        <v>666</v>
      </c>
      <c r="F1260" s="1" t="s">
        <v>830</v>
      </c>
      <c r="G1260" s="1" t="s">
        <v>644</v>
      </c>
      <c r="H1260" s="1" t="s">
        <v>651</v>
      </c>
      <c r="I1260" s="1" t="s">
        <v>651</v>
      </c>
      <c r="J1260" s="1" t="s">
        <v>685</v>
      </c>
      <c r="K1260" s="1" t="s">
        <v>27</v>
      </c>
      <c r="L1260" s="1" t="s">
        <v>27</v>
      </c>
      <c r="M1260" s="1" t="s">
        <v>264</v>
      </c>
      <c r="N1260" s="1" t="s">
        <v>27</v>
      </c>
      <c r="O1260" s="1" t="s">
        <v>619</v>
      </c>
      <c r="P1260" s="1" t="s">
        <v>27</v>
      </c>
      <c r="Y1260" s="1" t="s">
        <v>428</v>
      </c>
      <c r="Z1260" s="1" t="s">
        <v>425</v>
      </c>
    </row>
    <row r="1261" spans="1:26" x14ac:dyDescent="0.25">
      <c r="A1261" s="1" t="s">
        <v>1715</v>
      </c>
      <c r="B1261" s="1" t="s">
        <v>610</v>
      </c>
      <c r="C1261" s="1" t="s">
        <v>98</v>
      </c>
      <c r="D1261" s="1" t="s">
        <v>637</v>
      </c>
      <c r="E1261" s="1" t="s">
        <v>734</v>
      </c>
      <c r="F1261" s="1" t="s">
        <v>830</v>
      </c>
      <c r="G1261" s="1" t="s">
        <v>644</v>
      </c>
      <c r="H1261" s="1" t="s">
        <v>612</v>
      </c>
      <c r="I1261" s="1" t="s">
        <v>738</v>
      </c>
      <c r="J1261" s="1" t="s">
        <v>710</v>
      </c>
      <c r="K1261" s="1" t="s">
        <v>27</v>
      </c>
      <c r="L1261" s="1" t="s">
        <v>27</v>
      </c>
      <c r="M1261" s="1" t="s">
        <v>264</v>
      </c>
      <c r="N1261" s="1" t="s">
        <v>27</v>
      </c>
      <c r="O1261" s="1" t="s">
        <v>27</v>
      </c>
      <c r="P1261" s="1" t="s">
        <v>27</v>
      </c>
      <c r="Y1261" s="1" t="s">
        <v>428</v>
      </c>
      <c r="Z1261" s="1" t="s">
        <v>425</v>
      </c>
    </row>
    <row r="1262" spans="1:26" x14ac:dyDescent="0.25">
      <c r="A1262" s="1" t="s">
        <v>1716</v>
      </c>
      <c r="B1262" s="1" t="s">
        <v>610</v>
      </c>
      <c r="C1262" s="1" t="s">
        <v>286</v>
      </c>
      <c r="D1262" s="1" t="s">
        <v>661</v>
      </c>
      <c r="E1262" s="1" t="s">
        <v>662</v>
      </c>
      <c r="F1262" s="1" t="s">
        <v>660</v>
      </c>
      <c r="G1262" s="1" t="s">
        <v>663</v>
      </c>
      <c r="H1262" s="1" t="s">
        <v>615</v>
      </c>
      <c r="I1262" s="1" t="s">
        <v>916</v>
      </c>
      <c r="J1262" s="1" t="s">
        <v>628</v>
      </c>
      <c r="K1262" s="1" t="s">
        <v>618</v>
      </c>
      <c r="L1262" s="1" t="s">
        <v>27</v>
      </c>
      <c r="M1262" s="1" t="s">
        <v>264</v>
      </c>
      <c r="N1262" s="1" t="s">
        <v>27</v>
      </c>
      <c r="O1262" s="1" t="s">
        <v>27</v>
      </c>
      <c r="P1262" s="1" t="s">
        <v>27</v>
      </c>
      <c r="Y1262" s="1" t="s">
        <v>353</v>
      </c>
      <c r="Z1262" s="1" t="s">
        <v>334</v>
      </c>
    </row>
    <row r="1263" spans="1:26" x14ac:dyDescent="0.25">
      <c r="A1263" s="1" t="s">
        <v>1717</v>
      </c>
      <c r="B1263" s="1" t="s">
        <v>610</v>
      </c>
      <c r="C1263" s="1" t="s">
        <v>638</v>
      </c>
      <c r="D1263" s="1" t="s">
        <v>479</v>
      </c>
      <c r="E1263" s="1" t="s">
        <v>520</v>
      </c>
      <c r="F1263" s="1" t="s">
        <v>521</v>
      </c>
      <c r="G1263" s="1" t="s">
        <v>641</v>
      </c>
      <c r="H1263" s="1" t="s">
        <v>612</v>
      </c>
      <c r="I1263" s="1" t="s">
        <v>922</v>
      </c>
      <c r="J1263" s="1" t="s">
        <v>663</v>
      </c>
      <c r="K1263" s="1" t="s">
        <v>617</v>
      </c>
      <c r="L1263" s="1" t="s">
        <v>27</v>
      </c>
      <c r="M1263" s="1" t="s">
        <v>27</v>
      </c>
      <c r="N1263" s="1" t="s">
        <v>27</v>
      </c>
      <c r="O1263" s="1" t="s">
        <v>27</v>
      </c>
      <c r="P1263" s="1" t="s">
        <v>27</v>
      </c>
      <c r="Y1263" s="1" t="s">
        <v>428</v>
      </c>
      <c r="Z1263" s="1" t="s">
        <v>425</v>
      </c>
    </row>
    <row r="1264" spans="1:26" x14ac:dyDescent="0.25">
      <c r="A1264" s="1" t="s">
        <v>1718</v>
      </c>
      <c r="B1264" s="1" t="s">
        <v>610</v>
      </c>
      <c r="C1264" s="1" t="s">
        <v>681</v>
      </c>
      <c r="D1264" s="1" t="s">
        <v>286</v>
      </c>
      <c r="E1264" s="1" t="s">
        <v>716</v>
      </c>
      <c r="F1264" s="1" t="s">
        <v>645</v>
      </c>
      <c r="G1264" s="1" t="s">
        <v>618</v>
      </c>
      <c r="H1264" s="1" t="s">
        <v>646</v>
      </c>
      <c r="I1264" s="1" t="s">
        <v>522</v>
      </c>
      <c r="J1264" s="1" t="s">
        <v>523</v>
      </c>
      <c r="K1264" s="1" t="s">
        <v>27</v>
      </c>
      <c r="L1264" s="1" t="s">
        <v>27</v>
      </c>
      <c r="M1264" s="1" t="s">
        <v>264</v>
      </c>
      <c r="N1264" s="1" t="s">
        <v>27</v>
      </c>
      <c r="O1264" s="1" t="s">
        <v>27</v>
      </c>
      <c r="P1264" s="1" t="s">
        <v>27</v>
      </c>
      <c r="Y1264" s="1" t="s">
        <v>428</v>
      </c>
      <c r="Z1264" s="1" t="s">
        <v>425</v>
      </c>
    </row>
    <row r="1265" spans="1:26" x14ac:dyDescent="0.25">
      <c r="A1265" s="1" t="s">
        <v>1719</v>
      </c>
      <c r="B1265" s="1" t="s">
        <v>610</v>
      </c>
      <c r="C1265" s="1" t="s">
        <v>647</v>
      </c>
      <c r="D1265" s="1" t="s">
        <v>699</v>
      </c>
      <c r="E1265" s="1" t="s">
        <v>734</v>
      </c>
      <c r="F1265" s="1" t="s">
        <v>742</v>
      </c>
      <c r="G1265" s="1" t="s">
        <v>612</v>
      </c>
      <c r="H1265" s="1" t="s">
        <v>27</v>
      </c>
      <c r="I1265" s="1" t="s">
        <v>651</v>
      </c>
      <c r="J1265" s="1" t="s">
        <v>662</v>
      </c>
      <c r="K1265" s="1" t="s">
        <v>327</v>
      </c>
      <c r="L1265" s="1" t="s">
        <v>27</v>
      </c>
      <c r="M1265" s="1" t="s">
        <v>27</v>
      </c>
      <c r="N1265" s="1" t="s">
        <v>27</v>
      </c>
      <c r="O1265" s="1" t="s">
        <v>331</v>
      </c>
      <c r="P1265" s="1" t="s">
        <v>27</v>
      </c>
      <c r="Y1265" s="1" t="s">
        <v>428</v>
      </c>
      <c r="Z1265" s="1" t="s">
        <v>425</v>
      </c>
    </row>
    <row r="1266" spans="1:26" x14ac:dyDescent="0.25">
      <c r="A1266" s="1" t="s">
        <v>1720</v>
      </c>
      <c r="B1266" s="1" t="s">
        <v>610</v>
      </c>
      <c r="C1266" s="1" t="s">
        <v>730</v>
      </c>
      <c r="D1266" s="1" t="s">
        <v>659</v>
      </c>
      <c r="E1266" s="1" t="s">
        <v>781</v>
      </c>
      <c r="F1266" s="1" t="s">
        <v>640</v>
      </c>
      <c r="G1266" s="1" t="s">
        <v>623</v>
      </c>
      <c r="H1266" s="1" t="s">
        <v>615</v>
      </c>
      <c r="I1266" s="1" t="s">
        <v>685</v>
      </c>
      <c r="J1266" s="1" t="s">
        <v>633</v>
      </c>
      <c r="K1266" s="1" t="s">
        <v>618</v>
      </c>
      <c r="L1266" s="1" t="s">
        <v>27</v>
      </c>
      <c r="M1266" s="1" t="s">
        <v>264</v>
      </c>
      <c r="N1266" s="1" t="s">
        <v>27</v>
      </c>
      <c r="O1266" s="1" t="s">
        <v>27</v>
      </c>
      <c r="P1266" s="1" t="s">
        <v>27</v>
      </c>
      <c r="Y1266" s="1" t="s">
        <v>428</v>
      </c>
      <c r="Z1266" s="1" t="s">
        <v>425</v>
      </c>
    </row>
    <row r="1267" spans="1:26" x14ac:dyDescent="0.25">
      <c r="A1267" s="1" t="s">
        <v>1721</v>
      </c>
      <c r="B1267" s="1" t="s">
        <v>610</v>
      </c>
      <c r="C1267" s="1" t="s">
        <v>286</v>
      </c>
      <c r="D1267" s="1" t="s">
        <v>639</v>
      </c>
      <c r="E1267" s="1" t="s">
        <v>612</v>
      </c>
      <c r="F1267" s="1" t="s">
        <v>27</v>
      </c>
      <c r="G1267" s="1" t="s">
        <v>612</v>
      </c>
      <c r="H1267" s="1" t="s">
        <v>27</v>
      </c>
      <c r="I1267" s="1" t="s">
        <v>616</v>
      </c>
      <c r="J1267" s="1" t="s">
        <v>27</v>
      </c>
      <c r="K1267" s="1" t="s">
        <v>27</v>
      </c>
      <c r="L1267" s="1" t="s">
        <v>27</v>
      </c>
      <c r="M1267" s="1" t="s">
        <v>27</v>
      </c>
      <c r="N1267" s="1" t="s">
        <v>27</v>
      </c>
      <c r="O1267" s="1" t="s">
        <v>619</v>
      </c>
      <c r="P1267" s="1" t="s">
        <v>27</v>
      </c>
      <c r="Y1267" s="1" t="s">
        <v>428</v>
      </c>
      <c r="Z1267" s="1" t="s">
        <v>425</v>
      </c>
    </row>
    <row r="1268" spans="1:26" x14ac:dyDescent="0.25">
      <c r="A1268" s="1" t="s">
        <v>1722</v>
      </c>
      <c r="B1268" s="1" t="s">
        <v>610</v>
      </c>
      <c r="C1268" s="1" t="s">
        <v>302</v>
      </c>
      <c r="D1268" s="1" t="s">
        <v>638</v>
      </c>
      <c r="E1268" s="1" t="s">
        <v>780</v>
      </c>
      <c r="F1268" s="1" t="s">
        <v>895</v>
      </c>
      <c r="G1268" s="1" t="s">
        <v>641</v>
      </c>
      <c r="H1268" s="1" t="s">
        <v>615</v>
      </c>
      <c r="I1268" s="1" t="s">
        <v>637</v>
      </c>
      <c r="J1268" s="1" t="s">
        <v>628</v>
      </c>
      <c r="K1268" s="1" t="s">
        <v>618</v>
      </c>
      <c r="L1268" s="1" t="s">
        <v>27</v>
      </c>
      <c r="M1268" s="1" t="s">
        <v>264</v>
      </c>
      <c r="N1268" s="1" t="s">
        <v>27</v>
      </c>
      <c r="O1268" s="1" t="s">
        <v>27</v>
      </c>
      <c r="P1268" s="1" t="s">
        <v>27</v>
      </c>
      <c r="Y1268" s="1" t="s">
        <v>428</v>
      </c>
      <c r="Z1268" s="1" t="s">
        <v>425</v>
      </c>
    </row>
    <row r="1269" spans="1:26" x14ac:dyDescent="0.25">
      <c r="A1269" s="1" t="s">
        <v>1723</v>
      </c>
      <c r="B1269" s="1" t="s">
        <v>610</v>
      </c>
      <c r="C1269" s="1" t="s">
        <v>676</v>
      </c>
      <c r="D1269" s="1" t="s">
        <v>30</v>
      </c>
      <c r="E1269" s="1" t="s">
        <v>717</v>
      </c>
      <c r="F1269" s="1" t="s">
        <v>688</v>
      </c>
      <c r="G1269" s="1" t="s">
        <v>642</v>
      </c>
      <c r="H1269" s="1" t="s">
        <v>56</v>
      </c>
      <c r="I1269" s="1" t="s">
        <v>644</v>
      </c>
      <c r="J1269" s="1" t="s">
        <v>725</v>
      </c>
      <c r="K1269" s="1" t="s">
        <v>327</v>
      </c>
      <c r="L1269" s="1" t="s">
        <v>27</v>
      </c>
      <c r="M1269" s="1" t="s">
        <v>27</v>
      </c>
      <c r="N1269" s="1" t="s">
        <v>27</v>
      </c>
      <c r="O1269" s="1" t="s">
        <v>27</v>
      </c>
      <c r="P1269" s="1" t="s">
        <v>27</v>
      </c>
      <c r="Y1269" s="1" t="s">
        <v>428</v>
      </c>
      <c r="Z1269" s="1" t="s">
        <v>425</v>
      </c>
    </row>
    <row r="1270" spans="1:26" x14ac:dyDescent="0.25">
      <c r="A1270" s="1" t="s">
        <v>1724</v>
      </c>
      <c r="B1270" s="1" t="s">
        <v>610</v>
      </c>
      <c r="C1270" s="1" t="s">
        <v>98</v>
      </c>
      <c r="D1270" s="1" t="s">
        <v>617</v>
      </c>
      <c r="E1270" s="1" t="s">
        <v>648</v>
      </c>
      <c r="F1270" s="1" t="s">
        <v>804</v>
      </c>
      <c r="G1270" s="1" t="s">
        <v>641</v>
      </c>
      <c r="H1270" s="1" t="s">
        <v>612</v>
      </c>
      <c r="I1270" s="1" t="s">
        <v>616</v>
      </c>
      <c r="J1270" s="1" t="s">
        <v>649</v>
      </c>
      <c r="K1270" s="1" t="s">
        <v>27</v>
      </c>
      <c r="L1270" s="1" t="s">
        <v>27</v>
      </c>
      <c r="M1270" s="1" t="s">
        <v>264</v>
      </c>
      <c r="N1270" s="1" t="s">
        <v>27</v>
      </c>
      <c r="O1270" s="1" t="s">
        <v>619</v>
      </c>
      <c r="P1270" s="1" t="s">
        <v>27</v>
      </c>
      <c r="Y1270" s="1" t="s">
        <v>428</v>
      </c>
      <c r="Z1270" s="1" t="s">
        <v>425</v>
      </c>
    </row>
    <row r="1271" spans="1:26" x14ac:dyDescent="0.25">
      <c r="A1271" s="1" t="s">
        <v>1725</v>
      </c>
      <c r="B1271" s="1" t="s">
        <v>610</v>
      </c>
      <c r="C1271" s="1" t="s">
        <v>619</v>
      </c>
      <c r="D1271" s="1" t="s">
        <v>27</v>
      </c>
      <c r="E1271" s="1" t="s">
        <v>613</v>
      </c>
      <c r="F1271" s="1" t="s">
        <v>650</v>
      </c>
      <c r="G1271" s="1" t="s">
        <v>38</v>
      </c>
      <c r="H1271" s="1" t="s">
        <v>651</v>
      </c>
      <c r="I1271" s="1" t="s">
        <v>810</v>
      </c>
      <c r="J1271" s="1" t="s">
        <v>649</v>
      </c>
      <c r="K1271" s="1" t="s">
        <v>618</v>
      </c>
      <c r="L1271" s="1" t="s">
        <v>27</v>
      </c>
      <c r="M1271" s="1" t="s">
        <v>264</v>
      </c>
      <c r="N1271" s="1" t="s">
        <v>27</v>
      </c>
      <c r="O1271" s="1" t="s">
        <v>27</v>
      </c>
      <c r="P1271" s="1" t="s">
        <v>27</v>
      </c>
      <c r="Y1271" s="1" t="s">
        <v>428</v>
      </c>
      <c r="Z1271" s="1" t="s">
        <v>425</v>
      </c>
    </row>
    <row r="1272" spans="1:26" x14ac:dyDescent="0.25">
      <c r="A1272" s="1" t="s">
        <v>1726</v>
      </c>
      <c r="B1272" s="1" t="s">
        <v>610</v>
      </c>
      <c r="C1272" s="1" t="s">
        <v>484</v>
      </c>
      <c r="D1272" s="1" t="s">
        <v>524</v>
      </c>
      <c r="E1272" s="1" t="s">
        <v>648</v>
      </c>
      <c r="F1272" s="1" t="s">
        <v>728</v>
      </c>
      <c r="G1272" s="1" t="s">
        <v>641</v>
      </c>
      <c r="H1272" s="1" t="s">
        <v>623</v>
      </c>
      <c r="I1272" s="1" t="s">
        <v>827</v>
      </c>
      <c r="J1272" s="1" t="s">
        <v>646</v>
      </c>
      <c r="K1272" s="1" t="s">
        <v>618</v>
      </c>
      <c r="L1272" s="1" t="s">
        <v>27</v>
      </c>
      <c r="M1272" s="1" t="s">
        <v>264</v>
      </c>
      <c r="N1272" s="1" t="s">
        <v>27</v>
      </c>
      <c r="O1272" s="1" t="s">
        <v>27</v>
      </c>
      <c r="P1272" s="1" t="s">
        <v>27</v>
      </c>
      <c r="Y1272" s="1" t="s">
        <v>428</v>
      </c>
      <c r="Z1272" s="1" t="s">
        <v>425</v>
      </c>
    </row>
    <row r="1273" spans="1:26" x14ac:dyDescent="0.25">
      <c r="A1273" s="1" t="s">
        <v>1727</v>
      </c>
      <c r="B1273" s="1" t="s">
        <v>610</v>
      </c>
      <c r="C1273" s="1" t="s">
        <v>619</v>
      </c>
      <c r="D1273" s="1" t="s">
        <v>26</v>
      </c>
      <c r="E1273" s="1" t="s">
        <v>536</v>
      </c>
      <c r="F1273" s="1" t="s">
        <v>537</v>
      </c>
      <c r="G1273" s="1" t="s">
        <v>50</v>
      </c>
      <c r="H1273" s="1" t="s">
        <v>38</v>
      </c>
      <c r="I1273" s="1" t="s">
        <v>616</v>
      </c>
      <c r="J1273" s="1" t="s">
        <v>628</v>
      </c>
      <c r="K1273" s="1" t="s">
        <v>27</v>
      </c>
      <c r="L1273" s="1" t="s">
        <v>27</v>
      </c>
      <c r="M1273" s="1" t="s">
        <v>264</v>
      </c>
      <c r="N1273" s="1" t="s">
        <v>27</v>
      </c>
      <c r="O1273" s="1" t="s">
        <v>619</v>
      </c>
      <c r="P1273" s="1" t="s">
        <v>27</v>
      </c>
      <c r="Y1273" s="1" t="s">
        <v>535</v>
      </c>
      <c r="Z1273" s="1" t="s">
        <v>425</v>
      </c>
    </row>
    <row r="1274" spans="1:26" x14ac:dyDescent="0.25">
      <c r="A1274" s="1" t="s">
        <v>1728</v>
      </c>
      <c r="B1274" s="1" t="s">
        <v>610</v>
      </c>
      <c r="C1274" s="1" t="s">
        <v>637</v>
      </c>
      <c r="D1274" s="1" t="s">
        <v>479</v>
      </c>
      <c r="E1274" s="1" t="s">
        <v>399</v>
      </c>
      <c r="F1274" s="1" t="s">
        <v>745</v>
      </c>
      <c r="G1274" s="1" t="s">
        <v>655</v>
      </c>
      <c r="H1274" s="1" t="s">
        <v>65</v>
      </c>
      <c r="I1274" s="1" t="s">
        <v>619</v>
      </c>
      <c r="J1274" s="1" t="s">
        <v>633</v>
      </c>
      <c r="K1274" s="1" t="s">
        <v>618</v>
      </c>
      <c r="L1274" s="1" t="s">
        <v>27</v>
      </c>
      <c r="M1274" s="1" t="s">
        <v>27</v>
      </c>
      <c r="N1274" s="1" t="s">
        <v>27</v>
      </c>
      <c r="O1274" s="1" t="s">
        <v>27</v>
      </c>
      <c r="P1274" s="1" t="s">
        <v>27</v>
      </c>
      <c r="Y1274" s="1" t="s">
        <v>538</v>
      </c>
      <c r="Z1274" s="1" t="s">
        <v>425</v>
      </c>
    </row>
    <row r="1275" spans="1:26" x14ac:dyDescent="0.25">
      <c r="A1275" s="1" t="s">
        <v>1729</v>
      </c>
      <c r="B1275" s="1" t="s">
        <v>610</v>
      </c>
      <c r="C1275" s="1" t="s">
        <v>302</v>
      </c>
      <c r="D1275" s="1" t="s">
        <v>681</v>
      </c>
      <c r="E1275" s="1" t="s">
        <v>645</v>
      </c>
      <c r="F1275" s="1" t="s">
        <v>629</v>
      </c>
      <c r="G1275" s="1" t="s">
        <v>646</v>
      </c>
      <c r="H1275" s="1" t="s">
        <v>38</v>
      </c>
      <c r="I1275" s="1" t="s">
        <v>616</v>
      </c>
      <c r="J1275" s="1" t="s">
        <v>628</v>
      </c>
      <c r="K1275" s="1" t="s">
        <v>27</v>
      </c>
      <c r="L1275" s="1" t="s">
        <v>27</v>
      </c>
      <c r="M1275" s="1" t="s">
        <v>322</v>
      </c>
      <c r="N1275" s="1" t="s">
        <v>27</v>
      </c>
      <c r="O1275" s="1" t="s">
        <v>619</v>
      </c>
      <c r="P1275" s="1" t="s">
        <v>27</v>
      </c>
      <c r="Y1275" s="1" t="s">
        <v>525</v>
      </c>
      <c r="Z1275" s="1" t="s">
        <v>425</v>
      </c>
    </row>
    <row r="1276" spans="1:26" x14ac:dyDescent="0.25">
      <c r="A1276" s="1" t="s">
        <v>1730</v>
      </c>
      <c r="B1276" s="1" t="s">
        <v>610</v>
      </c>
      <c r="C1276" s="1" t="s">
        <v>302</v>
      </c>
      <c r="D1276" s="1" t="s">
        <v>617</v>
      </c>
      <c r="E1276" s="1" t="s">
        <v>407</v>
      </c>
      <c r="F1276" s="1" t="s">
        <v>408</v>
      </c>
      <c r="G1276" s="1" t="s">
        <v>612</v>
      </c>
      <c r="H1276" s="1" t="s">
        <v>641</v>
      </c>
      <c r="I1276" s="1" t="s">
        <v>783</v>
      </c>
      <c r="J1276" s="1" t="s">
        <v>628</v>
      </c>
      <c r="K1276" s="1" t="s">
        <v>327</v>
      </c>
      <c r="L1276" s="1" t="s">
        <v>27</v>
      </c>
      <c r="M1276" s="1" t="s">
        <v>322</v>
      </c>
      <c r="N1276" s="1" t="s">
        <v>27</v>
      </c>
      <c r="O1276" s="1" t="s">
        <v>27</v>
      </c>
      <c r="P1276" s="1" t="s">
        <v>27</v>
      </c>
      <c r="Y1276" s="1" t="s">
        <v>525</v>
      </c>
      <c r="Z1276" s="1" t="s">
        <v>425</v>
      </c>
    </row>
    <row r="1277" spans="1:26" x14ac:dyDescent="0.25">
      <c r="A1277" s="1" t="s">
        <v>1731</v>
      </c>
      <c r="B1277" s="1" t="s">
        <v>610</v>
      </c>
      <c r="C1277" s="1" t="s">
        <v>165</v>
      </c>
      <c r="D1277" s="1" t="s">
        <v>27</v>
      </c>
      <c r="E1277" s="1" t="s">
        <v>613</v>
      </c>
      <c r="F1277" s="1" t="s">
        <v>745</v>
      </c>
      <c r="G1277" s="1" t="s">
        <v>655</v>
      </c>
      <c r="H1277" s="1" t="s">
        <v>38</v>
      </c>
      <c r="I1277" s="1" t="s">
        <v>646</v>
      </c>
      <c r="J1277" s="1" t="s">
        <v>721</v>
      </c>
      <c r="K1277" s="1" t="s">
        <v>27</v>
      </c>
      <c r="L1277" s="1" t="s">
        <v>27</v>
      </c>
      <c r="M1277" s="1" t="s">
        <v>324</v>
      </c>
      <c r="N1277" s="1" t="s">
        <v>27</v>
      </c>
      <c r="O1277" s="1" t="s">
        <v>27</v>
      </c>
      <c r="P1277" s="1" t="s">
        <v>27</v>
      </c>
      <c r="Q1277" s="1" t="s">
        <v>303</v>
      </c>
      <c r="R1277" s="1" t="s">
        <v>27</v>
      </c>
      <c r="S1277" s="1" t="s">
        <v>617</v>
      </c>
      <c r="T1277" s="1" t="s">
        <v>725</v>
      </c>
      <c r="U1277" s="1" t="s">
        <v>656</v>
      </c>
      <c r="V1277" s="1" t="s">
        <v>27</v>
      </c>
      <c r="W1277" s="1" t="s">
        <v>325</v>
      </c>
      <c r="X1277" s="1" t="s">
        <v>646</v>
      </c>
      <c r="Y1277" s="1" t="s">
        <v>326</v>
      </c>
      <c r="Z1277" s="1" t="s">
        <v>43</v>
      </c>
    </row>
    <row r="1278" spans="1:26" x14ac:dyDescent="0.25">
      <c r="A1278" s="1" t="s">
        <v>1732</v>
      </c>
      <c r="B1278" s="1" t="s">
        <v>610</v>
      </c>
      <c r="C1278" s="1" t="s">
        <v>617</v>
      </c>
      <c r="D1278" s="1" t="s">
        <v>676</v>
      </c>
      <c r="E1278" s="1" t="s">
        <v>729</v>
      </c>
      <c r="F1278" s="1" t="s">
        <v>236</v>
      </c>
      <c r="G1278" s="1" t="s">
        <v>623</v>
      </c>
      <c r="H1278" s="1" t="s">
        <v>65</v>
      </c>
      <c r="I1278" s="1" t="s">
        <v>649</v>
      </c>
      <c r="J1278" s="1" t="s">
        <v>628</v>
      </c>
      <c r="K1278" s="1" t="s">
        <v>27</v>
      </c>
      <c r="L1278" s="1" t="s">
        <v>27</v>
      </c>
      <c r="M1278" s="1" t="s">
        <v>322</v>
      </c>
      <c r="N1278" s="1" t="s">
        <v>27</v>
      </c>
      <c r="O1278" s="1" t="s">
        <v>27</v>
      </c>
      <c r="P1278" s="1" t="s">
        <v>27</v>
      </c>
      <c r="Q1278" s="1" t="s">
        <v>630</v>
      </c>
      <c r="R1278" s="1" t="s">
        <v>303</v>
      </c>
      <c r="S1278" s="1" t="s">
        <v>618</v>
      </c>
      <c r="T1278" s="1" t="s">
        <v>725</v>
      </c>
      <c r="U1278" s="1" t="s">
        <v>656</v>
      </c>
      <c r="V1278" s="1" t="s">
        <v>630</v>
      </c>
      <c r="W1278" s="1" t="s">
        <v>665</v>
      </c>
      <c r="X1278" s="1" t="s">
        <v>718</v>
      </c>
      <c r="Y1278" s="1" t="s">
        <v>164</v>
      </c>
      <c r="Z1278" s="1" t="s">
        <v>43</v>
      </c>
    </row>
    <row r="1279" spans="1:26" x14ac:dyDescent="0.25">
      <c r="A1279" s="1" t="s">
        <v>1733</v>
      </c>
      <c r="B1279" s="1" t="s">
        <v>610</v>
      </c>
      <c r="C1279" s="1" t="s">
        <v>618</v>
      </c>
      <c r="D1279" s="1" t="s">
        <v>668</v>
      </c>
      <c r="E1279" s="1" t="s">
        <v>651</v>
      </c>
      <c r="F1279" s="1" t="s">
        <v>622</v>
      </c>
      <c r="G1279" s="1" t="s">
        <v>623</v>
      </c>
      <c r="H1279" s="1" t="s">
        <v>613</v>
      </c>
      <c r="I1279" s="1" t="s">
        <v>813</v>
      </c>
      <c r="J1279" s="1" t="s">
        <v>802</v>
      </c>
      <c r="K1279" s="1" t="s">
        <v>618</v>
      </c>
      <c r="L1279" s="1" t="s">
        <v>617</v>
      </c>
      <c r="M1279" s="1" t="s">
        <v>27</v>
      </c>
      <c r="N1279" s="1" t="s">
        <v>27</v>
      </c>
      <c r="O1279" s="1" t="s">
        <v>27</v>
      </c>
      <c r="P1279" s="1" t="s">
        <v>27</v>
      </c>
      <c r="Y1279" s="1" t="s">
        <v>525</v>
      </c>
      <c r="Z1279" s="1" t="s">
        <v>425</v>
      </c>
    </row>
    <row r="1280" spans="1:26" x14ac:dyDescent="0.25">
      <c r="A1280" s="1" t="s">
        <v>1734</v>
      </c>
      <c r="B1280" s="1" t="s">
        <v>610</v>
      </c>
      <c r="C1280" s="1" t="s">
        <v>526</v>
      </c>
      <c r="D1280" s="1" t="s">
        <v>504</v>
      </c>
      <c r="E1280" s="1" t="s">
        <v>626</v>
      </c>
      <c r="F1280" s="1" t="s">
        <v>640</v>
      </c>
      <c r="G1280" s="1" t="s">
        <v>623</v>
      </c>
      <c r="H1280" s="1" t="s">
        <v>38</v>
      </c>
      <c r="I1280" s="1" t="s">
        <v>633</v>
      </c>
      <c r="J1280" s="1" t="s">
        <v>646</v>
      </c>
      <c r="K1280" s="1" t="s">
        <v>618</v>
      </c>
      <c r="L1280" s="1" t="s">
        <v>27</v>
      </c>
      <c r="M1280" s="1" t="s">
        <v>322</v>
      </c>
      <c r="N1280" s="1" t="s">
        <v>27</v>
      </c>
      <c r="O1280" s="1" t="s">
        <v>27</v>
      </c>
      <c r="P1280" s="1" t="s">
        <v>27</v>
      </c>
      <c r="Y1280" s="1" t="s">
        <v>525</v>
      </c>
      <c r="Z1280" s="1" t="s">
        <v>425</v>
      </c>
    </row>
    <row r="1281" spans="1:26" x14ac:dyDescent="0.25">
      <c r="A1281" s="1" t="s">
        <v>1735</v>
      </c>
      <c r="B1281" s="1" t="s">
        <v>610</v>
      </c>
      <c r="C1281" s="1" t="s">
        <v>302</v>
      </c>
      <c r="D1281" s="1" t="s">
        <v>611</v>
      </c>
      <c r="E1281" s="1" t="s">
        <v>236</v>
      </c>
      <c r="F1281" s="1" t="s">
        <v>684</v>
      </c>
      <c r="G1281" s="1" t="s">
        <v>618</v>
      </c>
      <c r="H1281" s="1" t="s">
        <v>655</v>
      </c>
      <c r="I1281" s="1" t="s">
        <v>810</v>
      </c>
      <c r="J1281" s="1" t="s">
        <v>646</v>
      </c>
      <c r="K1281" s="1" t="s">
        <v>618</v>
      </c>
      <c r="L1281" s="1" t="s">
        <v>27</v>
      </c>
      <c r="M1281" s="1" t="s">
        <v>322</v>
      </c>
      <c r="N1281" s="1" t="s">
        <v>27</v>
      </c>
      <c r="O1281" s="1" t="s">
        <v>27</v>
      </c>
      <c r="P1281" s="1" t="s">
        <v>27</v>
      </c>
      <c r="Y1281" s="1" t="s">
        <v>525</v>
      </c>
      <c r="Z1281" s="1" t="s">
        <v>425</v>
      </c>
    </row>
    <row r="1282" spans="1:26" x14ac:dyDescent="0.25">
      <c r="A1282" s="1" t="s">
        <v>1736</v>
      </c>
      <c r="B1282" s="1" t="s">
        <v>610</v>
      </c>
      <c r="C1282" s="1" t="s">
        <v>302</v>
      </c>
      <c r="D1282" s="1" t="s">
        <v>638</v>
      </c>
      <c r="E1282" s="1" t="s">
        <v>399</v>
      </c>
      <c r="F1282" s="1" t="s">
        <v>626</v>
      </c>
      <c r="G1282" s="1" t="s">
        <v>646</v>
      </c>
      <c r="H1282" s="1" t="s">
        <v>50</v>
      </c>
      <c r="I1282" s="1" t="s">
        <v>619</v>
      </c>
      <c r="J1282" s="1" t="s">
        <v>646</v>
      </c>
      <c r="K1282" s="1" t="s">
        <v>27</v>
      </c>
      <c r="L1282" s="1" t="s">
        <v>27</v>
      </c>
      <c r="M1282" s="1" t="s">
        <v>322</v>
      </c>
      <c r="N1282" s="1" t="s">
        <v>27</v>
      </c>
      <c r="O1282" s="1" t="s">
        <v>27</v>
      </c>
      <c r="P1282" s="1" t="s">
        <v>27</v>
      </c>
      <c r="Y1282" s="1" t="s">
        <v>525</v>
      </c>
      <c r="Z1282" s="1" t="s">
        <v>425</v>
      </c>
    </row>
    <row r="1283" spans="1:26" x14ac:dyDescent="0.25">
      <c r="A1283" s="1" t="s">
        <v>1737</v>
      </c>
      <c r="B1283" s="1" t="s">
        <v>610</v>
      </c>
      <c r="C1283" s="1" t="s">
        <v>377</v>
      </c>
      <c r="D1283" s="1" t="s">
        <v>676</v>
      </c>
      <c r="E1283" s="1" t="s">
        <v>613</v>
      </c>
      <c r="F1283" s="1" t="s">
        <v>729</v>
      </c>
      <c r="G1283" s="1" t="s">
        <v>623</v>
      </c>
      <c r="H1283" s="1" t="s">
        <v>38</v>
      </c>
      <c r="I1283" s="1" t="s">
        <v>617</v>
      </c>
      <c r="J1283" s="1" t="s">
        <v>646</v>
      </c>
      <c r="K1283" s="1" t="s">
        <v>327</v>
      </c>
      <c r="L1283" s="1" t="s">
        <v>27</v>
      </c>
      <c r="M1283" s="1" t="s">
        <v>322</v>
      </c>
      <c r="N1283" s="1" t="s">
        <v>27</v>
      </c>
      <c r="O1283" s="1" t="s">
        <v>27</v>
      </c>
      <c r="P1283" s="1" t="s">
        <v>27</v>
      </c>
      <c r="Y1283" s="1" t="s">
        <v>525</v>
      </c>
      <c r="Z1283" s="1" t="s">
        <v>425</v>
      </c>
    </row>
    <row r="1284" spans="1:26" x14ac:dyDescent="0.25">
      <c r="A1284" s="1" t="s">
        <v>1738</v>
      </c>
      <c r="B1284" s="1" t="s">
        <v>610</v>
      </c>
      <c r="C1284" s="1" t="s">
        <v>302</v>
      </c>
      <c r="D1284" s="1" t="s">
        <v>611</v>
      </c>
      <c r="E1284" s="1" t="s">
        <v>648</v>
      </c>
      <c r="F1284" s="1" t="s">
        <v>399</v>
      </c>
      <c r="G1284" s="1" t="s">
        <v>655</v>
      </c>
      <c r="H1284" s="1" t="s">
        <v>641</v>
      </c>
      <c r="I1284" s="1" t="s">
        <v>616</v>
      </c>
      <c r="J1284" s="1" t="s">
        <v>827</v>
      </c>
      <c r="K1284" s="1" t="s">
        <v>618</v>
      </c>
      <c r="L1284" s="1" t="s">
        <v>27</v>
      </c>
      <c r="M1284" s="1" t="s">
        <v>27</v>
      </c>
      <c r="N1284" s="1" t="s">
        <v>27</v>
      </c>
      <c r="O1284" s="1" t="s">
        <v>619</v>
      </c>
      <c r="P1284" s="1" t="s">
        <v>27</v>
      </c>
      <c r="Y1284" s="1" t="s">
        <v>539</v>
      </c>
      <c r="Z1284" s="1" t="s">
        <v>425</v>
      </c>
    </row>
    <row r="1285" spans="1:26" x14ac:dyDescent="0.25">
      <c r="A1285" s="1" t="s">
        <v>1739</v>
      </c>
      <c r="B1285" s="1" t="s">
        <v>610</v>
      </c>
      <c r="C1285" s="1" t="s">
        <v>165</v>
      </c>
      <c r="D1285" s="1" t="s">
        <v>27</v>
      </c>
      <c r="E1285" s="1" t="s">
        <v>613</v>
      </c>
      <c r="F1285" s="1" t="s">
        <v>27</v>
      </c>
      <c r="G1285" s="1" t="s">
        <v>38</v>
      </c>
      <c r="H1285" s="1" t="s">
        <v>27</v>
      </c>
      <c r="I1285" s="1" t="s">
        <v>617</v>
      </c>
      <c r="J1285" s="1" t="s">
        <v>27</v>
      </c>
      <c r="K1285" s="1" t="s">
        <v>327</v>
      </c>
      <c r="L1285" s="1" t="s">
        <v>327</v>
      </c>
      <c r="M1285" s="1" t="s">
        <v>27</v>
      </c>
      <c r="N1285" s="1" t="s">
        <v>27</v>
      </c>
      <c r="O1285" s="1" t="s">
        <v>27</v>
      </c>
      <c r="P1285" s="1" t="s">
        <v>27</v>
      </c>
      <c r="Q1285" s="1" t="s">
        <v>307</v>
      </c>
      <c r="R1285" s="1" t="s">
        <v>27</v>
      </c>
      <c r="S1285" s="1" t="s">
        <v>630</v>
      </c>
      <c r="T1285" s="1" t="s">
        <v>27</v>
      </c>
      <c r="U1285" s="1" t="s">
        <v>656</v>
      </c>
      <c r="V1285" s="1" t="s">
        <v>630</v>
      </c>
      <c r="W1285" s="1" t="s">
        <v>619</v>
      </c>
      <c r="X1285" s="1" t="s">
        <v>646</v>
      </c>
      <c r="Y1285" s="1" t="s">
        <v>328</v>
      </c>
      <c r="Z1285" s="1" t="s">
        <v>43</v>
      </c>
    </row>
    <row r="1286" spans="1:26" x14ac:dyDescent="0.25">
      <c r="A1286" s="1" t="s">
        <v>1740</v>
      </c>
      <c r="B1286" s="1" t="s">
        <v>610</v>
      </c>
      <c r="C1286" s="1" t="s">
        <v>286</v>
      </c>
      <c r="D1286" s="1" t="s">
        <v>676</v>
      </c>
      <c r="E1286" s="1" t="s">
        <v>729</v>
      </c>
      <c r="F1286" s="1" t="s">
        <v>49</v>
      </c>
      <c r="G1286" s="1" t="s">
        <v>644</v>
      </c>
      <c r="H1286" s="1" t="s">
        <v>623</v>
      </c>
      <c r="I1286" s="1" t="s">
        <v>649</v>
      </c>
      <c r="J1286" s="1" t="s">
        <v>628</v>
      </c>
      <c r="K1286" s="1" t="s">
        <v>27</v>
      </c>
      <c r="L1286" s="1" t="s">
        <v>27</v>
      </c>
      <c r="M1286" s="1" t="s">
        <v>322</v>
      </c>
      <c r="N1286" s="1" t="s">
        <v>27</v>
      </c>
      <c r="O1286" s="1" t="s">
        <v>27</v>
      </c>
      <c r="P1286" s="1" t="s">
        <v>27</v>
      </c>
      <c r="Y1286" s="1" t="s">
        <v>525</v>
      </c>
      <c r="Z1286" s="1" t="s">
        <v>425</v>
      </c>
    </row>
    <row r="1287" spans="1:26" x14ac:dyDescent="0.25">
      <c r="A1287" s="1" t="s">
        <v>1741</v>
      </c>
      <c r="B1287" s="1" t="s">
        <v>610</v>
      </c>
      <c r="C1287" s="1" t="s">
        <v>377</v>
      </c>
      <c r="D1287" s="1" t="s">
        <v>27</v>
      </c>
      <c r="E1287" s="1" t="s">
        <v>613</v>
      </c>
      <c r="F1287" s="1" t="s">
        <v>714</v>
      </c>
      <c r="G1287" s="1" t="s">
        <v>38</v>
      </c>
      <c r="H1287" s="1" t="s">
        <v>642</v>
      </c>
      <c r="I1287" s="1" t="s">
        <v>617</v>
      </c>
      <c r="J1287" s="1" t="s">
        <v>637</v>
      </c>
      <c r="K1287" s="1" t="s">
        <v>618</v>
      </c>
      <c r="L1287" s="1" t="s">
        <v>327</v>
      </c>
      <c r="M1287" s="1" t="s">
        <v>27</v>
      </c>
      <c r="N1287" s="1" t="s">
        <v>27</v>
      </c>
      <c r="O1287" s="1" t="s">
        <v>27</v>
      </c>
      <c r="P1287" s="1" t="s">
        <v>27</v>
      </c>
      <c r="Y1287" s="1" t="s">
        <v>378</v>
      </c>
      <c r="Z1287" s="1" t="s">
        <v>371</v>
      </c>
    </row>
    <row r="1288" spans="1:26" x14ac:dyDescent="0.25">
      <c r="A1288" s="1" t="s">
        <v>1742</v>
      </c>
      <c r="B1288" s="1" t="s">
        <v>610</v>
      </c>
      <c r="C1288" s="1" t="s">
        <v>302</v>
      </c>
      <c r="D1288" s="1" t="s">
        <v>670</v>
      </c>
      <c r="E1288" s="1" t="s">
        <v>616</v>
      </c>
      <c r="F1288" s="1" t="s">
        <v>666</v>
      </c>
      <c r="G1288" s="1" t="s">
        <v>618</v>
      </c>
      <c r="H1288" s="1" t="s">
        <v>641</v>
      </c>
      <c r="I1288" s="1" t="s">
        <v>637</v>
      </c>
      <c r="J1288" s="1" t="s">
        <v>646</v>
      </c>
      <c r="K1288" s="1" t="s">
        <v>618</v>
      </c>
      <c r="L1288" s="1" t="s">
        <v>27</v>
      </c>
      <c r="M1288" s="1" t="s">
        <v>275</v>
      </c>
      <c r="N1288" s="1" t="s">
        <v>27</v>
      </c>
      <c r="O1288" s="1" t="s">
        <v>27</v>
      </c>
      <c r="P1288" s="1" t="s">
        <v>27</v>
      </c>
      <c r="Q1288" s="1" t="s">
        <v>303</v>
      </c>
      <c r="R1288" s="1" t="s">
        <v>304</v>
      </c>
      <c r="S1288" s="1" t="s">
        <v>305</v>
      </c>
      <c r="T1288" s="1" t="s">
        <v>27</v>
      </c>
      <c r="U1288" s="1" t="s">
        <v>656</v>
      </c>
      <c r="V1288" s="1" t="s">
        <v>656</v>
      </c>
      <c r="W1288" s="1" t="s">
        <v>646</v>
      </c>
      <c r="X1288" s="1" t="s">
        <v>646</v>
      </c>
      <c r="Y1288" s="1" t="s">
        <v>154</v>
      </c>
      <c r="Z1288" s="1" t="s">
        <v>43</v>
      </c>
    </row>
    <row r="1289" spans="1:26" x14ac:dyDescent="0.25">
      <c r="A1289" s="1" t="s">
        <v>1743</v>
      </c>
      <c r="B1289" s="1" t="s">
        <v>610</v>
      </c>
      <c r="C1289" s="1" t="s">
        <v>302</v>
      </c>
      <c r="D1289" s="1" t="s">
        <v>286</v>
      </c>
      <c r="E1289" s="1" t="s">
        <v>399</v>
      </c>
      <c r="F1289" s="1" t="s">
        <v>400</v>
      </c>
      <c r="G1289" s="1" t="s">
        <v>618</v>
      </c>
      <c r="H1289" s="1" t="s">
        <v>50</v>
      </c>
      <c r="I1289" s="1" t="s">
        <v>637</v>
      </c>
      <c r="J1289" s="1" t="s">
        <v>401</v>
      </c>
      <c r="K1289" s="1" t="s">
        <v>618</v>
      </c>
      <c r="L1289" s="1" t="s">
        <v>618</v>
      </c>
      <c r="M1289" s="1" t="s">
        <v>27</v>
      </c>
      <c r="N1289" s="1" t="s">
        <v>27</v>
      </c>
      <c r="O1289" s="1" t="s">
        <v>27</v>
      </c>
      <c r="P1289" s="1" t="s">
        <v>27</v>
      </c>
      <c r="Y1289" s="1" t="s">
        <v>402</v>
      </c>
      <c r="Z1289" s="1" t="s">
        <v>383</v>
      </c>
    </row>
    <row r="1290" spans="1:26" x14ac:dyDescent="0.25">
      <c r="A1290" s="1" t="s">
        <v>1744</v>
      </c>
      <c r="B1290" s="1" t="s">
        <v>610</v>
      </c>
      <c r="C1290" s="1" t="s">
        <v>286</v>
      </c>
      <c r="D1290" s="1" t="s">
        <v>659</v>
      </c>
      <c r="E1290" s="1" t="s">
        <v>612</v>
      </c>
      <c r="F1290" s="1" t="s">
        <v>805</v>
      </c>
      <c r="G1290" s="1" t="s">
        <v>612</v>
      </c>
      <c r="H1290" s="1" t="s">
        <v>27</v>
      </c>
      <c r="I1290" s="1" t="s">
        <v>616</v>
      </c>
      <c r="J1290" s="1" t="s">
        <v>646</v>
      </c>
      <c r="K1290" s="1" t="s">
        <v>27</v>
      </c>
      <c r="L1290" s="1" t="s">
        <v>27</v>
      </c>
      <c r="M1290" s="1" t="s">
        <v>322</v>
      </c>
      <c r="N1290" s="1" t="s">
        <v>27</v>
      </c>
      <c r="O1290" s="1" t="s">
        <v>619</v>
      </c>
      <c r="P1290" s="1" t="s">
        <v>27</v>
      </c>
      <c r="Y1290" s="1" t="s">
        <v>525</v>
      </c>
      <c r="Z1290" s="1" t="s">
        <v>425</v>
      </c>
    </row>
    <row r="1291" spans="1:26" x14ac:dyDescent="0.25">
      <c r="A1291" s="1" t="s">
        <v>1745</v>
      </c>
      <c r="B1291" s="1" t="s">
        <v>610</v>
      </c>
      <c r="C1291" s="1" t="s">
        <v>302</v>
      </c>
      <c r="D1291" s="1" t="s">
        <v>617</v>
      </c>
      <c r="E1291" s="1" t="s">
        <v>400</v>
      </c>
      <c r="F1291" s="1" t="s">
        <v>627</v>
      </c>
      <c r="G1291" s="1" t="s">
        <v>644</v>
      </c>
      <c r="H1291" s="1" t="s">
        <v>623</v>
      </c>
      <c r="I1291" s="1" t="s">
        <v>619</v>
      </c>
      <c r="J1291" s="1" t="s">
        <v>628</v>
      </c>
      <c r="K1291" s="1" t="s">
        <v>27</v>
      </c>
      <c r="L1291" s="1" t="s">
        <v>27</v>
      </c>
      <c r="M1291" s="1" t="s">
        <v>322</v>
      </c>
      <c r="N1291" s="1" t="s">
        <v>27</v>
      </c>
      <c r="O1291" s="1" t="s">
        <v>27</v>
      </c>
      <c r="P1291" s="1" t="s">
        <v>27</v>
      </c>
      <c r="Y1291" s="1" t="s">
        <v>525</v>
      </c>
      <c r="Z1291" s="1" t="s">
        <v>425</v>
      </c>
    </row>
    <row r="1292" spans="1:26" x14ac:dyDescent="0.25">
      <c r="A1292" s="1" t="s">
        <v>1746</v>
      </c>
      <c r="B1292" s="1" t="s">
        <v>610</v>
      </c>
      <c r="C1292" s="1" t="s">
        <v>801</v>
      </c>
      <c r="D1292" s="1" t="s">
        <v>797</v>
      </c>
      <c r="E1292" s="1" t="s">
        <v>662</v>
      </c>
      <c r="F1292" s="1" t="s">
        <v>764</v>
      </c>
      <c r="G1292" s="1" t="s">
        <v>663</v>
      </c>
      <c r="H1292" s="1" t="s">
        <v>56</v>
      </c>
      <c r="I1292" s="1" t="s">
        <v>729</v>
      </c>
      <c r="J1292" s="1" t="s">
        <v>813</v>
      </c>
      <c r="K1292" s="1" t="s">
        <v>327</v>
      </c>
      <c r="L1292" s="1" t="s">
        <v>617</v>
      </c>
      <c r="M1292" s="1" t="s">
        <v>27</v>
      </c>
      <c r="N1292" s="1" t="s">
        <v>27</v>
      </c>
      <c r="O1292" s="1" t="s">
        <v>27</v>
      </c>
      <c r="P1292" s="1" t="s">
        <v>27</v>
      </c>
      <c r="Y1292" s="1" t="s">
        <v>525</v>
      </c>
      <c r="Z1292" s="1" t="s">
        <v>425</v>
      </c>
    </row>
    <row r="1293" spans="1:26" x14ac:dyDescent="0.25">
      <c r="A1293" s="1" t="s">
        <v>1747</v>
      </c>
      <c r="B1293" s="1" t="s">
        <v>610</v>
      </c>
      <c r="C1293" s="1" t="s">
        <v>484</v>
      </c>
      <c r="D1293" s="1" t="s">
        <v>485</v>
      </c>
      <c r="E1293" s="1" t="s">
        <v>729</v>
      </c>
      <c r="F1293" s="1" t="s">
        <v>27</v>
      </c>
      <c r="G1293" s="1" t="s">
        <v>623</v>
      </c>
      <c r="H1293" s="1" t="s">
        <v>27</v>
      </c>
      <c r="I1293" s="1" t="s">
        <v>616</v>
      </c>
      <c r="J1293" s="1" t="s">
        <v>628</v>
      </c>
      <c r="K1293" s="1" t="s">
        <v>27</v>
      </c>
      <c r="L1293" s="1" t="s">
        <v>27</v>
      </c>
      <c r="M1293" s="1" t="s">
        <v>322</v>
      </c>
      <c r="N1293" s="1" t="s">
        <v>27</v>
      </c>
      <c r="O1293" s="1" t="s">
        <v>619</v>
      </c>
      <c r="P1293" s="1" t="s">
        <v>27</v>
      </c>
      <c r="Y1293" s="1" t="s">
        <v>525</v>
      </c>
      <c r="Z1293" s="1" t="s">
        <v>425</v>
      </c>
    </row>
    <row r="1294" spans="1:26" x14ac:dyDescent="0.25">
      <c r="A1294" s="1" t="s">
        <v>1748</v>
      </c>
      <c r="B1294" s="1" t="s">
        <v>610</v>
      </c>
      <c r="C1294" s="1" t="s">
        <v>302</v>
      </c>
      <c r="D1294" s="1" t="s">
        <v>670</v>
      </c>
      <c r="E1294" s="1" t="s">
        <v>645</v>
      </c>
      <c r="F1294" s="1" t="s">
        <v>728</v>
      </c>
      <c r="G1294" s="1" t="s">
        <v>646</v>
      </c>
      <c r="H1294" s="1" t="s">
        <v>623</v>
      </c>
      <c r="I1294" s="1" t="s">
        <v>619</v>
      </c>
      <c r="J1294" s="1" t="s">
        <v>783</v>
      </c>
      <c r="K1294" s="1" t="s">
        <v>327</v>
      </c>
      <c r="L1294" s="1" t="s">
        <v>27</v>
      </c>
      <c r="M1294" s="1" t="s">
        <v>27</v>
      </c>
      <c r="N1294" s="1" t="s">
        <v>27</v>
      </c>
      <c r="O1294" s="1" t="s">
        <v>27</v>
      </c>
      <c r="P1294" s="1" t="s">
        <v>27</v>
      </c>
      <c r="Y1294" s="1" t="s">
        <v>525</v>
      </c>
      <c r="Z1294" s="1" t="s">
        <v>425</v>
      </c>
    </row>
    <row r="1295" spans="1:26" x14ac:dyDescent="0.25">
      <c r="A1295" s="1" t="s">
        <v>1749</v>
      </c>
      <c r="B1295" s="1" t="s">
        <v>610</v>
      </c>
      <c r="C1295" s="1" t="s">
        <v>620</v>
      </c>
      <c r="D1295" s="1" t="s">
        <v>730</v>
      </c>
      <c r="E1295" s="1" t="s">
        <v>49</v>
      </c>
      <c r="F1295" s="1" t="s">
        <v>626</v>
      </c>
      <c r="G1295" s="1" t="s">
        <v>618</v>
      </c>
      <c r="H1295" s="1" t="s">
        <v>642</v>
      </c>
      <c r="I1295" s="1" t="s">
        <v>682</v>
      </c>
      <c r="J1295" s="1" t="s">
        <v>628</v>
      </c>
      <c r="K1295" s="1" t="s">
        <v>27</v>
      </c>
      <c r="L1295" s="1" t="s">
        <v>27</v>
      </c>
      <c r="M1295" s="1" t="s">
        <v>322</v>
      </c>
      <c r="N1295" s="1" t="s">
        <v>27</v>
      </c>
      <c r="O1295" s="1" t="s">
        <v>27</v>
      </c>
      <c r="P1295" s="1" t="s">
        <v>27</v>
      </c>
      <c r="Y1295" s="1" t="s">
        <v>525</v>
      </c>
      <c r="Z1295" s="1" t="s">
        <v>425</v>
      </c>
    </row>
    <row r="1296" spans="1:26" x14ac:dyDescent="0.25">
      <c r="A1296" s="1" t="s">
        <v>1750</v>
      </c>
      <c r="B1296" s="1" t="s">
        <v>610</v>
      </c>
      <c r="C1296" s="1" t="s">
        <v>302</v>
      </c>
      <c r="D1296" s="1" t="s">
        <v>27</v>
      </c>
      <c r="E1296" s="1" t="s">
        <v>616</v>
      </c>
      <c r="F1296" s="1" t="s">
        <v>430</v>
      </c>
      <c r="G1296" s="1" t="s">
        <v>644</v>
      </c>
      <c r="H1296" s="1" t="s">
        <v>50</v>
      </c>
      <c r="I1296" s="1" t="s">
        <v>619</v>
      </c>
      <c r="J1296" s="1" t="s">
        <v>646</v>
      </c>
      <c r="K1296" s="1" t="s">
        <v>27</v>
      </c>
      <c r="L1296" s="1" t="s">
        <v>27</v>
      </c>
      <c r="M1296" s="1" t="s">
        <v>322</v>
      </c>
      <c r="N1296" s="1" t="s">
        <v>27</v>
      </c>
      <c r="O1296" s="1" t="s">
        <v>27</v>
      </c>
      <c r="P1296" s="1" t="s">
        <v>27</v>
      </c>
      <c r="Y1296" s="1" t="s">
        <v>525</v>
      </c>
      <c r="Z1296" s="1" t="s">
        <v>425</v>
      </c>
    </row>
    <row r="1297" spans="1:26" x14ac:dyDescent="0.25">
      <c r="A1297" s="1" t="s">
        <v>1751</v>
      </c>
      <c r="B1297" s="1" t="s">
        <v>610</v>
      </c>
      <c r="C1297" s="1" t="s">
        <v>302</v>
      </c>
      <c r="D1297" s="1" t="s">
        <v>286</v>
      </c>
      <c r="E1297" s="1" t="s">
        <v>612</v>
      </c>
      <c r="F1297" s="1" t="s">
        <v>744</v>
      </c>
      <c r="G1297" s="1" t="s">
        <v>612</v>
      </c>
      <c r="H1297" s="1" t="s">
        <v>612</v>
      </c>
      <c r="I1297" s="1" t="s">
        <v>619</v>
      </c>
      <c r="J1297" s="1" t="s">
        <v>649</v>
      </c>
      <c r="K1297" s="1" t="s">
        <v>27</v>
      </c>
      <c r="L1297" s="1" t="s">
        <v>27</v>
      </c>
      <c r="M1297" s="1" t="s">
        <v>322</v>
      </c>
      <c r="N1297" s="1" t="s">
        <v>27</v>
      </c>
      <c r="O1297" s="1" t="s">
        <v>27</v>
      </c>
      <c r="P1297" s="1" t="s">
        <v>27</v>
      </c>
      <c r="Y1297" s="1" t="s">
        <v>380</v>
      </c>
      <c r="Z1297" s="1" t="s">
        <v>371</v>
      </c>
    </row>
    <row r="1298" spans="1:26" x14ac:dyDescent="0.25">
      <c r="A1298" s="1" t="s">
        <v>1752</v>
      </c>
      <c r="B1298" s="1" t="s">
        <v>610</v>
      </c>
      <c r="C1298" s="1" t="s">
        <v>98</v>
      </c>
      <c r="D1298" s="1" t="s">
        <v>637</v>
      </c>
      <c r="E1298" s="1" t="s">
        <v>662</v>
      </c>
      <c r="F1298" s="1" t="s">
        <v>745</v>
      </c>
      <c r="G1298" s="1" t="s">
        <v>655</v>
      </c>
      <c r="H1298" s="1" t="s">
        <v>663</v>
      </c>
      <c r="I1298" s="1" t="s">
        <v>644</v>
      </c>
      <c r="J1298" s="1" t="s">
        <v>721</v>
      </c>
      <c r="K1298" s="1" t="s">
        <v>27</v>
      </c>
      <c r="L1298" s="1" t="s">
        <v>27</v>
      </c>
      <c r="M1298" s="1" t="s">
        <v>322</v>
      </c>
      <c r="N1298" s="1" t="s">
        <v>27</v>
      </c>
      <c r="O1298" s="1" t="s">
        <v>27</v>
      </c>
      <c r="P1298" s="1" t="s">
        <v>27</v>
      </c>
      <c r="Y1298" s="1" t="s">
        <v>525</v>
      </c>
      <c r="Z1298" s="1" t="s">
        <v>425</v>
      </c>
    </row>
    <row r="1299" spans="1:26" x14ac:dyDescent="0.25">
      <c r="A1299" s="1" t="s">
        <v>1753</v>
      </c>
      <c r="B1299" s="1" t="s">
        <v>610</v>
      </c>
      <c r="C1299" s="1" t="s">
        <v>377</v>
      </c>
      <c r="D1299" s="1" t="s">
        <v>286</v>
      </c>
      <c r="E1299" s="1" t="s">
        <v>613</v>
      </c>
      <c r="F1299" s="1" t="s">
        <v>616</v>
      </c>
      <c r="G1299" s="1" t="s">
        <v>644</v>
      </c>
      <c r="H1299" s="1" t="s">
        <v>38</v>
      </c>
      <c r="I1299" s="1" t="s">
        <v>617</v>
      </c>
      <c r="J1299" s="1" t="s">
        <v>682</v>
      </c>
      <c r="K1299" s="1" t="s">
        <v>327</v>
      </c>
      <c r="L1299" s="1" t="s">
        <v>27</v>
      </c>
      <c r="M1299" s="1" t="s">
        <v>322</v>
      </c>
      <c r="N1299" s="1" t="s">
        <v>27</v>
      </c>
      <c r="O1299" s="1" t="s">
        <v>27</v>
      </c>
      <c r="P1299" s="1" t="s">
        <v>27</v>
      </c>
      <c r="Y1299" s="1" t="s">
        <v>525</v>
      </c>
      <c r="Z1299" s="1" t="s">
        <v>425</v>
      </c>
    </row>
    <row r="1300" spans="1:26" x14ac:dyDescent="0.25">
      <c r="A1300" s="1" t="s">
        <v>1754</v>
      </c>
      <c r="B1300" s="1" t="s">
        <v>610</v>
      </c>
      <c r="C1300" s="1" t="s">
        <v>302</v>
      </c>
      <c r="D1300" s="1" t="s">
        <v>637</v>
      </c>
      <c r="E1300" s="1" t="s">
        <v>612</v>
      </c>
      <c r="F1300" s="1" t="s">
        <v>745</v>
      </c>
      <c r="G1300" s="1" t="s">
        <v>655</v>
      </c>
      <c r="H1300" s="1" t="s">
        <v>612</v>
      </c>
      <c r="I1300" s="1" t="s">
        <v>616</v>
      </c>
      <c r="J1300" s="1" t="s">
        <v>665</v>
      </c>
      <c r="K1300" s="1" t="s">
        <v>27</v>
      </c>
      <c r="L1300" s="1" t="s">
        <v>27</v>
      </c>
      <c r="M1300" s="1" t="s">
        <v>322</v>
      </c>
      <c r="N1300" s="1" t="s">
        <v>27</v>
      </c>
      <c r="O1300" s="1" t="s">
        <v>619</v>
      </c>
      <c r="P1300" s="1" t="s">
        <v>27</v>
      </c>
      <c r="Y1300" s="1" t="s">
        <v>525</v>
      </c>
      <c r="Z1300" s="1" t="s">
        <v>425</v>
      </c>
    </row>
    <row r="1301" spans="1:26" x14ac:dyDescent="0.25">
      <c r="A1301" s="1" t="s">
        <v>1755</v>
      </c>
      <c r="B1301" s="1" t="s">
        <v>610</v>
      </c>
      <c r="C1301" s="1" t="s">
        <v>302</v>
      </c>
      <c r="D1301" s="1" t="s">
        <v>638</v>
      </c>
      <c r="E1301" s="1" t="s">
        <v>612</v>
      </c>
      <c r="F1301" s="1" t="s">
        <v>678</v>
      </c>
      <c r="G1301" s="1" t="s">
        <v>612</v>
      </c>
      <c r="H1301" s="1" t="s">
        <v>623</v>
      </c>
      <c r="I1301" s="1" t="s">
        <v>656</v>
      </c>
      <c r="J1301" s="1" t="s">
        <v>616</v>
      </c>
      <c r="K1301" s="1" t="s">
        <v>27</v>
      </c>
      <c r="L1301" s="1" t="s">
        <v>27</v>
      </c>
      <c r="M1301" s="1" t="s">
        <v>27</v>
      </c>
      <c r="N1301" s="1" t="s">
        <v>27</v>
      </c>
      <c r="O1301" s="1" t="s">
        <v>619</v>
      </c>
      <c r="P1301" s="1" t="s">
        <v>27</v>
      </c>
      <c r="Y1301" s="1" t="s">
        <v>525</v>
      </c>
      <c r="Z1301" s="1" t="s">
        <v>425</v>
      </c>
    </row>
    <row r="1302" spans="1:26" x14ac:dyDescent="0.25">
      <c r="A1302" s="1" t="s">
        <v>1756</v>
      </c>
      <c r="B1302" s="1" t="s">
        <v>610</v>
      </c>
      <c r="C1302" s="1" t="s">
        <v>302</v>
      </c>
      <c r="D1302" s="1" t="s">
        <v>647</v>
      </c>
      <c r="E1302" s="1" t="s">
        <v>403</v>
      </c>
      <c r="F1302" s="1" t="s">
        <v>404</v>
      </c>
      <c r="G1302" s="1" t="s">
        <v>618</v>
      </c>
      <c r="H1302" s="1" t="s">
        <v>50</v>
      </c>
      <c r="I1302" s="1" t="s">
        <v>637</v>
      </c>
      <c r="J1302" s="1" t="s">
        <v>27</v>
      </c>
      <c r="K1302" s="1" t="s">
        <v>618</v>
      </c>
      <c r="L1302" s="1" t="s">
        <v>618</v>
      </c>
      <c r="M1302" s="1" t="s">
        <v>27</v>
      </c>
      <c r="N1302" s="1" t="s">
        <v>27</v>
      </c>
      <c r="O1302" s="1" t="s">
        <v>27</v>
      </c>
      <c r="P1302" s="1" t="s">
        <v>27</v>
      </c>
      <c r="Y1302" s="1" t="s">
        <v>405</v>
      </c>
      <c r="Z1302" s="1" t="s">
        <v>383</v>
      </c>
    </row>
    <row r="1303" spans="1:26" x14ac:dyDescent="0.25">
      <c r="A1303" s="1" t="s">
        <v>1757</v>
      </c>
      <c r="B1303" s="1" t="s">
        <v>610</v>
      </c>
      <c r="C1303" s="1" t="s">
        <v>302</v>
      </c>
      <c r="D1303" s="1" t="s">
        <v>647</v>
      </c>
      <c r="E1303" s="1" t="s">
        <v>648</v>
      </c>
      <c r="F1303" s="1" t="s">
        <v>27</v>
      </c>
      <c r="G1303" s="1" t="s">
        <v>641</v>
      </c>
      <c r="H1303" s="1" t="s">
        <v>27</v>
      </c>
      <c r="I1303" s="1" t="s">
        <v>729</v>
      </c>
      <c r="J1303" s="1" t="s">
        <v>646</v>
      </c>
      <c r="K1303" s="1" t="s">
        <v>617</v>
      </c>
      <c r="L1303" s="1" t="s">
        <v>27</v>
      </c>
      <c r="M1303" s="1" t="s">
        <v>322</v>
      </c>
      <c r="N1303" s="1" t="s">
        <v>27</v>
      </c>
      <c r="O1303" s="1" t="s">
        <v>27</v>
      </c>
      <c r="P1303" s="1" t="s">
        <v>27</v>
      </c>
      <c r="Y1303" s="1" t="s">
        <v>525</v>
      </c>
      <c r="Z1303" s="1" t="s">
        <v>425</v>
      </c>
    </row>
    <row r="1304" spans="1:26" x14ac:dyDescent="0.25">
      <c r="A1304" s="1" t="s">
        <v>1758</v>
      </c>
      <c r="B1304" s="1" t="s">
        <v>610</v>
      </c>
      <c r="C1304" s="1" t="s">
        <v>670</v>
      </c>
      <c r="D1304" s="1" t="s">
        <v>647</v>
      </c>
      <c r="E1304" s="1" t="s">
        <v>636</v>
      </c>
      <c r="F1304" s="1" t="s">
        <v>627</v>
      </c>
      <c r="G1304" s="1" t="s">
        <v>623</v>
      </c>
      <c r="H1304" s="1" t="s">
        <v>615</v>
      </c>
      <c r="I1304" s="1" t="s">
        <v>646</v>
      </c>
      <c r="J1304" s="1" t="s">
        <v>628</v>
      </c>
      <c r="K1304" s="1" t="s">
        <v>27</v>
      </c>
      <c r="L1304" s="1" t="s">
        <v>27</v>
      </c>
      <c r="M1304" s="1" t="s">
        <v>322</v>
      </c>
      <c r="N1304" s="1" t="s">
        <v>27</v>
      </c>
      <c r="O1304" s="1" t="s">
        <v>27</v>
      </c>
      <c r="P1304" s="1" t="s">
        <v>27</v>
      </c>
      <c r="Y1304" s="1" t="s">
        <v>525</v>
      </c>
      <c r="Z1304" s="1" t="s">
        <v>425</v>
      </c>
    </row>
    <row r="1305" spans="1:26" x14ac:dyDescent="0.25">
      <c r="A1305" s="1" t="s">
        <v>1759</v>
      </c>
      <c r="B1305" s="1" t="s">
        <v>610</v>
      </c>
      <c r="C1305" s="1" t="s">
        <v>302</v>
      </c>
      <c r="D1305" s="1" t="s">
        <v>670</v>
      </c>
      <c r="E1305" s="1" t="s">
        <v>527</v>
      </c>
      <c r="F1305" s="1" t="s">
        <v>528</v>
      </c>
      <c r="G1305" s="1" t="s">
        <v>50</v>
      </c>
      <c r="H1305" s="1" t="s">
        <v>615</v>
      </c>
      <c r="I1305" s="1" t="s">
        <v>616</v>
      </c>
      <c r="J1305" s="1" t="s">
        <v>646</v>
      </c>
      <c r="K1305" s="1" t="s">
        <v>27</v>
      </c>
      <c r="L1305" s="1" t="s">
        <v>27</v>
      </c>
      <c r="M1305" s="1" t="s">
        <v>322</v>
      </c>
      <c r="N1305" s="1" t="s">
        <v>27</v>
      </c>
      <c r="O1305" s="1" t="s">
        <v>619</v>
      </c>
      <c r="P1305" s="1" t="s">
        <v>27</v>
      </c>
      <c r="Y1305" s="1" t="s">
        <v>525</v>
      </c>
      <c r="Z1305" s="1" t="s">
        <v>425</v>
      </c>
    </row>
    <row r="1306" spans="1:26" x14ac:dyDescent="0.25">
      <c r="A1306" s="1" t="s">
        <v>1760</v>
      </c>
      <c r="B1306" s="1" t="s">
        <v>610</v>
      </c>
      <c r="C1306" s="1" t="s">
        <v>377</v>
      </c>
      <c r="D1306" s="1" t="s">
        <v>302</v>
      </c>
      <c r="E1306" s="1" t="s">
        <v>612</v>
      </c>
      <c r="F1306" s="1" t="s">
        <v>654</v>
      </c>
      <c r="G1306" s="1" t="s">
        <v>623</v>
      </c>
      <c r="H1306" s="1" t="s">
        <v>612</v>
      </c>
      <c r="I1306" s="1" t="s">
        <v>616</v>
      </c>
      <c r="J1306" s="1" t="s">
        <v>642</v>
      </c>
      <c r="K1306" s="1" t="s">
        <v>27</v>
      </c>
      <c r="L1306" s="1" t="s">
        <v>27</v>
      </c>
      <c r="M1306" s="1" t="s">
        <v>27</v>
      </c>
      <c r="N1306" s="1" t="s">
        <v>27</v>
      </c>
      <c r="O1306" s="1" t="s">
        <v>619</v>
      </c>
      <c r="P1306" s="1" t="s">
        <v>618</v>
      </c>
      <c r="Y1306" s="1" t="s">
        <v>398</v>
      </c>
      <c r="Z1306" s="1" t="s">
        <v>383</v>
      </c>
    </row>
    <row r="1307" spans="1:26" x14ac:dyDescent="0.25">
      <c r="A1307" s="1" t="s">
        <v>1761</v>
      </c>
      <c r="B1307" s="1" t="s">
        <v>610</v>
      </c>
      <c r="C1307" s="1" t="s">
        <v>617</v>
      </c>
      <c r="D1307" s="1" t="s">
        <v>730</v>
      </c>
      <c r="E1307" s="1" t="s">
        <v>434</v>
      </c>
      <c r="F1307" s="1" t="s">
        <v>435</v>
      </c>
      <c r="G1307" s="1" t="s">
        <v>50</v>
      </c>
      <c r="H1307" s="1" t="s">
        <v>612</v>
      </c>
      <c r="I1307" s="1" t="s">
        <v>616</v>
      </c>
      <c r="J1307" s="1" t="s">
        <v>401</v>
      </c>
      <c r="K1307" s="1" t="s">
        <v>618</v>
      </c>
      <c r="L1307" s="1" t="s">
        <v>27</v>
      </c>
      <c r="M1307" s="1" t="s">
        <v>27</v>
      </c>
      <c r="N1307" s="1" t="s">
        <v>27</v>
      </c>
      <c r="O1307" s="1" t="s">
        <v>619</v>
      </c>
      <c r="P1307" s="1" t="s">
        <v>27</v>
      </c>
      <c r="Y1307" s="1" t="s">
        <v>525</v>
      </c>
      <c r="Z1307" s="1" t="s">
        <v>425</v>
      </c>
    </row>
    <row r="1308" spans="1:26" x14ac:dyDescent="0.25">
      <c r="A1308" s="1" t="s">
        <v>1762</v>
      </c>
      <c r="B1308" s="1" t="s">
        <v>610</v>
      </c>
      <c r="C1308" s="1" t="s">
        <v>302</v>
      </c>
      <c r="D1308" s="1" t="s">
        <v>27</v>
      </c>
      <c r="E1308" s="1" t="s">
        <v>407</v>
      </c>
      <c r="F1308" s="1" t="s">
        <v>408</v>
      </c>
      <c r="G1308" s="1" t="s">
        <v>641</v>
      </c>
      <c r="H1308" s="1" t="s">
        <v>612</v>
      </c>
      <c r="I1308" s="1" t="s">
        <v>617</v>
      </c>
      <c r="J1308" s="1" t="s">
        <v>783</v>
      </c>
      <c r="K1308" s="1" t="s">
        <v>327</v>
      </c>
      <c r="L1308" s="1" t="s">
        <v>327</v>
      </c>
      <c r="M1308" s="1" t="s">
        <v>27</v>
      </c>
      <c r="N1308" s="1" t="s">
        <v>27</v>
      </c>
      <c r="O1308" s="1" t="s">
        <v>27</v>
      </c>
      <c r="P1308" s="1" t="s">
        <v>27</v>
      </c>
      <c r="Y1308" s="1" t="s">
        <v>409</v>
      </c>
      <c r="Z1308" s="1" t="s">
        <v>383</v>
      </c>
    </row>
    <row r="1309" spans="1:26" x14ac:dyDescent="0.25">
      <c r="A1309" s="1" t="s">
        <v>1763</v>
      </c>
      <c r="B1309" s="1" t="s">
        <v>610</v>
      </c>
      <c r="C1309" s="1" t="s">
        <v>377</v>
      </c>
      <c r="D1309" s="1" t="s">
        <v>302</v>
      </c>
      <c r="E1309" s="1" t="s">
        <v>613</v>
      </c>
      <c r="F1309" s="1" t="s">
        <v>616</v>
      </c>
      <c r="G1309" s="1" t="s">
        <v>655</v>
      </c>
      <c r="H1309" s="1" t="s">
        <v>38</v>
      </c>
      <c r="I1309" s="1" t="s">
        <v>616</v>
      </c>
      <c r="J1309" s="1" t="s">
        <v>617</v>
      </c>
      <c r="K1309" s="1" t="s">
        <v>327</v>
      </c>
      <c r="L1309" s="1" t="s">
        <v>27</v>
      </c>
      <c r="M1309" s="1" t="s">
        <v>27</v>
      </c>
      <c r="N1309" s="1" t="s">
        <v>27</v>
      </c>
      <c r="O1309" s="1" t="s">
        <v>619</v>
      </c>
      <c r="P1309" s="1" t="s">
        <v>27</v>
      </c>
      <c r="Y1309" s="1" t="s">
        <v>525</v>
      </c>
      <c r="Z1309" s="1" t="s">
        <v>425</v>
      </c>
    </row>
    <row r="1310" spans="1:26" x14ac:dyDescent="0.25">
      <c r="A1310" s="1" t="s">
        <v>1764</v>
      </c>
      <c r="B1310" s="1" t="s">
        <v>610</v>
      </c>
      <c r="C1310" s="1" t="s">
        <v>302</v>
      </c>
      <c r="D1310" s="1" t="s">
        <v>617</v>
      </c>
      <c r="E1310" s="1" t="s">
        <v>706</v>
      </c>
      <c r="F1310" s="1" t="s">
        <v>781</v>
      </c>
      <c r="G1310" s="1" t="s">
        <v>618</v>
      </c>
      <c r="H1310" s="1" t="s">
        <v>615</v>
      </c>
      <c r="I1310" s="1" t="s">
        <v>783</v>
      </c>
      <c r="J1310" s="1" t="s">
        <v>27</v>
      </c>
      <c r="K1310" s="1" t="s">
        <v>327</v>
      </c>
      <c r="L1310" s="1" t="s">
        <v>618</v>
      </c>
      <c r="M1310" s="1" t="s">
        <v>27</v>
      </c>
      <c r="N1310" s="1" t="s">
        <v>27</v>
      </c>
      <c r="O1310" s="1" t="s">
        <v>27</v>
      </c>
      <c r="P1310" s="1" t="s">
        <v>27</v>
      </c>
      <c r="Y1310" s="1" t="s">
        <v>525</v>
      </c>
      <c r="Z1310" s="1" t="s">
        <v>425</v>
      </c>
    </row>
    <row r="1311" spans="1:26" x14ac:dyDescent="0.25">
      <c r="A1311" s="1" t="s">
        <v>1765</v>
      </c>
      <c r="B1311" s="1" t="s">
        <v>610</v>
      </c>
      <c r="C1311" s="1" t="s">
        <v>285</v>
      </c>
      <c r="D1311" s="1" t="s">
        <v>98</v>
      </c>
      <c r="E1311" s="1" t="s">
        <v>612</v>
      </c>
      <c r="F1311" s="1" t="s">
        <v>805</v>
      </c>
      <c r="G1311" s="1" t="s">
        <v>644</v>
      </c>
      <c r="H1311" s="1" t="s">
        <v>612</v>
      </c>
      <c r="I1311" s="1" t="s">
        <v>619</v>
      </c>
      <c r="J1311" s="1" t="s">
        <v>401</v>
      </c>
      <c r="K1311" s="1" t="s">
        <v>618</v>
      </c>
      <c r="L1311" s="1" t="s">
        <v>27</v>
      </c>
      <c r="M1311" s="1" t="s">
        <v>27</v>
      </c>
      <c r="N1311" s="1" t="s">
        <v>27</v>
      </c>
      <c r="O1311" s="1" t="s">
        <v>27</v>
      </c>
      <c r="P1311" s="1" t="s">
        <v>27</v>
      </c>
      <c r="Y1311" s="1" t="s">
        <v>557</v>
      </c>
      <c r="Z1311" s="1" t="s">
        <v>542</v>
      </c>
    </row>
    <row r="1312" spans="1:26" x14ac:dyDescent="0.25">
      <c r="A1312" s="1" t="s">
        <v>1766</v>
      </c>
      <c r="B1312" s="1" t="s">
        <v>610</v>
      </c>
      <c r="C1312" s="1" t="s">
        <v>617</v>
      </c>
      <c r="D1312" s="1" t="s">
        <v>637</v>
      </c>
      <c r="E1312" s="1" t="s">
        <v>354</v>
      </c>
      <c r="F1312" s="1" t="s">
        <v>355</v>
      </c>
      <c r="G1312" s="1" t="s">
        <v>646</v>
      </c>
      <c r="H1312" s="1" t="s">
        <v>612</v>
      </c>
      <c r="I1312" s="1" t="s">
        <v>628</v>
      </c>
      <c r="J1312" s="1" t="s">
        <v>616</v>
      </c>
      <c r="K1312" s="1" t="s">
        <v>27</v>
      </c>
      <c r="L1312" s="1" t="s">
        <v>27</v>
      </c>
      <c r="M1312" s="1" t="s">
        <v>266</v>
      </c>
      <c r="N1312" s="1" t="s">
        <v>266</v>
      </c>
      <c r="O1312" s="1" t="s">
        <v>619</v>
      </c>
      <c r="P1312" s="1" t="s">
        <v>27</v>
      </c>
      <c r="Y1312" s="1" t="s">
        <v>356</v>
      </c>
      <c r="Z1312" s="1" t="s">
        <v>334</v>
      </c>
    </row>
    <row r="1313" spans="1:26" x14ac:dyDescent="0.25">
      <c r="A1313" s="1" t="s">
        <v>1767</v>
      </c>
      <c r="B1313" s="1" t="s">
        <v>610</v>
      </c>
      <c r="C1313" s="1" t="s">
        <v>723</v>
      </c>
      <c r="D1313" s="1" t="s">
        <v>715</v>
      </c>
      <c r="E1313" s="1" t="s">
        <v>666</v>
      </c>
      <c r="F1313" s="1" t="s">
        <v>626</v>
      </c>
      <c r="G1313" s="1" t="s">
        <v>646</v>
      </c>
      <c r="H1313" s="1" t="s">
        <v>38</v>
      </c>
      <c r="I1313" s="1" t="s">
        <v>637</v>
      </c>
      <c r="J1313" s="1" t="s">
        <v>628</v>
      </c>
      <c r="K1313" s="1" t="s">
        <v>618</v>
      </c>
      <c r="L1313" s="1" t="s">
        <v>27</v>
      </c>
      <c r="M1313" s="1" t="s">
        <v>264</v>
      </c>
      <c r="N1313" s="1" t="s">
        <v>27</v>
      </c>
      <c r="O1313" s="1" t="s">
        <v>27</v>
      </c>
      <c r="P1313" s="1" t="s">
        <v>27</v>
      </c>
      <c r="Y1313" s="1" t="s">
        <v>555</v>
      </c>
      <c r="Z1313" s="1" t="s">
        <v>542</v>
      </c>
    </row>
    <row r="1314" spans="1:26" x14ac:dyDescent="0.25">
      <c r="A1314" s="1" t="s">
        <v>1768</v>
      </c>
      <c r="B1314" s="1" t="s">
        <v>610</v>
      </c>
      <c r="C1314" s="1" t="s">
        <v>619</v>
      </c>
      <c r="D1314" s="1" t="s">
        <v>647</v>
      </c>
      <c r="E1314" s="1" t="s">
        <v>49</v>
      </c>
      <c r="F1314" s="1" t="s">
        <v>709</v>
      </c>
      <c r="G1314" s="1" t="s">
        <v>618</v>
      </c>
      <c r="H1314" s="1" t="s">
        <v>741</v>
      </c>
      <c r="I1314" s="1" t="s">
        <v>656</v>
      </c>
      <c r="J1314" s="1" t="s">
        <v>649</v>
      </c>
      <c r="K1314" s="1" t="s">
        <v>27</v>
      </c>
      <c r="L1314" s="1" t="s">
        <v>27</v>
      </c>
      <c r="M1314" s="1" t="s">
        <v>264</v>
      </c>
      <c r="N1314" s="1" t="s">
        <v>27</v>
      </c>
      <c r="O1314" s="1" t="s">
        <v>27</v>
      </c>
      <c r="P1314" s="1" t="s">
        <v>27</v>
      </c>
      <c r="Y1314" s="1" t="s">
        <v>529</v>
      </c>
      <c r="Z1314" s="1" t="s">
        <v>425</v>
      </c>
    </row>
    <row r="1315" spans="1:26" x14ac:dyDescent="0.25">
      <c r="A1315" s="1" t="s">
        <v>1769</v>
      </c>
      <c r="B1315" s="1" t="s">
        <v>610</v>
      </c>
      <c r="C1315" s="1" t="s">
        <v>26</v>
      </c>
      <c r="D1315" s="1" t="s">
        <v>637</v>
      </c>
      <c r="E1315" s="1" t="s">
        <v>633</v>
      </c>
      <c r="F1315" s="1" t="s">
        <v>695</v>
      </c>
      <c r="G1315" s="1" t="s">
        <v>663</v>
      </c>
      <c r="H1315" s="1" t="s">
        <v>615</v>
      </c>
      <c r="I1315" s="1" t="s">
        <v>619</v>
      </c>
      <c r="J1315" s="1" t="s">
        <v>628</v>
      </c>
      <c r="K1315" s="1" t="s">
        <v>27</v>
      </c>
      <c r="L1315" s="1" t="s">
        <v>27</v>
      </c>
      <c r="M1315" s="1" t="s">
        <v>264</v>
      </c>
      <c r="N1315" s="1" t="s">
        <v>27</v>
      </c>
      <c r="O1315" s="1" t="s">
        <v>27</v>
      </c>
      <c r="P1315" s="1" t="s">
        <v>27</v>
      </c>
      <c r="Y1315" s="1" t="s">
        <v>555</v>
      </c>
      <c r="Z1315" s="1" t="s">
        <v>542</v>
      </c>
    </row>
    <row r="1316" spans="1:26" x14ac:dyDescent="0.25">
      <c r="A1316" s="1" t="s">
        <v>1770</v>
      </c>
      <c r="B1316" s="1" t="s">
        <v>610</v>
      </c>
      <c r="C1316" s="1" t="s">
        <v>652</v>
      </c>
      <c r="D1316" s="1" t="s">
        <v>801</v>
      </c>
      <c r="E1316" s="1" t="s">
        <v>662</v>
      </c>
      <c r="F1316" s="1" t="s">
        <v>556</v>
      </c>
      <c r="G1316" s="1" t="s">
        <v>663</v>
      </c>
      <c r="H1316" s="1" t="s">
        <v>615</v>
      </c>
      <c r="I1316" s="1" t="s">
        <v>644</v>
      </c>
      <c r="J1316" s="1" t="s">
        <v>637</v>
      </c>
      <c r="K1316" s="1" t="s">
        <v>618</v>
      </c>
      <c r="L1316" s="1" t="s">
        <v>27</v>
      </c>
      <c r="M1316" s="1" t="s">
        <v>27</v>
      </c>
      <c r="N1316" s="1" t="s">
        <v>27</v>
      </c>
      <c r="O1316" s="1" t="s">
        <v>27</v>
      </c>
      <c r="P1316" s="1" t="s">
        <v>27</v>
      </c>
      <c r="Y1316" s="1" t="s">
        <v>555</v>
      </c>
      <c r="Z1316" s="1" t="s">
        <v>542</v>
      </c>
    </row>
    <row r="1317" spans="1:26" x14ac:dyDescent="0.25">
      <c r="A1317" s="1" t="s">
        <v>1771</v>
      </c>
      <c r="B1317" s="1" t="s">
        <v>610</v>
      </c>
      <c r="C1317" s="1" t="s">
        <v>285</v>
      </c>
      <c r="D1317" s="1" t="s">
        <v>286</v>
      </c>
      <c r="E1317" s="1" t="s">
        <v>636</v>
      </c>
      <c r="F1317" s="1" t="s">
        <v>809</v>
      </c>
      <c r="G1317" s="1" t="s">
        <v>45</v>
      </c>
      <c r="H1317" s="1" t="s">
        <v>615</v>
      </c>
      <c r="I1317" s="1" t="s">
        <v>810</v>
      </c>
      <c r="J1317" s="1" t="s">
        <v>27</v>
      </c>
      <c r="K1317" s="1" t="s">
        <v>618</v>
      </c>
      <c r="L1317" s="1" t="s">
        <v>618</v>
      </c>
      <c r="Y1317" s="1" t="s">
        <v>391</v>
      </c>
      <c r="Z1317" s="1" t="s">
        <v>383</v>
      </c>
    </row>
    <row r="1318" spans="1:26" x14ac:dyDescent="0.25">
      <c r="A1318" s="1" t="s">
        <v>1772</v>
      </c>
      <c r="B1318" s="1" t="s">
        <v>610</v>
      </c>
      <c r="C1318" s="1" t="s">
        <v>634</v>
      </c>
      <c r="D1318" s="1" t="s">
        <v>635</v>
      </c>
      <c r="E1318" s="1" t="s">
        <v>636</v>
      </c>
      <c r="F1318" s="1" t="s">
        <v>629</v>
      </c>
      <c r="G1318" s="1" t="s">
        <v>38</v>
      </c>
      <c r="H1318" s="1" t="s">
        <v>27</v>
      </c>
      <c r="I1318" s="1" t="s">
        <v>637</v>
      </c>
      <c r="J1318" s="1" t="s">
        <v>39</v>
      </c>
      <c r="K1318" s="1" t="s">
        <v>618</v>
      </c>
      <c r="L1318" s="1" t="s">
        <v>618</v>
      </c>
      <c r="Y1318" s="1" t="s">
        <v>40</v>
      </c>
      <c r="Z1318" s="1" t="s">
        <v>33</v>
      </c>
    </row>
    <row r="1319" spans="1:26" x14ac:dyDescent="0.25">
      <c r="A1319" s="1" t="s">
        <v>1773</v>
      </c>
      <c r="B1319" s="1" t="s">
        <v>610</v>
      </c>
      <c r="C1319" s="1" t="s">
        <v>484</v>
      </c>
      <c r="D1319" s="1" t="s">
        <v>485</v>
      </c>
      <c r="E1319" s="1" t="s">
        <v>613</v>
      </c>
      <c r="F1319" s="1" t="s">
        <v>645</v>
      </c>
      <c r="G1319" s="1" t="s">
        <v>45</v>
      </c>
      <c r="H1319" s="1" t="s">
        <v>38</v>
      </c>
      <c r="I1319" s="1" t="s">
        <v>619</v>
      </c>
      <c r="J1319" s="1" t="s">
        <v>617</v>
      </c>
      <c r="K1319" s="1" t="s">
        <v>327</v>
      </c>
      <c r="L1319" s="1" t="s">
        <v>27</v>
      </c>
      <c r="Y1319" s="1" t="s">
        <v>431</v>
      </c>
      <c r="Z1319" s="1" t="s">
        <v>425</v>
      </c>
    </row>
    <row r="1320" spans="1:26" x14ac:dyDescent="0.25">
      <c r="A1320" s="1" t="s">
        <v>1774</v>
      </c>
      <c r="B1320" s="1" t="s">
        <v>610</v>
      </c>
      <c r="C1320" s="1" t="s">
        <v>503</v>
      </c>
      <c r="D1320" s="1" t="s">
        <v>504</v>
      </c>
      <c r="E1320" s="1" t="s">
        <v>648</v>
      </c>
      <c r="F1320" s="1" t="s">
        <v>626</v>
      </c>
      <c r="G1320" s="1" t="s">
        <v>641</v>
      </c>
      <c r="H1320" s="1" t="s">
        <v>642</v>
      </c>
      <c r="I1320" s="1" t="s">
        <v>628</v>
      </c>
      <c r="J1320" s="1" t="s">
        <v>401</v>
      </c>
      <c r="K1320" s="1" t="s">
        <v>618</v>
      </c>
      <c r="L1320" s="1" t="s">
        <v>27</v>
      </c>
      <c r="M1320" s="1" t="s">
        <v>264</v>
      </c>
      <c r="N1320" s="1" t="s">
        <v>27</v>
      </c>
      <c r="Y1320" s="1" t="s">
        <v>431</v>
      </c>
      <c r="Z1320" s="1" t="s">
        <v>425</v>
      </c>
    </row>
    <row r="1321" spans="1:26" x14ac:dyDescent="0.25">
      <c r="A1321" s="1" t="s">
        <v>1775</v>
      </c>
      <c r="B1321" s="1" t="s">
        <v>610</v>
      </c>
      <c r="C1321" s="1" t="s">
        <v>389</v>
      </c>
      <c r="D1321" s="1" t="s">
        <v>390</v>
      </c>
      <c r="E1321" s="1" t="s">
        <v>698</v>
      </c>
      <c r="F1321" s="1" t="s">
        <v>678</v>
      </c>
      <c r="G1321" s="1" t="s">
        <v>623</v>
      </c>
      <c r="H1321" s="1" t="s">
        <v>615</v>
      </c>
      <c r="I1321" s="1" t="s">
        <v>637</v>
      </c>
      <c r="J1321" s="1" t="s">
        <v>27</v>
      </c>
      <c r="K1321" s="1" t="s">
        <v>618</v>
      </c>
      <c r="L1321" s="1" t="s">
        <v>618</v>
      </c>
      <c r="Y1321" s="1" t="s">
        <v>391</v>
      </c>
      <c r="Z1321" s="1" t="s">
        <v>383</v>
      </c>
    </row>
    <row r="1322" spans="1:26" x14ac:dyDescent="0.25">
      <c r="A1322" s="1" t="s">
        <v>1776</v>
      </c>
      <c r="B1322" s="1" t="s">
        <v>610</v>
      </c>
      <c r="C1322" s="1" t="s">
        <v>285</v>
      </c>
      <c r="D1322" s="1" t="s">
        <v>617</v>
      </c>
      <c r="E1322" s="1" t="s">
        <v>612</v>
      </c>
      <c r="F1322" s="1" t="s">
        <v>629</v>
      </c>
      <c r="G1322" s="1" t="s">
        <v>38</v>
      </c>
      <c r="H1322" s="1" t="s">
        <v>612</v>
      </c>
      <c r="I1322" s="1" t="s">
        <v>783</v>
      </c>
      <c r="J1322" s="1" t="s">
        <v>628</v>
      </c>
      <c r="K1322" s="1" t="s">
        <v>618</v>
      </c>
      <c r="L1322" s="1" t="s">
        <v>27</v>
      </c>
      <c r="M1322" s="1" t="s">
        <v>264</v>
      </c>
      <c r="N1322" s="1" t="s">
        <v>27</v>
      </c>
      <c r="Y1322" s="1" t="s">
        <v>431</v>
      </c>
      <c r="Z1322" s="1" t="s">
        <v>425</v>
      </c>
    </row>
    <row r="1323" spans="1:26" x14ac:dyDescent="0.25">
      <c r="A1323" s="1" t="s">
        <v>1777</v>
      </c>
      <c r="B1323" s="1" t="s">
        <v>610</v>
      </c>
      <c r="C1323" s="1" t="s">
        <v>285</v>
      </c>
      <c r="D1323" s="1" t="s">
        <v>27</v>
      </c>
      <c r="E1323" s="1" t="s">
        <v>407</v>
      </c>
      <c r="F1323" s="1" t="s">
        <v>486</v>
      </c>
      <c r="G1323" s="1" t="s">
        <v>38</v>
      </c>
      <c r="H1323" s="1" t="s">
        <v>612</v>
      </c>
      <c r="I1323" s="1" t="s">
        <v>617</v>
      </c>
      <c r="J1323" s="1" t="s">
        <v>646</v>
      </c>
      <c r="K1323" s="1" t="s">
        <v>327</v>
      </c>
      <c r="L1323" s="1" t="s">
        <v>27</v>
      </c>
      <c r="M1323" s="1" t="s">
        <v>264</v>
      </c>
      <c r="N1323" s="1" t="s">
        <v>27</v>
      </c>
      <c r="Y1323" s="1" t="s">
        <v>431</v>
      </c>
      <c r="Z1323" s="1" t="s">
        <v>425</v>
      </c>
    </row>
    <row r="1324" spans="1:26" x14ac:dyDescent="0.25">
      <c r="A1324" s="1" t="s">
        <v>1778</v>
      </c>
      <c r="B1324" s="1" t="s">
        <v>610</v>
      </c>
      <c r="C1324" s="1" t="s">
        <v>285</v>
      </c>
      <c r="D1324" s="1" t="s">
        <v>98</v>
      </c>
      <c r="E1324" s="1" t="s">
        <v>429</v>
      </c>
      <c r="F1324" s="1" t="s">
        <v>430</v>
      </c>
      <c r="G1324" s="1" t="s">
        <v>641</v>
      </c>
      <c r="H1324" s="1" t="s">
        <v>50</v>
      </c>
      <c r="I1324" s="1" t="s">
        <v>646</v>
      </c>
      <c r="J1324" s="1" t="s">
        <v>27</v>
      </c>
      <c r="Y1324" s="1" t="s">
        <v>431</v>
      </c>
      <c r="Z1324" s="1" t="s">
        <v>425</v>
      </c>
    </row>
    <row r="1325" spans="1:26" x14ac:dyDescent="0.25">
      <c r="A1325" s="1" t="s">
        <v>1779</v>
      </c>
      <c r="B1325" s="1" t="s">
        <v>610</v>
      </c>
      <c r="C1325" s="1" t="s">
        <v>432</v>
      </c>
      <c r="D1325" s="1" t="s">
        <v>433</v>
      </c>
      <c r="E1325" s="1" t="s">
        <v>407</v>
      </c>
      <c r="F1325" s="1" t="s">
        <v>505</v>
      </c>
      <c r="G1325" s="1" t="s">
        <v>618</v>
      </c>
      <c r="H1325" s="1" t="s">
        <v>612</v>
      </c>
      <c r="I1325" s="1" t="s">
        <v>646</v>
      </c>
      <c r="J1325" s="1" t="s">
        <v>783</v>
      </c>
      <c r="K1325" s="1" t="s">
        <v>618</v>
      </c>
      <c r="L1325" s="1" t="s">
        <v>27</v>
      </c>
      <c r="M1325" s="1" t="s">
        <v>264</v>
      </c>
      <c r="N1325" s="1" t="s">
        <v>27</v>
      </c>
      <c r="Y1325" s="1" t="s">
        <v>431</v>
      </c>
      <c r="Z1325" s="1" t="s">
        <v>425</v>
      </c>
    </row>
    <row r="1326" spans="1:26" x14ac:dyDescent="0.25">
      <c r="A1326" s="1" t="s">
        <v>1780</v>
      </c>
      <c r="B1326" s="1" t="s">
        <v>610</v>
      </c>
      <c r="C1326" s="1" t="s">
        <v>285</v>
      </c>
      <c r="D1326" s="1" t="s">
        <v>644</v>
      </c>
      <c r="E1326" s="1" t="s">
        <v>613</v>
      </c>
      <c r="F1326" s="1" t="s">
        <v>629</v>
      </c>
      <c r="G1326" s="1" t="s">
        <v>38</v>
      </c>
      <c r="H1326" s="1" t="s">
        <v>27</v>
      </c>
      <c r="I1326" s="1" t="s">
        <v>617</v>
      </c>
      <c r="J1326" s="1" t="s">
        <v>679</v>
      </c>
      <c r="K1326" s="1" t="s">
        <v>327</v>
      </c>
      <c r="L1326" s="1" t="s">
        <v>27</v>
      </c>
      <c r="Y1326" s="1" t="s">
        <v>392</v>
      </c>
      <c r="Z1326" s="1" t="s">
        <v>383</v>
      </c>
    </row>
    <row r="1327" spans="1:26" x14ac:dyDescent="0.25">
      <c r="A1327" s="1" t="s">
        <v>1781</v>
      </c>
      <c r="B1327" s="1" t="s">
        <v>610</v>
      </c>
      <c r="C1327" s="1" t="s">
        <v>670</v>
      </c>
      <c r="D1327" s="1" t="s">
        <v>661</v>
      </c>
      <c r="E1327" s="1" t="s">
        <v>662</v>
      </c>
      <c r="F1327" s="1" t="s">
        <v>636</v>
      </c>
      <c r="G1327" s="1" t="s">
        <v>663</v>
      </c>
      <c r="H1327" s="1" t="s">
        <v>615</v>
      </c>
      <c r="I1327" s="1" t="s">
        <v>810</v>
      </c>
      <c r="J1327" s="1" t="s">
        <v>401</v>
      </c>
      <c r="K1327" s="1" t="s">
        <v>618</v>
      </c>
      <c r="L1327" s="1" t="s">
        <v>27</v>
      </c>
      <c r="Y1327" s="1" t="s">
        <v>431</v>
      </c>
      <c r="Z1327" s="1" t="s">
        <v>425</v>
      </c>
    </row>
    <row r="1328" spans="1:26" x14ac:dyDescent="0.25">
      <c r="A1328" s="1" t="s">
        <v>1782</v>
      </c>
      <c r="B1328" s="1" t="s">
        <v>610</v>
      </c>
      <c r="C1328" s="1" t="s">
        <v>285</v>
      </c>
      <c r="D1328" s="1" t="s">
        <v>98</v>
      </c>
      <c r="E1328" s="1" t="s">
        <v>616</v>
      </c>
      <c r="F1328" s="1" t="s">
        <v>654</v>
      </c>
      <c r="G1328" s="1" t="s">
        <v>641</v>
      </c>
      <c r="H1328" s="1" t="s">
        <v>623</v>
      </c>
      <c r="I1328" s="1" t="s">
        <v>783</v>
      </c>
      <c r="J1328" s="1" t="s">
        <v>646</v>
      </c>
      <c r="K1328" s="1" t="s">
        <v>327</v>
      </c>
      <c r="L1328" s="1" t="s">
        <v>27</v>
      </c>
      <c r="M1328" s="1" t="s">
        <v>264</v>
      </c>
      <c r="N1328" s="1" t="s">
        <v>27</v>
      </c>
      <c r="Y1328" s="1" t="s">
        <v>431</v>
      </c>
      <c r="Z1328" s="1" t="s">
        <v>425</v>
      </c>
    </row>
    <row r="1329" spans="1:26" x14ac:dyDescent="0.25">
      <c r="A1329" s="1" t="s">
        <v>1783</v>
      </c>
      <c r="B1329" s="1" t="s">
        <v>610</v>
      </c>
      <c r="C1329" s="1" t="s">
        <v>432</v>
      </c>
      <c r="D1329" s="1" t="s">
        <v>433</v>
      </c>
      <c r="E1329" s="1" t="s">
        <v>434</v>
      </c>
      <c r="F1329" s="1" t="s">
        <v>435</v>
      </c>
      <c r="G1329" s="1" t="s">
        <v>50</v>
      </c>
      <c r="H1329" s="1" t="s">
        <v>612</v>
      </c>
      <c r="I1329" s="1" t="s">
        <v>619</v>
      </c>
      <c r="J1329" s="1" t="s">
        <v>616</v>
      </c>
      <c r="Y1329" s="1" t="s">
        <v>431</v>
      </c>
      <c r="Z1329" s="1" t="s">
        <v>425</v>
      </c>
    </row>
    <row r="1330" spans="1:26" x14ac:dyDescent="0.25">
      <c r="A1330" s="1" t="s">
        <v>1784</v>
      </c>
      <c r="B1330" s="1" t="s">
        <v>610</v>
      </c>
      <c r="C1330" s="1" t="s">
        <v>285</v>
      </c>
      <c r="D1330" s="1" t="s">
        <v>98</v>
      </c>
      <c r="E1330" s="1" t="s">
        <v>407</v>
      </c>
      <c r="F1330" s="1" t="s">
        <v>486</v>
      </c>
      <c r="G1330" s="1" t="s">
        <v>38</v>
      </c>
      <c r="H1330" s="1" t="s">
        <v>612</v>
      </c>
      <c r="I1330" s="1" t="s">
        <v>617</v>
      </c>
      <c r="J1330" s="1" t="s">
        <v>616</v>
      </c>
      <c r="K1330" s="1" t="s">
        <v>327</v>
      </c>
      <c r="L1330" s="1" t="s">
        <v>27</v>
      </c>
      <c r="Y1330" s="1" t="s">
        <v>431</v>
      </c>
      <c r="Z1330" s="1" t="s">
        <v>425</v>
      </c>
    </row>
    <row r="1331" spans="1:26" x14ac:dyDescent="0.25">
      <c r="A1331" s="1" t="s">
        <v>1785</v>
      </c>
      <c r="B1331" s="1" t="s">
        <v>610</v>
      </c>
      <c r="C1331" s="1" t="s">
        <v>285</v>
      </c>
      <c r="D1331" s="1" t="s">
        <v>98</v>
      </c>
      <c r="E1331" s="1" t="s">
        <v>487</v>
      </c>
      <c r="F1331" s="1" t="s">
        <v>488</v>
      </c>
      <c r="G1331" s="1" t="s">
        <v>655</v>
      </c>
      <c r="H1331" s="1" t="s">
        <v>38</v>
      </c>
      <c r="I1331" s="1" t="s">
        <v>489</v>
      </c>
      <c r="J1331" s="1" t="s">
        <v>490</v>
      </c>
      <c r="K1331" s="1" t="s">
        <v>327</v>
      </c>
      <c r="L1331" s="1" t="s">
        <v>618</v>
      </c>
      <c r="Y1331" s="1" t="s">
        <v>431</v>
      </c>
      <c r="Z1331" s="1" t="s">
        <v>425</v>
      </c>
    </row>
    <row r="1332" spans="1:26" x14ac:dyDescent="0.25">
      <c r="A1332" s="1" t="s">
        <v>1786</v>
      </c>
      <c r="B1332" s="1" t="s">
        <v>610</v>
      </c>
      <c r="C1332" s="1" t="s">
        <v>285</v>
      </c>
      <c r="D1332" s="1" t="s">
        <v>638</v>
      </c>
      <c r="E1332" s="1" t="s">
        <v>491</v>
      </c>
      <c r="F1332" s="1" t="s">
        <v>492</v>
      </c>
      <c r="G1332" s="1" t="s">
        <v>45</v>
      </c>
      <c r="H1332" s="1" t="s">
        <v>38</v>
      </c>
      <c r="I1332" s="1" t="s">
        <v>616</v>
      </c>
      <c r="J1332" s="1" t="s">
        <v>617</v>
      </c>
      <c r="K1332" s="1" t="s">
        <v>327</v>
      </c>
      <c r="L1332" s="1" t="s">
        <v>27</v>
      </c>
      <c r="Y1332" s="1" t="s">
        <v>431</v>
      </c>
      <c r="Z1332" s="1" t="s">
        <v>425</v>
      </c>
    </row>
    <row r="1333" spans="1:26" x14ac:dyDescent="0.25">
      <c r="A1333" s="1" t="s">
        <v>1787</v>
      </c>
      <c r="B1333" s="1" t="s">
        <v>610</v>
      </c>
      <c r="C1333" s="1" t="s">
        <v>617</v>
      </c>
      <c r="D1333" s="1" t="s">
        <v>730</v>
      </c>
      <c r="E1333" s="1" t="s">
        <v>506</v>
      </c>
      <c r="F1333" s="1" t="s">
        <v>507</v>
      </c>
      <c r="G1333" s="1" t="s">
        <v>618</v>
      </c>
      <c r="H1333" s="1" t="s">
        <v>641</v>
      </c>
      <c r="I1333" s="1" t="s">
        <v>617</v>
      </c>
      <c r="J1333" s="1" t="s">
        <v>646</v>
      </c>
      <c r="K1333" s="1" t="s">
        <v>618</v>
      </c>
      <c r="L1333" s="1" t="s">
        <v>27</v>
      </c>
      <c r="M1333" s="1" t="s">
        <v>264</v>
      </c>
      <c r="N1333" s="1" t="s">
        <v>27</v>
      </c>
      <c r="Y1333" s="1" t="s">
        <v>431</v>
      </c>
      <c r="Z1333" s="1" t="s">
        <v>425</v>
      </c>
    </row>
    <row r="1334" spans="1:26" x14ac:dyDescent="0.25">
      <c r="A1334" s="1" t="s">
        <v>1788</v>
      </c>
      <c r="B1334" s="1" t="s">
        <v>610</v>
      </c>
      <c r="C1334" s="1" t="s">
        <v>637</v>
      </c>
      <c r="D1334" s="1" t="s">
        <v>27</v>
      </c>
      <c r="E1334" s="1" t="s">
        <v>660</v>
      </c>
      <c r="F1334" s="1" t="s">
        <v>714</v>
      </c>
      <c r="G1334" s="1" t="s">
        <v>615</v>
      </c>
      <c r="H1334" s="1" t="s">
        <v>642</v>
      </c>
      <c r="I1334" s="1" t="s">
        <v>616</v>
      </c>
      <c r="J1334" s="1" t="s">
        <v>800</v>
      </c>
      <c r="Y1334" s="1" t="s">
        <v>164</v>
      </c>
      <c r="Z1334" s="1" t="s">
        <v>43</v>
      </c>
    </row>
    <row r="1335" spans="1:26" x14ac:dyDescent="0.25">
      <c r="A1335" s="1" t="s">
        <v>1789</v>
      </c>
      <c r="B1335" s="1" t="s">
        <v>610</v>
      </c>
      <c r="C1335" s="1" t="s">
        <v>618</v>
      </c>
      <c r="D1335" s="1" t="s">
        <v>748</v>
      </c>
      <c r="E1335" s="1" t="s">
        <v>373</v>
      </c>
      <c r="F1335" s="1" t="s">
        <v>374</v>
      </c>
      <c r="G1335" s="1" t="s">
        <v>55</v>
      </c>
      <c r="H1335" s="1" t="s">
        <v>45</v>
      </c>
      <c r="I1335" s="1" t="s">
        <v>813</v>
      </c>
      <c r="J1335" s="1" t="s">
        <v>27</v>
      </c>
      <c r="K1335" s="1" t="s">
        <v>327</v>
      </c>
      <c r="L1335" s="1" t="s">
        <v>618</v>
      </c>
      <c r="Y1335" s="1" t="s">
        <v>375</v>
      </c>
      <c r="Z1335" s="1" t="s">
        <v>371</v>
      </c>
    </row>
    <row r="1336" spans="1:26" x14ac:dyDescent="0.25">
      <c r="A1336" s="1" t="s">
        <v>1790</v>
      </c>
      <c r="B1336" s="1" t="s">
        <v>610</v>
      </c>
      <c r="C1336" s="1" t="s">
        <v>493</v>
      </c>
      <c r="D1336" s="1" t="s">
        <v>494</v>
      </c>
      <c r="E1336" s="1" t="s">
        <v>828</v>
      </c>
      <c r="F1336" s="1" t="s">
        <v>658</v>
      </c>
      <c r="G1336" s="1" t="s">
        <v>495</v>
      </c>
      <c r="H1336" s="1" t="s">
        <v>496</v>
      </c>
      <c r="I1336" s="1" t="s">
        <v>637</v>
      </c>
      <c r="J1336" s="1" t="s">
        <v>27</v>
      </c>
      <c r="K1336" s="1" t="s">
        <v>618</v>
      </c>
      <c r="L1336" s="1" t="s">
        <v>27</v>
      </c>
      <c r="Y1336" s="1" t="s">
        <v>431</v>
      </c>
      <c r="Z1336" s="1" t="s">
        <v>425</v>
      </c>
    </row>
    <row r="1337" spans="1:26" x14ac:dyDescent="0.25">
      <c r="A1337" s="1" t="s">
        <v>1791</v>
      </c>
      <c r="B1337" s="1" t="s">
        <v>610</v>
      </c>
      <c r="C1337" s="1" t="s">
        <v>285</v>
      </c>
      <c r="D1337" s="1" t="s">
        <v>27</v>
      </c>
      <c r="E1337" s="1" t="s">
        <v>688</v>
      </c>
      <c r="F1337" s="1" t="s">
        <v>627</v>
      </c>
      <c r="G1337" s="1" t="s">
        <v>623</v>
      </c>
      <c r="H1337" s="1" t="s">
        <v>802</v>
      </c>
      <c r="I1337" s="1" t="s">
        <v>651</v>
      </c>
      <c r="J1337" s="1" t="s">
        <v>628</v>
      </c>
      <c r="Y1337" s="1" t="s">
        <v>431</v>
      </c>
      <c r="Z1337" s="1" t="s">
        <v>425</v>
      </c>
    </row>
    <row r="1338" spans="1:26" x14ac:dyDescent="0.25">
      <c r="A1338" s="1" t="s">
        <v>1792</v>
      </c>
      <c r="B1338" s="1" t="s">
        <v>610</v>
      </c>
      <c r="C1338" s="1" t="s">
        <v>285</v>
      </c>
      <c r="D1338" s="1" t="s">
        <v>620</v>
      </c>
      <c r="E1338" s="1" t="s">
        <v>613</v>
      </c>
      <c r="F1338" s="1" t="s">
        <v>497</v>
      </c>
      <c r="G1338" s="1" t="s">
        <v>38</v>
      </c>
      <c r="H1338" s="1" t="s">
        <v>45</v>
      </c>
      <c r="I1338" s="1" t="s">
        <v>619</v>
      </c>
      <c r="J1338" s="1" t="s">
        <v>617</v>
      </c>
      <c r="K1338" s="1" t="s">
        <v>327</v>
      </c>
      <c r="L1338" s="1" t="s">
        <v>27</v>
      </c>
      <c r="Y1338" s="1" t="s">
        <v>436</v>
      </c>
      <c r="Z1338" s="1" t="s">
        <v>425</v>
      </c>
    </row>
    <row r="1339" spans="1:26" x14ac:dyDescent="0.25">
      <c r="A1339" s="1" t="s">
        <v>1793</v>
      </c>
      <c r="B1339" s="1" t="s">
        <v>610</v>
      </c>
      <c r="C1339" s="1" t="s">
        <v>617</v>
      </c>
      <c r="D1339" s="1" t="s">
        <v>730</v>
      </c>
      <c r="E1339" s="1" t="s">
        <v>612</v>
      </c>
      <c r="F1339" s="1" t="s">
        <v>698</v>
      </c>
      <c r="G1339" s="1" t="s">
        <v>612</v>
      </c>
      <c r="H1339" s="1" t="s">
        <v>27</v>
      </c>
      <c r="I1339" s="1" t="s">
        <v>619</v>
      </c>
      <c r="J1339" s="1" t="s">
        <v>616</v>
      </c>
      <c r="Y1339" s="1" t="s">
        <v>436</v>
      </c>
      <c r="Z1339" s="1" t="s">
        <v>425</v>
      </c>
    </row>
    <row r="1340" spans="1:26" x14ac:dyDescent="0.25">
      <c r="A1340" s="1" t="s">
        <v>1794</v>
      </c>
      <c r="B1340" s="1" t="s">
        <v>610</v>
      </c>
      <c r="C1340" s="1" t="s">
        <v>285</v>
      </c>
      <c r="D1340" s="1" t="s">
        <v>98</v>
      </c>
      <c r="E1340" s="1" t="s">
        <v>855</v>
      </c>
      <c r="F1340" s="1" t="s">
        <v>351</v>
      </c>
      <c r="G1340" s="1" t="s">
        <v>50</v>
      </c>
      <c r="H1340" s="1" t="s">
        <v>38</v>
      </c>
      <c r="I1340" s="1" t="s">
        <v>646</v>
      </c>
      <c r="J1340" s="1" t="s">
        <v>39</v>
      </c>
      <c r="K1340" s="1" t="s">
        <v>618</v>
      </c>
      <c r="L1340" s="1" t="s">
        <v>27</v>
      </c>
      <c r="M1340" s="1" t="s">
        <v>264</v>
      </c>
      <c r="N1340" s="1" t="s">
        <v>27</v>
      </c>
      <c r="Y1340" s="1" t="s">
        <v>352</v>
      </c>
      <c r="Z1340" s="1" t="s">
        <v>334</v>
      </c>
    </row>
    <row r="1341" spans="1:26" x14ac:dyDescent="0.25">
      <c r="A1341" s="1" t="s">
        <v>1795</v>
      </c>
      <c r="B1341" s="1" t="s">
        <v>610</v>
      </c>
      <c r="C1341" s="1" t="s">
        <v>98</v>
      </c>
      <c r="D1341" s="1" t="s">
        <v>611</v>
      </c>
      <c r="E1341" s="1" t="s">
        <v>612</v>
      </c>
      <c r="F1341" s="1" t="s">
        <v>648</v>
      </c>
      <c r="G1341" s="1" t="s">
        <v>641</v>
      </c>
      <c r="H1341" s="1" t="s">
        <v>612</v>
      </c>
      <c r="I1341" s="1" t="s">
        <v>616</v>
      </c>
      <c r="J1341" s="1" t="s">
        <v>729</v>
      </c>
      <c r="K1341" s="1" t="s">
        <v>617</v>
      </c>
      <c r="L1341" s="1" t="s">
        <v>27</v>
      </c>
      <c r="Y1341" s="1" t="s">
        <v>154</v>
      </c>
      <c r="Z1341" s="1" t="s">
        <v>43</v>
      </c>
    </row>
    <row r="1342" spans="1:26" x14ac:dyDescent="0.25">
      <c r="A1342" s="1" t="s">
        <v>1796</v>
      </c>
      <c r="B1342" s="1" t="s">
        <v>610</v>
      </c>
      <c r="C1342" s="1" t="s">
        <v>98</v>
      </c>
      <c r="D1342" s="1" t="s">
        <v>479</v>
      </c>
      <c r="E1342" s="1" t="s">
        <v>781</v>
      </c>
      <c r="F1342" s="1" t="s">
        <v>781</v>
      </c>
      <c r="G1342" s="1" t="s">
        <v>615</v>
      </c>
      <c r="H1342" s="1" t="s">
        <v>615</v>
      </c>
      <c r="I1342" s="1" t="s">
        <v>783</v>
      </c>
      <c r="J1342" s="1" t="s">
        <v>783</v>
      </c>
      <c r="Y1342" s="1" t="s">
        <v>596</v>
      </c>
      <c r="Z1342" s="1" t="s">
        <v>597</v>
      </c>
    </row>
    <row r="1343" spans="1:26" x14ac:dyDescent="0.25">
      <c r="A1343" s="1" t="s">
        <v>1797</v>
      </c>
      <c r="B1343" s="1" t="s">
        <v>610</v>
      </c>
      <c r="C1343" s="1" t="s">
        <v>611</v>
      </c>
      <c r="D1343" s="1" t="s">
        <v>620</v>
      </c>
      <c r="E1343" s="1" t="s">
        <v>210</v>
      </c>
      <c r="F1343" s="1" t="s">
        <v>662</v>
      </c>
      <c r="G1343" s="1" t="s">
        <v>47</v>
      </c>
      <c r="H1343" s="1" t="s">
        <v>663</v>
      </c>
      <c r="I1343" s="1" t="s">
        <v>617</v>
      </c>
      <c r="J1343" s="1" t="s">
        <v>646</v>
      </c>
      <c r="Y1343" s="1" t="s">
        <v>596</v>
      </c>
      <c r="Z1343" s="1" t="s">
        <v>597</v>
      </c>
    </row>
    <row r="1344" spans="1:26" x14ac:dyDescent="0.25">
      <c r="A1344" s="1" t="s">
        <v>1798</v>
      </c>
      <c r="B1344" s="1" t="s">
        <v>610</v>
      </c>
      <c r="C1344" s="1" t="s">
        <v>98</v>
      </c>
      <c r="D1344" s="1" t="s">
        <v>98</v>
      </c>
      <c r="E1344" s="1" t="s">
        <v>407</v>
      </c>
      <c r="F1344" s="1" t="s">
        <v>598</v>
      </c>
      <c r="G1344" s="1" t="s">
        <v>612</v>
      </c>
      <c r="H1344" s="1" t="s">
        <v>47</v>
      </c>
      <c r="I1344" s="1" t="s">
        <v>617</v>
      </c>
      <c r="J1344" s="1" t="s">
        <v>617</v>
      </c>
      <c r="Y1344" s="1" t="s">
        <v>596</v>
      </c>
      <c r="Z1344" s="1" t="s">
        <v>597</v>
      </c>
    </row>
    <row r="1345" spans="1:26" x14ac:dyDescent="0.25">
      <c r="A1345" s="1" t="s">
        <v>1799</v>
      </c>
      <c r="B1345" s="1" t="s">
        <v>610</v>
      </c>
      <c r="C1345" s="1" t="s">
        <v>285</v>
      </c>
      <c r="D1345" s="1" t="s">
        <v>140</v>
      </c>
      <c r="E1345" s="1" t="s">
        <v>210</v>
      </c>
      <c r="F1345" s="1" t="s">
        <v>237</v>
      </c>
      <c r="G1345" s="1" t="s">
        <v>45</v>
      </c>
      <c r="H1345" s="1" t="s">
        <v>47</v>
      </c>
      <c r="I1345" s="1" t="s">
        <v>617</v>
      </c>
      <c r="J1345" s="1" t="s">
        <v>634</v>
      </c>
      <c r="Y1345" s="1" t="s">
        <v>596</v>
      </c>
      <c r="Z1345" s="1" t="s">
        <v>597</v>
      </c>
    </row>
    <row r="1346" spans="1:26" x14ac:dyDescent="0.25">
      <c r="A1346" s="1" t="s">
        <v>1800</v>
      </c>
      <c r="B1346" s="1" t="s">
        <v>610</v>
      </c>
      <c r="C1346" s="1" t="s">
        <v>285</v>
      </c>
      <c r="D1346" s="1" t="s">
        <v>479</v>
      </c>
      <c r="E1346" s="1" t="s">
        <v>237</v>
      </c>
      <c r="F1346" s="1" t="s">
        <v>351</v>
      </c>
      <c r="G1346" s="1" t="s">
        <v>45</v>
      </c>
      <c r="H1346" s="1" t="s">
        <v>65</v>
      </c>
      <c r="I1346" s="1" t="s">
        <v>616</v>
      </c>
      <c r="J1346" s="1" t="s">
        <v>637</v>
      </c>
      <c r="Y1346" s="1" t="s">
        <v>596</v>
      </c>
      <c r="Z1346" s="1" t="s">
        <v>597</v>
      </c>
    </row>
    <row r="1347" spans="1:26" x14ac:dyDescent="0.25">
      <c r="A1347" s="1" t="s">
        <v>1801</v>
      </c>
      <c r="B1347" s="1" t="s">
        <v>610</v>
      </c>
      <c r="C1347" s="1" t="s">
        <v>98</v>
      </c>
      <c r="D1347" s="1" t="s">
        <v>676</v>
      </c>
      <c r="E1347" s="1" t="s">
        <v>612</v>
      </c>
      <c r="F1347" s="1" t="s">
        <v>729</v>
      </c>
      <c r="G1347" s="1" t="s">
        <v>623</v>
      </c>
      <c r="H1347" s="1" t="s">
        <v>612</v>
      </c>
      <c r="I1347" s="1" t="s">
        <v>616</v>
      </c>
      <c r="J1347" s="1" t="s">
        <v>628</v>
      </c>
      <c r="Y1347" s="1" t="s">
        <v>596</v>
      </c>
      <c r="Z1347" s="1" t="s">
        <v>597</v>
      </c>
    </row>
    <row r="1348" spans="1:26" x14ac:dyDescent="0.25">
      <c r="A1348" s="1" t="s">
        <v>1802</v>
      </c>
      <c r="B1348" s="1" t="s">
        <v>610</v>
      </c>
      <c r="C1348" s="1" t="s">
        <v>599</v>
      </c>
      <c r="D1348" s="1" t="s">
        <v>639</v>
      </c>
      <c r="E1348" s="1" t="s">
        <v>57</v>
      </c>
      <c r="F1348" s="1" t="s">
        <v>803</v>
      </c>
      <c r="G1348" s="1" t="s">
        <v>45</v>
      </c>
      <c r="H1348" s="1" t="s">
        <v>50</v>
      </c>
      <c r="I1348" s="1" t="s">
        <v>617</v>
      </c>
      <c r="J1348" s="1" t="s">
        <v>691</v>
      </c>
      <c r="Y1348" s="1" t="s">
        <v>596</v>
      </c>
      <c r="Z1348" s="1" t="s">
        <v>597</v>
      </c>
    </row>
    <row r="1349" spans="1:26" x14ac:dyDescent="0.25">
      <c r="A1349" s="1" t="s">
        <v>1803</v>
      </c>
      <c r="B1349" s="1" t="s">
        <v>610</v>
      </c>
      <c r="C1349" s="1" t="s">
        <v>98</v>
      </c>
      <c r="D1349" s="1" t="s">
        <v>98</v>
      </c>
      <c r="E1349" s="1" t="s">
        <v>236</v>
      </c>
      <c r="F1349" s="1" t="s">
        <v>236</v>
      </c>
      <c r="G1349" s="1" t="s">
        <v>655</v>
      </c>
      <c r="H1349" s="1" t="s">
        <v>45</v>
      </c>
      <c r="I1349" s="1" t="s">
        <v>827</v>
      </c>
      <c r="J1349" s="1" t="s">
        <v>613</v>
      </c>
      <c r="Y1349" s="1" t="s">
        <v>596</v>
      </c>
      <c r="Z1349" s="1" t="s">
        <v>597</v>
      </c>
    </row>
    <row r="1350" spans="1:26" x14ac:dyDescent="0.25">
      <c r="A1350" s="1" t="s">
        <v>1804</v>
      </c>
      <c r="B1350" s="1" t="s">
        <v>610</v>
      </c>
      <c r="C1350" s="1" t="s">
        <v>285</v>
      </c>
      <c r="D1350" s="1" t="s">
        <v>98</v>
      </c>
      <c r="E1350" s="1" t="s">
        <v>210</v>
      </c>
      <c r="F1350" s="1" t="s">
        <v>210</v>
      </c>
      <c r="G1350" s="1" t="s">
        <v>47</v>
      </c>
      <c r="H1350" s="1" t="s">
        <v>47</v>
      </c>
      <c r="I1350" s="1" t="s">
        <v>617</v>
      </c>
      <c r="J1350" s="1" t="s">
        <v>617</v>
      </c>
      <c r="Y1350" s="1" t="s">
        <v>596</v>
      </c>
      <c r="Z1350" s="1" t="s">
        <v>597</v>
      </c>
    </row>
    <row r="1351" spans="1:26" x14ac:dyDescent="0.25">
      <c r="A1351" s="1" t="s">
        <v>1805</v>
      </c>
      <c r="B1351" s="1" t="s">
        <v>610</v>
      </c>
      <c r="C1351" s="1" t="s">
        <v>630</v>
      </c>
      <c r="D1351" s="1" t="s">
        <v>617</v>
      </c>
      <c r="E1351" s="1" t="s">
        <v>629</v>
      </c>
      <c r="F1351" s="1" t="s">
        <v>678</v>
      </c>
      <c r="G1351" s="1" t="s">
        <v>152</v>
      </c>
      <c r="H1351" s="1" t="s">
        <v>153</v>
      </c>
      <c r="I1351" s="1" t="s">
        <v>685</v>
      </c>
      <c r="J1351" s="1" t="s">
        <v>628</v>
      </c>
      <c r="Y1351" s="1" t="s">
        <v>154</v>
      </c>
      <c r="Z1351" s="1" t="s">
        <v>43</v>
      </c>
    </row>
    <row r="1352" spans="1:26" x14ac:dyDescent="0.25">
      <c r="A1352" s="1" t="s">
        <v>1806</v>
      </c>
      <c r="B1352" s="1" t="s">
        <v>610</v>
      </c>
      <c r="C1352" s="1" t="s">
        <v>637</v>
      </c>
      <c r="D1352" s="1" t="s">
        <v>611</v>
      </c>
      <c r="E1352" s="1" t="s">
        <v>237</v>
      </c>
      <c r="F1352" s="1" t="s">
        <v>678</v>
      </c>
      <c r="G1352" s="1" t="s">
        <v>45</v>
      </c>
      <c r="H1352" s="1" t="s">
        <v>623</v>
      </c>
      <c r="I1352" s="1" t="s">
        <v>665</v>
      </c>
      <c r="J1352" s="1" t="s">
        <v>628</v>
      </c>
      <c r="Y1352" s="1" t="s">
        <v>596</v>
      </c>
      <c r="Z1352" s="1" t="s">
        <v>597</v>
      </c>
    </row>
    <row r="1353" spans="1:26" x14ac:dyDescent="0.25">
      <c r="A1353" s="1" t="s">
        <v>1807</v>
      </c>
      <c r="B1353" s="1" t="s">
        <v>610</v>
      </c>
      <c r="C1353" s="1" t="s">
        <v>285</v>
      </c>
      <c r="D1353" s="1" t="s">
        <v>479</v>
      </c>
      <c r="E1353" s="1" t="s">
        <v>612</v>
      </c>
      <c r="F1353" s="1" t="s">
        <v>237</v>
      </c>
      <c r="G1353" s="1" t="s">
        <v>641</v>
      </c>
      <c r="H1353" s="1" t="s">
        <v>612</v>
      </c>
      <c r="I1353" s="1" t="s">
        <v>619</v>
      </c>
      <c r="J1353" s="1" t="s">
        <v>616</v>
      </c>
      <c r="Y1353" s="1" t="s">
        <v>596</v>
      </c>
      <c r="Z1353" s="1" t="s">
        <v>597</v>
      </c>
    </row>
    <row r="1354" spans="1:26" x14ac:dyDescent="0.25">
      <c r="A1354" s="1" t="s">
        <v>1808</v>
      </c>
      <c r="B1354" s="1" t="s">
        <v>610</v>
      </c>
      <c r="C1354" s="1" t="s">
        <v>140</v>
      </c>
      <c r="D1354" s="1" t="s">
        <v>140</v>
      </c>
      <c r="E1354" s="1" t="s">
        <v>600</v>
      </c>
      <c r="F1354" s="1" t="s">
        <v>601</v>
      </c>
      <c r="G1354" s="1" t="s">
        <v>612</v>
      </c>
      <c r="H1354" s="1" t="s">
        <v>663</v>
      </c>
      <c r="I1354" s="1" t="s">
        <v>616</v>
      </c>
      <c r="J1354" s="1" t="s">
        <v>729</v>
      </c>
      <c r="Y1354" s="1" t="s">
        <v>596</v>
      </c>
      <c r="Z1354" s="1" t="s">
        <v>597</v>
      </c>
    </row>
    <row r="1355" spans="1:26" x14ac:dyDescent="0.25">
      <c r="A1355" s="1" t="s">
        <v>1809</v>
      </c>
      <c r="B1355" s="1" t="s">
        <v>610</v>
      </c>
      <c r="C1355" s="1" t="s">
        <v>285</v>
      </c>
      <c r="D1355" s="1" t="s">
        <v>140</v>
      </c>
      <c r="E1355" s="1" t="s">
        <v>210</v>
      </c>
      <c r="F1355" s="1" t="s">
        <v>633</v>
      </c>
      <c r="G1355" s="1" t="s">
        <v>47</v>
      </c>
      <c r="H1355" s="1" t="s">
        <v>663</v>
      </c>
      <c r="I1355" s="1" t="s">
        <v>617</v>
      </c>
      <c r="J1355" s="1" t="s">
        <v>628</v>
      </c>
      <c r="Y1355" s="1" t="s">
        <v>596</v>
      </c>
      <c r="Z1355" s="1" t="s">
        <v>597</v>
      </c>
    </row>
    <row r="1356" spans="1:26" x14ac:dyDescent="0.25">
      <c r="A1356" s="1" t="s">
        <v>1810</v>
      </c>
      <c r="B1356" s="1" t="s">
        <v>610</v>
      </c>
      <c r="C1356" s="1" t="s">
        <v>98</v>
      </c>
      <c r="D1356" s="1" t="s">
        <v>611</v>
      </c>
      <c r="E1356" s="1" t="s">
        <v>49</v>
      </c>
      <c r="F1356" s="1" t="s">
        <v>351</v>
      </c>
      <c r="G1356" s="1" t="s">
        <v>644</v>
      </c>
      <c r="H1356" s="1" t="s">
        <v>644</v>
      </c>
      <c r="I1356" s="1" t="s">
        <v>619</v>
      </c>
      <c r="J1356" s="1" t="s">
        <v>401</v>
      </c>
      <c r="Y1356" s="1" t="s">
        <v>596</v>
      </c>
      <c r="Z1356" s="1" t="s">
        <v>597</v>
      </c>
    </row>
    <row r="1357" spans="1:26" x14ac:dyDescent="0.25">
      <c r="A1357" s="1" t="s">
        <v>1811</v>
      </c>
      <c r="B1357" s="1" t="s">
        <v>610</v>
      </c>
      <c r="C1357" s="1" t="s">
        <v>98</v>
      </c>
      <c r="D1357" s="1" t="s">
        <v>98</v>
      </c>
      <c r="E1357" s="1" t="s">
        <v>210</v>
      </c>
      <c r="F1357" s="1" t="s">
        <v>237</v>
      </c>
      <c r="G1357" s="1" t="s">
        <v>45</v>
      </c>
      <c r="H1357" s="1" t="s">
        <v>47</v>
      </c>
      <c r="I1357" s="1" t="s">
        <v>617</v>
      </c>
      <c r="J1357" s="1" t="s">
        <v>633</v>
      </c>
      <c r="Y1357" s="1" t="s">
        <v>596</v>
      </c>
      <c r="Z1357" s="1" t="s">
        <v>597</v>
      </c>
    </row>
    <row r="1358" spans="1:26" x14ac:dyDescent="0.25">
      <c r="A1358" s="1" t="s">
        <v>1812</v>
      </c>
      <c r="B1358" s="1" t="s">
        <v>610</v>
      </c>
      <c r="C1358" s="1" t="s">
        <v>285</v>
      </c>
      <c r="D1358" s="1" t="s">
        <v>755</v>
      </c>
      <c r="E1358" s="1" t="s">
        <v>651</v>
      </c>
      <c r="F1358" s="1" t="s">
        <v>654</v>
      </c>
      <c r="G1358" s="1" t="s">
        <v>623</v>
      </c>
      <c r="H1358" s="1" t="s">
        <v>613</v>
      </c>
      <c r="I1358" s="1" t="s">
        <v>616</v>
      </c>
      <c r="J1358" s="1" t="s">
        <v>675</v>
      </c>
      <c r="Y1358" s="1" t="s">
        <v>596</v>
      </c>
      <c r="Z1358" s="1" t="s">
        <v>597</v>
      </c>
    </row>
    <row r="1359" spans="1:26" x14ac:dyDescent="0.25">
      <c r="A1359" s="1" t="s">
        <v>1813</v>
      </c>
      <c r="B1359" s="1" t="s">
        <v>610</v>
      </c>
      <c r="C1359" s="1" t="s">
        <v>98</v>
      </c>
      <c r="D1359" s="1" t="s">
        <v>98</v>
      </c>
      <c r="E1359" s="1" t="s">
        <v>648</v>
      </c>
      <c r="F1359" s="1" t="s">
        <v>57</v>
      </c>
      <c r="G1359" s="1" t="s">
        <v>641</v>
      </c>
      <c r="H1359" s="1" t="s">
        <v>615</v>
      </c>
      <c r="I1359" s="1" t="s">
        <v>616</v>
      </c>
      <c r="J1359" s="1" t="s">
        <v>729</v>
      </c>
      <c r="Y1359" s="1" t="s">
        <v>596</v>
      </c>
      <c r="Z1359" s="1" t="s">
        <v>597</v>
      </c>
    </row>
    <row r="1360" spans="1:26" x14ac:dyDescent="0.25">
      <c r="A1360" s="1" t="s">
        <v>1814</v>
      </c>
      <c r="B1360" s="1" t="s">
        <v>610</v>
      </c>
      <c r="C1360" s="1" t="s">
        <v>730</v>
      </c>
      <c r="D1360" s="1" t="s">
        <v>659</v>
      </c>
      <c r="E1360" s="1" t="s">
        <v>633</v>
      </c>
      <c r="F1360" s="1" t="s">
        <v>351</v>
      </c>
      <c r="G1360" s="1" t="s">
        <v>50</v>
      </c>
      <c r="H1360" s="1" t="s">
        <v>663</v>
      </c>
      <c r="I1360" s="1" t="s">
        <v>646</v>
      </c>
      <c r="J1360" s="1" t="s">
        <v>628</v>
      </c>
      <c r="Y1360" s="1" t="s">
        <v>596</v>
      </c>
      <c r="Z1360" s="1" t="s">
        <v>597</v>
      </c>
    </row>
    <row r="1361" spans="1:26" x14ac:dyDescent="0.25">
      <c r="A1361" s="1" t="s">
        <v>1815</v>
      </c>
      <c r="B1361" s="1" t="s">
        <v>610</v>
      </c>
      <c r="C1361" s="1" t="s">
        <v>285</v>
      </c>
      <c r="D1361" s="1" t="s">
        <v>286</v>
      </c>
      <c r="E1361" s="1" t="s">
        <v>210</v>
      </c>
      <c r="F1361" s="1" t="s">
        <v>891</v>
      </c>
      <c r="G1361" s="1" t="s">
        <v>618</v>
      </c>
      <c r="H1361" s="1" t="s">
        <v>47</v>
      </c>
      <c r="I1361" s="1" t="s">
        <v>617</v>
      </c>
      <c r="J1361" s="1" t="s">
        <v>637</v>
      </c>
      <c r="Y1361" s="1" t="s">
        <v>596</v>
      </c>
      <c r="Z1361" s="1" t="s">
        <v>597</v>
      </c>
    </row>
    <row r="1362" spans="1:26" x14ac:dyDescent="0.25">
      <c r="A1362" s="1" t="s">
        <v>1816</v>
      </c>
      <c r="B1362" s="1" t="s">
        <v>610</v>
      </c>
      <c r="C1362" s="1" t="s">
        <v>98</v>
      </c>
      <c r="D1362" s="1" t="s">
        <v>611</v>
      </c>
      <c r="E1362" s="1" t="s">
        <v>351</v>
      </c>
      <c r="F1362" s="1" t="s">
        <v>745</v>
      </c>
      <c r="G1362" s="1" t="s">
        <v>655</v>
      </c>
      <c r="H1362" s="1" t="s">
        <v>50</v>
      </c>
      <c r="I1362" s="1" t="s">
        <v>637</v>
      </c>
      <c r="J1362" s="1" t="s">
        <v>783</v>
      </c>
      <c r="Y1362" s="1" t="s">
        <v>596</v>
      </c>
      <c r="Z1362" s="1" t="s">
        <v>597</v>
      </c>
    </row>
    <row r="1363" spans="1:26" x14ac:dyDescent="0.25">
      <c r="A1363" s="1" t="s">
        <v>1817</v>
      </c>
      <c r="B1363" s="1" t="s">
        <v>610</v>
      </c>
      <c r="C1363" s="1" t="s">
        <v>98</v>
      </c>
      <c r="D1363" s="1" t="s">
        <v>676</v>
      </c>
      <c r="E1363" s="1" t="s">
        <v>729</v>
      </c>
      <c r="F1363" s="1" t="s">
        <v>236</v>
      </c>
      <c r="G1363" s="1" t="s">
        <v>641</v>
      </c>
      <c r="H1363" s="1" t="s">
        <v>623</v>
      </c>
      <c r="I1363" s="1" t="s">
        <v>616</v>
      </c>
      <c r="J1363" s="1" t="s">
        <v>628</v>
      </c>
      <c r="Y1363" s="1" t="s">
        <v>346</v>
      </c>
      <c r="Z1363" s="1" t="s">
        <v>334</v>
      </c>
    </row>
    <row r="1364" spans="1:26" x14ac:dyDescent="0.25">
      <c r="A1364" s="1" t="s">
        <v>1818</v>
      </c>
      <c r="B1364" s="1" t="s">
        <v>610</v>
      </c>
      <c r="C1364" s="1" t="s">
        <v>98</v>
      </c>
      <c r="D1364" s="1" t="s">
        <v>140</v>
      </c>
      <c r="E1364" s="1" t="s">
        <v>236</v>
      </c>
      <c r="F1364" s="1" t="s">
        <v>237</v>
      </c>
      <c r="G1364" s="1" t="s">
        <v>641</v>
      </c>
      <c r="H1364" s="1" t="s">
        <v>45</v>
      </c>
      <c r="I1364" s="1" t="s">
        <v>619</v>
      </c>
      <c r="J1364" s="1" t="s">
        <v>783</v>
      </c>
      <c r="K1364" s="1" t="s">
        <v>238</v>
      </c>
      <c r="L1364" s="1" t="s">
        <v>27</v>
      </c>
      <c r="Y1364" s="1" t="s">
        <v>154</v>
      </c>
      <c r="Z1364" s="1" t="s">
        <v>43</v>
      </c>
    </row>
    <row r="1365" spans="1:26" x14ac:dyDescent="0.25">
      <c r="A1365" s="1" t="s">
        <v>1819</v>
      </c>
      <c r="B1365" s="1" t="s">
        <v>610</v>
      </c>
      <c r="C1365" s="1" t="s">
        <v>98</v>
      </c>
      <c r="D1365" s="1" t="s">
        <v>140</v>
      </c>
      <c r="E1365" s="1" t="s">
        <v>825</v>
      </c>
      <c r="F1365" s="1" t="s">
        <v>660</v>
      </c>
      <c r="G1365" s="1" t="s">
        <v>655</v>
      </c>
      <c r="H1365" s="1" t="s">
        <v>45</v>
      </c>
      <c r="I1365" s="1" t="s">
        <v>637</v>
      </c>
      <c r="J1365" s="1" t="s">
        <v>637</v>
      </c>
      <c r="K1365" s="1" t="s">
        <v>239</v>
      </c>
      <c r="L1365" s="1" t="s">
        <v>27</v>
      </c>
      <c r="Y1365" s="1" t="s">
        <v>154</v>
      </c>
      <c r="Z1365" s="1" t="s">
        <v>43</v>
      </c>
    </row>
    <row r="1366" spans="1:26" x14ac:dyDescent="0.25">
      <c r="A1366" s="1" t="s">
        <v>1820</v>
      </c>
      <c r="B1366" s="1" t="s">
        <v>610</v>
      </c>
      <c r="C1366" s="1" t="s">
        <v>285</v>
      </c>
      <c r="D1366" s="1" t="s">
        <v>98</v>
      </c>
      <c r="E1366" s="1" t="s">
        <v>237</v>
      </c>
      <c r="F1366" s="1" t="s">
        <v>469</v>
      </c>
      <c r="G1366" s="1" t="s">
        <v>45</v>
      </c>
      <c r="H1366" s="1" t="s">
        <v>662</v>
      </c>
      <c r="I1366" s="1" t="s">
        <v>616</v>
      </c>
      <c r="J1366" s="1" t="s">
        <v>613</v>
      </c>
      <c r="Y1366" s="1" t="s">
        <v>596</v>
      </c>
      <c r="Z1366" s="1" t="s">
        <v>597</v>
      </c>
    </row>
    <row r="1367" spans="1:26" x14ac:dyDescent="0.25">
      <c r="A1367" s="1" t="s">
        <v>1821</v>
      </c>
      <c r="B1367" s="1" t="s">
        <v>610</v>
      </c>
      <c r="C1367" s="1" t="s">
        <v>285</v>
      </c>
      <c r="D1367" s="1" t="s">
        <v>659</v>
      </c>
      <c r="E1367" s="1" t="s">
        <v>49</v>
      </c>
      <c r="F1367" s="1" t="s">
        <v>627</v>
      </c>
      <c r="G1367" s="1" t="s">
        <v>618</v>
      </c>
      <c r="H1367" s="1" t="s">
        <v>623</v>
      </c>
      <c r="I1367" s="1" t="s">
        <v>616</v>
      </c>
      <c r="J1367" s="1" t="s">
        <v>617</v>
      </c>
      <c r="Y1367" s="1" t="s">
        <v>596</v>
      </c>
      <c r="Z1367" s="1" t="s">
        <v>597</v>
      </c>
    </row>
    <row r="1368" spans="1:26" x14ac:dyDescent="0.25">
      <c r="A1368" s="1" t="s">
        <v>1822</v>
      </c>
      <c r="B1368" s="1" t="s">
        <v>610</v>
      </c>
      <c r="C1368" s="1" t="s">
        <v>98</v>
      </c>
      <c r="D1368" s="1" t="s">
        <v>140</v>
      </c>
      <c r="E1368" s="1" t="s">
        <v>612</v>
      </c>
      <c r="F1368" s="1" t="s">
        <v>666</v>
      </c>
      <c r="G1368" s="1" t="s">
        <v>618</v>
      </c>
      <c r="H1368" s="1" t="s">
        <v>641</v>
      </c>
      <c r="I1368" s="1" t="s">
        <v>619</v>
      </c>
      <c r="J1368" s="1" t="s">
        <v>616</v>
      </c>
      <c r="Y1368" s="1" t="s">
        <v>596</v>
      </c>
      <c r="Z1368" s="1" t="s">
        <v>597</v>
      </c>
    </row>
    <row r="1369" spans="1:26" x14ac:dyDescent="0.25">
      <c r="A1369" s="1" t="s">
        <v>1823</v>
      </c>
      <c r="B1369" s="1" t="s">
        <v>610</v>
      </c>
      <c r="C1369" s="1" t="s">
        <v>98</v>
      </c>
      <c r="D1369" s="1" t="s">
        <v>676</v>
      </c>
      <c r="E1369" s="1" t="s">
        <v>351</v>
      </c>
      <c r="F1369" s="1" t="s">
        <v>627</v>
      </c>
      <c r="G1369" s="1" t="s">
        <v>50</v>
      </c>
      <c r="H1369" s="1" t="s">
        <v>623</v>
      </c>
      <c r="I1369" s="1" t="s">
        <v>646</v>
      </c>
      <c r="J1369" s="1" t="s">
        <v>628</v>
      </c>
      <c r="Y1369" s="1" t="s">
        <v>596</v>
      </c>
      <c r="Z1369" s="1" t="s">
        <v>597</v>
      </c>
    </row>
    <row r="1370" spans="1:26" x14ac:dyDescent="0.25">
      <c r="A1370" s="1" t="s">
        <v>1824</v>
      </c>
      <c r="B1370" s="1" t="s">
        <v>610</v>
      </c>
      <c r="C1370" s="1" t="s">
        <v>630</v>
      </c>
      <c r="D1370" s="1" t="s">
        <v>611</v>
      </c>
      <c r="E1370" s="1" t="s">
        <v>613</v>
      </c>
      <c r="F1370" s="1" t="s">
        <v>706</v>
      </c>
      <c r="G1370" s="1" t="s">
        <v>618</v>
      </c>
      <c r="H1370" s="1" t="s">
        <v>153</v>
      </c>
      <c r="I1370" s="1" t="s">
        <v>617</v>
      </c>
      <c r="J1370" s="1" t="s">
        <v>649</v>
      </c>
      <c r="K1370" s="1" t="s">
        <v>619</v>
      </c>
      <c r="L1370" s="1" t="s">
        <v>27</v>
      </c>
      <c r="M1370" s="1" t="s">
        <v>274</v>
      </c>
      <c r="N1370" s="1" t="s">
        <v>27</v>
      </c>
      <c r="Y1370" s="1" t="s">
        <v>42</v>
      </c>
      <c r="Z1370" s="1" t="s">
        <v>43</v>
      </c>
    </row>
    <row r="1371" spans="1:26" x14ac:dyDescent="0.25">
      <c r="A1371" s="1" t="s">
        <v>1825</v>
      </c>
      <c r="B1371" s="1" t="s">
        <v>610</v>
      </c>
      <c r="C1371" s="1" t="s">
        <v>286</v>
      </c>
      <c r="D1371" s="1" t="s">
        <v>647</v>
      </c>
      <c r="E1371" s="1" t="s">
        <v>49</v>
      </c>
      <c r="F1371" s="1" t="s">
        <v>629</v>
      </c>
      <c r="G1371" s="1" t="s">
        <v>618</v>
      </c>
      <c r="H1371" s="1" t="s">
        <v>47</v>
      </c>
      <c r="I1371" s="1" t="s">
        <v>783</v>
      </c>
      <c r="J1371" s="1" t="s">
        <v>646</v>
      </c>
      <c r="Y1371" s="1" t="s">
        <v>596</v>
      </c>
      <c r="Z1371" s="1" t="s">
        <v>597</v>
      </c>
    </row>
    <row r="1372" spans="1:26" x14ac:dyDescent="0.25">
      <c r="A1372" s="1" t="s">
        <v>1826</v>
      </c>
      <c r="B1372" s="1" t="s">
        <v>610</v>
      </c>
      <c r="C1372" s="1" t="s">
        <v>140</v>
      </c>
      <c r="D1372" s="1" t="s">
        <v>140</v>
      </c>
      <c r="E1372" s="1" t="s">
        <v>612</v>
      </c>
      <c r="F1372" s="1" t="s">
        <v>612</v>
      </c>
      <c r="G1372" s="1" t="s">
        <v>612</v>
      </c>
      <c r="H1372" s="1" t="s">
        <v>612</v>
      </c>
      <c r="I1372" s="1" t="s">
        <v>616</v>
      </c>
      <c r="J1372" s="1" t="s">
        <v>810</v>
      </c>
      <c r="Y1372" s="1" t="s">
        <v>596</v>
      </c>
      <c r="Z1372" s="1" t="s">
        <v>597</v>
      </c>
    </row>
    <row r="1373" spans="1:26" x14ac:dyDescent="0.25">
      <c r="A1373" s="1" t="s">
        <v>1827</v>
      </c>
      <c r="B1373" s="1" t="s">
        <v>610</v>
      </c>
      <c r="C1373" s="1" t="s">
        <v>98</v>
      </c>
      <c r="D1373" s="1" t="s">
        <v>140</v>
      </c>
      <c r="E1373" s="1" t="s">
        <v>729</v>
      </c>
      <c r="F1373" s="1" t="s">
        <v>678</v>
      </c>
      <c r="G1373" s="1" t="s">
        <v>623</v>
      </c>
      <c r="H1373" s="1" t="s">
        <v>623</v>
      </c>
      <c r="I1373" s="1" t="s">
        <v>628</v>
      </c>
      <c r="J1373" s="1" t="s">
        <v>628</v>
      </c>
      <c r="Y1373" s="1" t="s">
        <v>596</v>
      </c>
      <c r="Z1373" s="1" t="s">
        <v>597</v>
      </c>
    </row>
    <row r="1374" spans="1:26" x14ac:dyDescent="0.25">
      <c r="A1374" s="1" t="s">
        <v>1828</v>
      </c>
      <c r="B1374" s="1" t="s">
        <v>610</v>
      </c>
      <c r="C1374" s="1" t="s">
        <v>285</v>
      </c>
      <c r="D1374" s="1" t="s">
        <v>730</v>
      </c>
      <c r="E1374" s="1" t="s">
        <v>210</v>
      </c>
      <c r="F1374" s="1" t="s">
        <v>210</v>
      </c>
      <c r="G1374" s="1" t="s">
        <v>47</v>
      </c>
      <c r="H1374" s="1" t="s">
        <v>47</v>
      </c>
      <c r="I1374" s="1" t="s">
        <v>617</v>
      </c>
      <c r="J1374" s="1" t="s">
        <v>617</v>
      </c>
      <c r="Y1374" s="1" t="s">
        <v>596</v>
      </c>
      <c r="Z1374" s="1" t="s">
        <v>597</v>
      </c>
    </row>
    <row r="1375" spans="1:26" x14ac:dyDescent="0.25">
      <c r="A1375" s="1" t="s">
        <v>1829</v>
      </c>
      <c r="B1375" s="1" t="s">
        <v>610</v>
      </c>
      <c r="C1375" s="1" t="s">
        <v>285</v>
      </c>
      <c r="D1375" s="1" t="s">
        <v>286</v>
      </c>
      <c r="E1375" s="1" t="s">
        <v>210</v>
      </c>
      <c r="F1375" s="1" t="s">
        <v>627</v>
      </c>
      <c r="G1375" s="1" t="s">
        <v>623</v>
      </c>
      <c r="H1375" s="1" t="s">
        <v>47</v>
      </c>
      <c r="I1375" s="1" t="s">
        <v>617</v>
      </c>
      <c r="J1375" s="1" t="s">
        <v>628</v>
      </c>
      <c r="K1375" s="1" t="s">
        <v>238</v>
      </c>
      <c r="L1375" s="1" t="s">
        <v>27</v>
      </c>
      <c r="M1375" s="1" t="s">
        <v>266</v>
      </c>
      <c r="N1375" s="1" t="s">
        <v>27</v>
      </c>
      <c r="Y1375" s="1" t="s">
        <v>287</v>
      </c>
      <c r="Z1375" s="1" t="s">
        <v>43</v>
      </c>
    </row>
    <row r="1376" spans="1:26" x14ac:dyDescent="0.25">
      <c r="A1376" s="1" t="s">
        <v>1830</v>
      </c>
      <c r="B1376" s="1" t="s">
        <v>610</v>
      </c>
      <c r="C1376" s="1" t="s">
        <v>140</v>
      </c>
      <c r="D1376" s="1" t="s">
        <v>286</v>
      </c>
      <c r="E1376" s="1" t="s">
        <v>237</v>
      </c>
      <c r="F1376" s="1" t="s">
        <v>745</v>
      </c>
      <c r="G1376" s="1" t="s">
        <v>655</v>
      </c>
      <c r="H1376" s="1" t="s">
        <v>45</v>
      </c>
      <c r="I1376" s="1" t="s">
        <v>619</v>
      </c>
      <c r="J1376" s="1" t="s">
        <v>633</v>
      </c>
      <c r="Y1376" s="1" t="s">
        <v>596</v>
      </c>
      <c r="Z1376" s="1" t="s">
        <v>597</v>
      </c>
    </row>
    <row r="1377" spans="1:26" x14ac:dyDescent="0.25">
      <c r="A1377" s="1" t="s">
        <v>1831</v>
      </c>
      <c r="B1377" s="1" t="s">
        <v>610</v>
      </c>
      <c r="C1377" s="1" t="s">
        <v>98</v>
      </c>
      <c r="D1377" s="1" t="s">
        <v>647</v>
      </c>
      <c r="E1377" s="1" t="s">
        <v>612</v>
      </c>
      <c r="F1377" s="1" t="s">
        <v>666</v>
      </c>
      <c r="G1377" s="1" t="s">
        <v>641</v>
      </c>
      <c r="H1377" s="1" t="s">
        <v>612</v>
      </c>
      <c r="I1377" s="1" t="s">
        <v>619</v>
      </c>
      <c r="J1377" s="1" t="s">
        <v>682</v>
      </c>
      <c r="Y1377" s="1" t="s">
        <v>596</v>
      </c>
      <c r="Z1377" s="1" t="s">
        <v>597</v>
      </c>
    </row>
    <row r="1378" spans="1:26" x14ac:dyDescent="0.25">
      <c r="A1378" s="1" t="s">
        <v>1832</v>
      </c>
      <c r="B1378" s="1" t="s">
        <v>610</v>
      </c>
      <c r="C1378" s="1" t="s">
        <v>285</v>
      </c>
      <c r="D1378" s="1" t="s">
        <v>730</v>
      </c>
      <c r="E1378" s="1" t="s">
        <v>728</v>
      </c>
      <c r="F1378" s="1" t="s">
        <v>679</v>
      </c>
      <c r="G1378" s="1" t="s">
        <v>623</v>
      </c>
      <c r="H1378" s="1" t="s">
        <v>615</v>
      </c>
      <c r="I1378" s="1" t="s">
        <v>628</v>
      </c>
      <c r="J1378" s="1" t="s">
        <v>624</v>
      </c>
      <c r="Y1378" s="1" t="s">
        <v>596</v>
      </c>
      <c r="Z1378" s="1" t="s">
        <v>597</v>
      </c>
    </row>
    <row r="1379" spans="1:26" x14ac:dyDescent="0.25">
      <c r="A1379" s="1" t="s">
        <v>1833</v>
      </c>
      <c r="B1379" s="1" t="s">
        <v>610</v>
      </c>
      <c r="C1379" s="1" t="s">
        <v>493</v>
      </c>
      <c r="D1379" s="1" t="s">
        <v>494</v>
      </c>
      <c r="E1379" s="1" t="s">
        <v>633</v>
      </c>
      <c r="F1379" s="1" t="s">
        <v>351</v>
      </c>
      <c r="G1379" s="1" t="s">
        <v>50</v>
      </c>
      <c r="H1379" s="1" t="s">
        <v>663</v>
      </c>
      <c r="I1379" s="1" t="s">
        <v>642</v>
      </c>
      <c r="J1379" s="1" t="s">
        <v>628</v>
      </c>
      <c r="Y1379" s="1" t="s">
        <v>596</v>
      </c>
      <c r="Z1379" s="1" t="s">
        <v>597</v>
      </c>
    </row>
    <row r="1380" spans="1:26" x14ac:dyDescent="0.25">
      <c r="A1380" s="1" t="s">
        <v>1834</v>
      </c>
      <c r="B1380" s="1" t="s">
        <v>610</v>
      </c>
      <c r="C1380" s="1" t="s">
        <v>285</v>
      </c>
      <c r="D1380" s="1" t="s">
        <v>620</v>
      </c>
      <c r="E1380" s="1" t="s">
        <v>210</v>
      </c>
      <c r="F1380" s="1" t="s">
        <v>626</v>
      </c>
      <c r="G1380" s="1" t="s">
        <v>47</v>
      </c>
      <c r="H1380" s="1" t="s">
        <v>642</v>
      </c>
      <c r="I1380" s="1" t="s">
        <v>617</v>
      </c>
      <c r="J1380" s="1" t="s">
        <v>628</v>
      </c>
      <c r="Y1380" s="1" t="s">
        <v>596</v>
      </c>
      <c r="Z1380" s="1" t="s">
        <v>597</v>
      </c>
    </row>
    <row r="1381" spans="1:26" x14ac:dyDescent="0.25">
      <c r="A1381" s="1" t="s">
        <v>1835</v>
      </c>
      <c r="B1381" s="1" t="s">
        <v>610</v>
      </c>
      <c r="C1381" s="1" t="s">
        <v>140</v>
      </c>
      <c r="D1381" s="1" t="s">
        <v>620</v>
      </c>
      <c r="E1381" s="1" t="s">
        <v>237</v>
      </c>
      <c r="F1381" s="1" t="s">
        <v>640</v>
      </c>
      <c r="G1381" s="1" t="s">
        <v>45</v>
      </c>
      <c r="H1381" s="1" t="s">
        <v>623</v>
      </c>
      <c r="I1381" s="1" t="s">
        <v>619</v>
      </c>
      <c r="J1381" s="1" t="s">
        <v>637</v>
      </c>
      <c r="Y1381" s="1" t="s">
        <v>596</v>
      </c>
      <c r="Z1381" s="1" t="s">
        <v>597</v>
      </c>
    </row>
    <row r="1382" spans="1:26" x14ac:dyDescent="0.25">
      <c r="A1382" s="1" t="s">
        <v>1836</v>
      </c>
      <c r="B1382" s="1" t="s">
        <v>610</v>
      </c>
      <c r="C1382" s="1" t="s">
        <v>98</v>
      </c>
      <c r="D1382" s="1" t="s">
        <v>730</v>
      </c>
      <c r="E1382" s="1" t="s">
        <v>236</v>
      </c>
      <c r="F1382" s="1" t="s">
        <v>351</v>
      </c>
      <c r="G1382" s="1" t="s">
        <v>655</v>
      </c>
      <c r="H1382" s="1" t="s">
        <v>50</v>
      </c>
      <c r="I1382" s="1" t="s">
        <v>619</v>
      </c>
      <c r="J1382" s="1" t="s">
        <v>646</v>
      </c>
      <c r="Y1382" s="1" t="s">
        <v>596</v>
      </c>
      <c r="Z1382" s="1" t="s">
        <v>597</v>
      </c>
    </row>
    <row r="1383" spans="1:26" x14ac:dyDescent="0.25">
      <c r="A1383" s="1" t="s">
        <v>1837</v>
      </c>
      <c r="B1383" s="1" t="s">
        <v>610</v>
      </c>
      <c r="C1383" s="1" t="s">
        <v>98</v>
      </c>
      <c r="D1383" s="1" t="s">
        <v>730</v>
      </c>
      <c r="E1383" s="1" t="s">
        <v>237</v>
      </c>
      <c r="F1383" s="1" t="s">
        <v>351</v>
      </c>
      <c r="G1383" s="1" t="s">
        <v>45</v>
      </c>
      <c r="H1383" s="1" t="s">
        <v>50</v>
      </c>
      <c r="I1383" s="1" t="s">
        <v>619</v>
      </c>
      <c r="J1383" s="1" t="s">
        <v>721</v>
      </c>
      <c r="Y1383" s="1" t="s">
        <v>596</v>
      </c>
      <c r="Z1383" s="1" t="s">
        <v>597</v>
      </c>
    </row>
    <row r="1384" spans="1:26" x14ac:dyDescent="0.25">
      <c r="A1384" s="1" t="s">
        <v>1838</v>
      </c>
      <c r="B1384" s="1" t="s">
        <v>807</v>
      </c>
      <c r="C1384" s="1" t="s">
        <v>240</v>
      </c>
      <c r="D1384" s="1" t="s">
        <v>27</v>
      </c>
      <c r="E1384" s="1" t="s">
        <v>806</v>
      </c>
      <c r="F1384" s="1" t="s">
        <v>53</v>
      </c>
      <c r="G1384" s="1" t="s">
        <v>142</v>
      </c>
      <c r="H1384" s="1" t="s">
        <v>65</v>
      </c>
      <c r="I1384" s="1" t="s">
        <v>741</v>
      </c>
      <c r="J1384" s="1" t="s">
        <v>682</v>
      </c>
      <c r="Y1384" s="1" t="s">
        <v>478</v>
      </c>
      <c r="Z1384" s="1" t="s">
        <v>425</v>
      </c>
    </row>
    <row r="1385" spans="1:26" x14ac:dyDescent="0.25">
      <c r="A1385" s="1" t="s">
        <v>1839</v>
      </c>
      <c r="B1385" s="1" t="s">
        <v>807</v>
      </c>
      <c r="C1385" s="1" t="s">
        <v>145</v>
      </c>
      <c r="D1385" s="1" t="s">
        <v>620</v>
      </c>
      <c r="E1385" s="1" t="s">
        <v>48</v>
      </c>
      <c r="F1385" s="1" t="s">
        <v>613</v>
      </c>
      <c r="G1385" s="1" t="s">
        <v>194</v>
      </c>
      <c r="H1385" s="1" t="s">
        <v>142</v>
      </c>
      <c r="I1385" s="1" t="s">
        <v>617</v>
      </c>
      <c r="J1385" s="1" t="s">
        <v>616</v>
      </c>
      <c r="Y1385" s="1" t="s">
        <v>478</v>
      </c>
      <c r="Z1385" s="1" t="s">
        <v>425</v>
      </c>
    </row>
    <row r="1386" spans="1:26" x14ac:dyDescent="0.25">
      <c r="A1386" s="1" t="s">
        <v>1840</v>
      </c>
      <c r="B1386" s="1" t="s">
        <v>807</v>
      </c>
      <c r="C1386" s="1" t="s">
        <v>240</v>
      </c>
      <c r="D1386" s="1" t="s">
        <v>652</v>
      </c>
      <c r="E1386" s="1" t="s">
        <v>613</v>
      </c>
      <c r="F1386" s="1" t="s">
        <v>666</v>
      </c>
      <c r="G1386" s="1" t="s">
        <v>142</v>
      </c>
      <c r="H1386" s="1" t="s">
        <v>70</v>
      </c>
      <c r="I1386" s="1" t="s">
        <v>617</v>
      </c>
      <c r="J1386" s="1" t="s">
        <v>776</v>
      </c>
      <c r="Y1386" s="1" t="s">
        <v>478</v>
      </c>
      <c r="Z1386" s="1" t="s">
        <v>425</v>
      </c>
    </row>
    <row r="1387" spans="1:26" x14ac:dyDescent="0.25">
      <c r="A1387" s="1" t="s">
        <v>1841</v>
      </c>
      <c r="B1387" s="1" t="s">
        <v>807</v>
      </c>
      <c r="C1387" s="1" t="s">
        <v>145</v>
      </c>
      <c r="D1387" s="1" t="s">
        <v>240</v>
      </c>
      <c r="E1387" s="1" t="s">
        <v>48</v>
      </c>
      <c r="F1387" s="1" t="s">
        <v>27</v>
      </c>
      <c r="G1387" s="1" t="s">
        <v>142</v>
      </c>
      <c r="H1387" s="1" t="s">
        <v>27</v>
      </c>
      <c r="I1387" s="1" t="s">
        <v>628</v>
      </c>
      <c r="J1387" s="1" t="s">
        <v>682</v>
      </c>
      <c r="Y1387" s="1" t="s">
        <v>478</v>
      </c>
      <c r="Z1387" s="1" t="s">
        <v>425</v>
      </c>
    </row>
    <row r="1388" spans="1:26" x14ac:dyDescent="0.25">
      <c r="A1388" s="1" t="s">
        <v>1842</v>
      </c>
      <c r="B1388" s="1" t="s">
        <v>807</v>
      </c>
      <c r="C1388" s="1" t="s">
        <v>145</v>
      </c>
      <c r="D1388" s="1" t="s">
        <v>240</v>
      </c>
      <c r="E1388" s="1" t="s">
        <v>616</v>
      </c>
      <c r="F1388" s="1" t="s">
        <v>146</v>
      </c>
      <c r="G1388" s="1" t="s">
        <v>50</v>
      </c>
      <c r="H1388" s="1" t="s">
        <v>194</v>
      </c>
      <c r="I1388" s="1" t="s">
        <v>646</v>
      </c>
      <c r="J1388" s="1" t="s">
        <v>783</v>
      </c>
      <c r="Y1388" s="1" t="s">
        <v>478</v>
      </c>
      <c r="Z1388" s="1" t="s">
        <v>425</v>
      </c>
    </row>
    <row r="1389" spans="1:26" x14ac:dyDescent="0.25">
      <c r="A1389" s="1" t="s">
        <v>1843</v>
      </c>
      <c r="B1389" s="1" t="s">
        <v>807</v>
      </c>
      <c r="C1389" s="1" t="s">
        <v>681</v>
      </c>
      <c r="D1389" s="1" t="s">
        <v>652</v>
      </c>
      <c r="E1389" s="1" t="s">
        <v>616</v>
      </c>
      <c r="F1389" s="1" t="s">
        <v>678</v>
      </c>
      <c r="G1389" s="1" t="s">
        <v>138</v>
      </c>
      <c r="H1389" s="1" t="s">
        <v>623</v>
      </c>
      <c r="I1389" s="1" t="s">
        <v>646</v>
      </c>
      <c r="J1389" s="1" t="s">
        <v>628</v>
      </c>
      <c r="Y1389" s="1" t="s">
        <v>478</v>
      </c>
      <c r="Z1389" s="1" t="s">
        <v>425</v>
      </c>
    </row>
    <row r="1390" spans="1:26" x14ac:dyDescent="0.25">
      <c r="A1390" s="1" t="s">
        <v>1844</v>
      </c>
      <c r="B1390" s="1" t="s">
        <v>807</v>
      </c>
      <c r="C1390" s="1" t="s">
        <v>652</v>
      </c>
      <c r="D1390" s="1" t="s">
        <v>647</v>
      </c>
      <c r="E1390" s="1" t="s">
        <v>48</v>
      </c>
      <c r="F1390" s="1" t="s">
        <v>648</v>
      </c>
      <c r="G1390" s="1" t="s">
        <v>641</v>
      </c>
      <c r="H1390" s="1" t="s">
        <v>142</v>
      </c>
      <c r="I1390" s="1" t="s">
        <v>619</v>
      </c>
      <c r="J1390" s="1" t="s">
        <v>649</v>
      </c>
      <c r="Y1390" s="1" t="s">
        <v>478</v>
      </c>
      <c r="Z1390" s="1" t="s">
        <v>425</v>
      </c>
    </row>
    <row r="1391" spans="1:26" x14ac:dyDescent="0.25">
      <c r="A1391" s="1" t="s">
        <v>1845</v>
      </c>
      <c r="B1391" s="1" t="s">
        <v>807</v>
      </c>
      <c r="C1391" s="1" t="s">
        <v>240</v>
      </c>
      <c r="D1391" s="1" t="s">
        <v>192</v>
      </c>
      <c r="E1391" s="1" t="s">
        <v>48</v>
      </c>
      <c r="F1391" s="1" t="s">
        <v>58</v>
      </c>
      <c r="G1391" s="1" t="s">
        <v>244</v>
      </c>
      <c r="H1391" s="1" t="s">
        <v>142</v>
      </c>
      <c r="I1391" s="1" t="s">
        <v>619</v>
      </c>
      <c r="J1391" s="1" t="s">
        <v>39</v>
      </c>
      <c r="Y1391" s="1" t="s">
        <v>478</v>
      </c>
      <c r="Z1391" s="1" t="s">
        <v>425</v>
      </c>
    </row>
    <row r="1392" spans="1:26" x14ac:dyDescent="0.25">
      <c r="A1392" s="1" t="s">
        <v>1846</v>
      </c>
      <c r="B1392" s="1" t="s">
        <v>807</v>
      </c>
      <c r="C1392" s="1" t="s">
        <v>145</v>
      </c>
      <c r="D1392" s="1" t="s">
        <v>192</v>
      </c>
      <c r="E1392" s="1" t="s">
        <v>48</v>
      </c>
      <c r="F1392" s="1" t="s">
        <v>629</v>
      </c>
      <c r="G1392" s="1" t="s">
        <v>194</v>
      </c>
      <c r="H1392" s="1" t="s">
        <v>142</v>
      </c>
      <c r="I1392" s="1" t="s">
        <v>617</v>
      </c>
      <c r="J1392" s="1" t="s">
        <v>616</v>
      </c>
      <c r="Y1392" s="1" t="s">
        <v>478</v>
      </c>
      <c r="Z1392" s="1" t="s">
        <v>425</v>
      </c>
    </row>
    <row r="1393" spans="1:26" x14ac:dyDescent="0.25">
      <c r="A1393" s="1" t="s">
        <v>1847</v>
      </c>
      <c r="B1393" s="1" t="s">
        <v>807</v>
      </c>
      <c r="C1393" s="1" t="s">
        <v>145</v>
      </c>
      <c r="D1393" s="1" t="s">
        <v>479</v>
      </c>
      <c r="E1393" s="1" t="s">
        <v>613</v>
      </c>
      <c r="F1393" s="1" t="s">
        <v>666</v>
      </c>
      <c r="G1393" s="1" t="s">
        <v>618</v>
      </c>
      <c r="H1393" s="1" t="s">
        <v>194</v>
      </c>
      <c r="I1393" s="1" t="s">
        <v>617</v>
      </c>
      <c r="J1393" s="1" t="s">
        <v>637</v>
      </c>
      <c r="Y1393" s="1" t="s">
        <v>478</v>
      </c>
      <c r="Z1393" s="1" t="s">
        <v>425</v>
      </c>
    </row>
    <row r="1394" spans="1:26" x14ac:dyDescent="0.25">
      <c r="A1394" s="1" t="s">
        <v>1848</v>
      </c>
      <c r="B1394" s="1" t="s">
        <v>807</v>
      </c>
      <c r="C1394" s="1" t="s">
        <v>145</v>
      </c>
      <c r="D1394" s="1" t="s">
        <v>479</v>
      </c>
      <c r="E1394" s="1" t="s">
        <v>613</v>
      </c>
      <c r="F1394" s="1" t="s">
        <v>666</v>
      </c>
      <c r="G1394" s="1" t="s">
        <v>618</v>
      </c>
      <c r="H1394" s="1" t="s">
        <v>194</v>
      </c>
      <c r="I1394" s="1" t="s">
        <v>617</v>
      </c>
      <c r="J1394" s="1" t="s">
        <v>637</v>
      </c>
      <c r="Y1394" s="1" t="s">
        <v>478</v>
      </c>
      <c r="Z1394" s="1" t="s">
        <v>425</v>
      </c>
    </row>
    <row r="1395" spans="1:26" x14ac:dyDescent="0.25">
      <c r="A1395" s="1" t="s">
        <v>1849</v>
      </c>
      <c r="B1395" s="1" t="s">
        <v>807</v>
      </c>
      <c r="C1395" s="1" t="s">
        <v>240</v>
      </c>
      <c r="D1395" s="1" t="s">
        <v>27</v>
      </c>
      <c r="E1395" s="1" t="s">
        <v>58</v>
      </c>
      <c r="F1395" s="1" t="s">
        <v>146</v>
      </c>
      <c r="G1395" s="1" t="s">
        <v>244</v>
      </c>
      <c r="H1395" s="1" t="s">
        <v>65</v>
      </c>
      <c r="I1395" s="1" t="s">
        <v>619</v>
      </c>
      <c r="J1395" s="1" t="s">
        <v>637</v>
      </c>
      <c r="Y1395" s="1" t="s">
        <v>478</v>
      </c>
      <c r="Z1395" s="1" t="s">
        <v>425</v>
      </c>
    </row>
    <row r="1396" spans="1:26" x14ac:dyDescent="0.25">
      <c r="A1396" s="1" t="s">
        <v>1850</v>
      </c>
      <c r="B1396" s="1" t="s">
        <v>610</v>
      </c>
      <c r="C1396" s="1" t="s">
        <v>240</v>
      </c>
      <c r="D1396" s="1" t="s">
        <v>652</v>
      </c>
      <c r="E1396" s="1" t="s">
        <v>744</v>
      </c>
      <c r="F1396" s="1" t="s">
        <v>146</v>
      </c>
      <c r="G1396" s="1" t="s">
        <v>50</v>
      </c>
      <c r="H1396" s="1" t="s">
        <v>142</v>
      </c>
      <c r="I1396" s="1" t="s">
        <v>656</v>
      </c>
      <c r="J1396" s="1" t="s">
        <v>249</v>
      </c>
      <c r="K1396" s="1" t="s">
        <v>239</v>
      </c>
      <c r="L1396" s="1" t="s">
        <v>27</v>
      </c>
      <c r="Y1396" s="1" t="s">
        <v>164</v>
      </c>
      <c r="Z1396" s="1" t="s">
        <v>43</v>
      </c>
    </row>
    <row r="1397" spans="1:26" x14ac:dyDescent="0.25">
      <c r="A1397" s="1" t="s">
        <v>1851</v>
      </c>
      <c r="B1397" s="1" t="s">
        <v>807</v>
      </c>
      <c r="C1397" s="1" t="s">
        <v>145</v>
      </c>
      <c r="D1397" s="1" t="s">
        <v>637</v>
      </c>
      <c r="E1397" s="1" t="s">
        <v>613</v>
      </c>
      <c r="F1397" s="1" t="s">
        <v>58</v>
      </c>
      <c r="G1397" s="1" t="s">
        <v>244</v>
      </c>
      <c r="H1397" s="1" t="s">
        <v>194</v>
      </c>
      <c r="I1397" s="1" t="s">
        <v>619</v>
      </c>
      <c r="J1397" s="1" t="s">
        <v>617</v>
      </c>
      <c r="Y1397" s="1" t="s">
        <v>478</v>
      </c>
      <c r="Z1397" s="1" t="s">
        <v>425</v>
      </c>
    </row>
    <row r="1398" spans="1:26" x14ac:dyDescent="0.25">
      <c r="A1398" s="1" t="s">
        <v>1852</v>
      </c>
      <c r="B1398" s="1" t="s">
        <v>807</v>
      </c>
      <c r="C1398" s="1" t="s">
        <v>145</v>
      </c>
      <c r="D1398" s="1" t="s">
        <v>240</v>
      </c>
      <c r="E1398" s="1" t="s">
        <v>613</v>
      </c>
      <c r="F1398" s="1" t="s">
        <v>627</v>
      </c>
      <c r="G1398" s="1" t="s">
        <v>623</v>
      </c>
      <c r="H1398" s="1" t="s">
        <v>194</v>
      </c>
      <c r="I1398" s="1" t="s">
        <v>619</v>
      </c>
      <c r="J1398" s="1" t="s">
        <v>628</v>
      </c>
      <c r="Y1398" s="1" t="s">
        <v>478</v>
      </c>
      <c r="Z1398" s="1" t="s">
        <v>425</v>
      </c>
    </row>
    <row r="1399" spans="1:26" x14ac:dyDescent="0.25">
      <c r="A1399" s="1" t="s">
        <v>1853</v>
      </c>
      <c r="B1399" s="1" t="s">
        <v>807</v>
      </c>
      <c r="C1399" s="1" t="s">
        <v>240</v>
      </c>
      <c r="D1399" s="1" t="s">
        <v>479</v>
      </c>
      <c r="E1399" s="1" t="s">
        <v>613</v>
      </c>
      <c r="F1399" s="1" t="s">
        <v>146</v>
      </c>
      <c r="G1399" s="1" t="s">
        <v>194</v>
      </c>
      <c r="H1399" s="1" t="s">
        <v>65</v>
      </c>
      <c r="I1399" s="1" t="s">
        <v>646</v>
      </c>
      <c r="J1399" s="1" t="s">
        <v>729</v>
      </c>
      <c r="Y1399" s="1" t="s">
        <v>478</v>
      </c>
      <c r="Z1399" s="1" t="s">
        <v>425</v>
      </c>
    </row>
    <row r="1400" spans="1:26" x14ac:dyDescent="0.25">
      <c r="A1400" s="1" t="s">
        <v>1854</v>
      </c>
      <c r="B1400" s="1" t="s">
        <v>807</v>
      </c>
      <c r="C1400" s="1" t="s">
        <v>145</v>
      </c>
      <c r="D1400" s="1" t="s">
        <v>676</v>
      </c>
      <c r="E1400" s="1" t="s">
        <v>729</v>
      </c>
      <c r="F1400" s="1" t="s">
        <v>627</v>
      </c>
      <c r="G1400" s="1" t="s">
        <v>623</v>
      </c>
      <c r="H1400" s="1" t="s">
        <v>27</v>
      </c>
      <c r="I1400" s="1" t="s">
        <v>649</v>
      </c>
      <c r="J1400" s="1" t="s">
        <v>616</v>
      </c>
      <c r="Y1400" s="1" t="s">
        <v>478</v>
      </c>
      <c r="Z1400" s="1" t="s">
        <v>425</v>
      </c>
    </row>
    <row r="1401" spans="1:26" x14ac:dyDescent="0.25">
      <c r="A1401" s="1" t="s">
        <v>1855</v>
      </c>
      <c r="B1401" s="1" t="s">
        <v>807</v>
      </c>
      <c r="C1401" s="1" t="s">
        <v>192</v>
      </c>
      <c r="D1401" s="1" t="s">
        <v>676</v>
      </c>
      <c r="E1401" s="1" t="s">
        <v>48</v>
      </c>
      <c r="F1401" s="1" t="s">
        <v>729</v>
      </c>
      <c r="G1401" s="1" t="s">
        <v>623</v>
      </c>
      <c r="H1401" s="1" t="s">
        <v>142</v>
      </c>
      <c r="I1401" s="1" t="s">
        <v>628</v>
      </c>
      <c r="J1401" s="1" t="s">
        <v>616</v>
      </c>
      <c r="Y1401" s="1" t="s">
        <v>478</v>
      </c>
      <c r="Z1401" s="1" t="s">
        <v>425</v>
      </c>
    </row>
    <row r="1402" spans="1:26" x14ac:dyDescent="0.25">
      <c r="A1402" s="1" t="s">
        <v>1856</v>
      </c>
      <c r="B1402" s="1" t="s">
        <v>807</v>
      </c>
      <c r="C1402" s="1" t="s">
        <v>240</v>
      </c>
      <c r="D1402" s="1" t="s">
        <v>730</v>
      </c>
      <c r="E1402" s="1" t="s">
        <v>48</v>
      </c>
      <c r="F1402" s="1" t="s">
        <v>49</v>
      </c>
      <c r="G1402" s="1" t="s">
        <v>618</v>
      </c>
      <c r="H1402" s="1" t="s">
        <v>142</v>
      </c>
      <c r="I1402" s="1" t="s">
        <v>637</v>
      </c>
      <c r="J1402" s="1" t="s">
        <v>616</v>
      </c>
      <c r="Y1402" s="1" t="s">
        <v>478</v>
      </c>
      <c r="Z1402" s="1" t="s">
        <v>425</v>
      </c>
    </row>
    <row r="1403" spans="1:26" x14ac:dyDescent="0.25">
      <c r="A1403" s="1" t="s">
        <v>1857</v>
      </c>
      <c r="B1403" s="1" t="s">
        <v>807</v>
      </c>
      <c r="C1403" s="1" t="s">
        <v>192</v>
      </c>
      <c r="D1403" s="1" t="s">
        <v>652</v>
      </c>
      <c r="E1403" s="1" t="s">
        <v>48</v>
      </c>
      <c r="F1403" s="1" t="s">
        <v>27</v>
      </c>
      <c r="G1403" s="1" t="s">
        <v>142</v>
      </c>
      <c r="H1403" s="1" t="s">
        <v>27</v>
      </c>
      <c r="I1403" s="1" t="s">
        <v>616</v>
      </c>
      <c r="J1403" s="1" t="s">
        <v>27</v>
      </c>
      <c r="Y1403" s="1" t="s">
        <v>478</v>
      </c>
      <c r="Z1403" s="1" t="s">
        <v>425</v>
      </c>
    </row>
    <row r="1404" spans="1:26" x14ac:dyDescent="0.25">
      <c r="A1404" s="1" t="s">
        <v>1858</v>
      </c>
      <c r="B1404" s="1" t="s">
        <v>807</v>
      </c>
      <c r="C1404" s="1" t="s">
        <v>676</v>
      </c>
      <c r="D1404" s="1" t="s">
        <v>730</v>
      </c>
      <c r="E1404" s="1" t="s">
        <v>57</v>
      </c>
      <c r="F1404" s="1" t="s">
        <v>49</v>
      </c>
      <c r="G1404" s="1" t="s">
        <v>644</v>
      </c>
      <c r="H1404" s="1" t="s">
        <v>194</v>
      </c>
      <c r="I1404" s="1" t="s">
        <v>637</v>
      </c>
      <c r="J1404" s="1" t="s">
        <v>39</v>
      </c>
      <c r="Y1404" s="1" t="s">
        <v>478</v>
      </c>
      <c r="Z1404" s="1" t="s">
        <v>425</v>
      </c>
    </row>
    <row r="1405" spans="1:26" x14ac:dyDescent="0.25">
      <c r="A1405" s="1" t="s">
        <v>1859</v>
      </c>
      <c r="B1405" s="1" t="s">
        <v>807</v>
      </c>
      <c r="C1405" s="1" t="s">
        <v>192</v>
      </c>
      <c r="D1405" s="1" t="s">
        <v>670</v>
      </c>
      <c r="E1405" s="1" t="s">
        <v>48</v>
      </c>
      <c r="F1405" s="1" t="s">
        <v>57</v>
      </c>
      <c r="G1405" s="1" t="s">
        <v>142</v>
      </c>
      <c r="H1405" s="1" t="s">
        <v>615</v>
      </c>
      <c r="I1405" s="1" t="s">
        <v>646</v>
      </c>
      <c r="J1405" s="1" t="s">
        <v>628</v>
      </c>
      <c r="Y1405" s="1" t="s">
        <v>478</v>
      </c>
      <c r="Z1405" s="1" t="s">
        <v>425</v>
      </c>
    </row>
    <row r="1406" spans="1:26" x14ac:dyDescent="0.25">
      <c r="A1406" s="1" t="s">
        <v>1860</v>
      </c>
      <c r="B1406" s="1" t="s">
        <v>807</v>
      </c>
      <c r="C1406" s="1" t="s">
        <v>659</v>
      </c>
      <c r="D1406" s="1" t="s">
        <v>758</v>
      </c>
      <c r="E1406" s="1" t="s">
        <v>58</v>
      </c>
      <c r="F1406" s="1" t="s">
        <v>744</v>
      </c>
      <c r="G1406" s="1" t="s">
        <v>244</v>
      </c>
      <c r="H1406" s="1" t="s">
        <v>142</v>
      </c>
      <c r="I1406" s="1" t="s">
        <v>656</v>
      </c>
      <c r="J1406" s="1" t="s">
        <v>649</v>
      </c>
      <c r="Y1406" s="1" t="s">
        <v>478</v>
      </c>
      <c r="Z1406" s="1" t="s">
        <v>425</v>
      </c>
    </row>
    <row r="1407" spans="1:26" x14ac:dyDescent="0.25">
      <c r="A1407" s="1" t="s">
        <v>1861</v>
      </c>
      <c r="B1407" s="1" t="s">
        <v>807</v>
      </c>
      <c r="C1407" s="1" t="s">
        <v>240</v>
      </c>
      <c r="D1407" s="1" t="s">
        <v>652</v>
      </c>
      <c r="E1407" s="1" t="s">
        <v>48</v>
      </c>
      <c r="F1407" s="1" t="s">
        <v>53</v>
      </c>
      <c r="G1407" s="1" t="s">
        <v>142</v>
      </c>
      <c r="H1407" s="1" t="s">
        <v>27</v>
      </c>
      <c r="I1407" s="1" t="s">
        <v>613</v>
      </c>
      <c r="J1407" s="1" t="s">
        <v>39</v>
      </c>
      <c r="Y1407" s="1" t="s">
        <v>478</v>
      </c>
      <c r="Z1407" s="1" t="s">
        <v>425</v>
      </c>
    </row>
    <row r="1408" spans="1:26" x14ac:dyDescent="0.25">
      <c r="A1408" s="1" t="s">
        <v>1862</v>
      </c>
      <c r="B1408" s="1" t="s">
        <v>807</v>
      </c>
      <c r="C1408" s="1" t="s">
        <v>637</v>
      </c>
      <c r="D1408" s="1" t="s">
        <v>652</v>
      </c>
      <c r="E1408" s="1" t="s">
        <v>58</v>
      </c>
      <c r="F1408" s="1" t="s">
        <v>650</v>
      </c>
      <c r="G1408" s="1" t="s">
        <v>244</v>
      </c>
      <c r="H1408" s="1" t="s">
        <v>680</v>
      </c>
      <c r="I1408" s="1" t="s">
        <v>249</v>
      </c>
      <c r="J1408" s="1" t="s">
        <v>39</v>
      </c>
      <c r="Y1408" s="1" t="s">
        <v>478</v>
      </c>
      <c r="Z1408" s="1" t="s">
        <v>425</v>
      </c>
    </row>
    <row r="1409" spans="1:26" x14ac:dyDescent="0.25">
      <c r="A1409" s="1" t="s">
        <v>1863</v>
      </c>
      <c r="B1409" s="1" t="s">
        <v>807</v>
      </c>
      <c r="C1409" s="1" t="s">
        <v>145</v>
      </c>
      <c r="D1409" s="1" t="s">
        <v>192</v>
      </c>
      <c r="E1409" s="1" t="s">
        <v>48</v>
      </c>
      <c r="F1409" s="1" t="s">
        <v>146</v>
      </c>
      <c r="G1409" s="1" t="s">
        <v>50</v>
      </c>
      <c r="H1409" s="1" t="s">
        <v>142</v>
      </c>
      <c r="I1409" s="1" t="s">
        <v>617</v>
      </c>
      <c r="J1409" s="1" t="s">
        <v>646</v>
      </c>
      <c r="Y1409" s="1" t="s">
        <v>478</v>
      </c>
      <c r="Z1409" s="1" t="s">
        <v>425</v>
      </c>
    </row>
    <row r="1410" spans="1:26" x14ac:dyDescent="0.25">
      <c r="A1410" s="1" t="s">
        <v>1864</v>
      </c>
      <c r="B1410" s="1" t="s">
        <v>807</v>
      </c>
      <c r="C1410" s="1" t="s">
        <v>192</v>
      </c>
      <c r="D1410" s="1" t="s">
        <v>676</v>
      </c>
      <c r="E1410" s="1" t="s">
        <v>717</v>
      </c>
      <c r="F1410" s="1" t="s">
        <v>621</v>
      </c>
      <c r="G1410" s="1" t="s">
        <v>623</v>
      </c>
      <c r="H1410" s="1" t="s">
        <v>56</v>
      </c>
      <c r="I1410" s="1" t="s">
        <v>725</v>
      </c>
      <c r="J1410" s="1" t="s">
        <v>625</v>
      </c>
      <c r="Y1410" s="1" t="s">
        <v>478</v>
      </c>
      <c r="Z1410" s="1" t="s">
        <v>425</v>
      </c>
    </row>
    <row r="1411" spans="1:26" x14ac:dyDescent="0.25">
      <c r="A1411" s="1" t="s">
        <v>1865</v>
      </c>
      <c r="B1411" s="1" t="s">
        <v>807</v>
      </c>
      <c r="C1411" s="1" t="s">
        <v>652</v>
      </c>
      <c r="D1411" s="1" t="s">
        <v>730</v>
      </c>
      <c r="E1411" s="1" t="s">
        <v>613</v>
      </c>
      <c r="F1411" s="1" t="s">
        <v>666</v>
      </c>
      <c r="G1411" s="1" t="s">
        <v>618</v>
      </c>
      <c r="H1411" s="1" t="s">
        <v>194</v>
      </c>
      <c r="I1411" s="1" t="s">
        <v>617</v>
      </c>
      <c r="J1411" s="1" t="s">
        <v>628</v>
      </c>
      <c r="Y1411" s="1" t="s">
        <v>478</v>
      </c>
      <c r="Z1411" s="1" t="s">
        <v>425</v>
      </c>
    </row>
    <row r="1412" spans="1:26" x14ac:dyDescent="0.25">
      <c r="A1412" s="1" t="s">
        <v>1866</v>
      </c>
      <c r="B1412" s="1" t="s">
        <v>807</v>
      </c>
      <c r="C1412" s="1" t="s">
        <v>145</v>
      </c>
      <c r="D1412" s="1" t="s">
        <v>240</v>
      </c>
      <c r="E1412" s="1" t="s">
        <v>49</v>
      </c>
      <c r="F1412" s="1" t="s">
        <v>650</v>
      </c>
      <c r="G1412" s="1" t="s">
        <v>618</v>
      </c>
      <c r="H1412" s="1" t="s">
        <v>680</v>
      </c>
      <c r="I1412" s="1" t="s">
        <v>646</v>
      </c>
      <c r="J1412" s="1" t="s">
        <v>637</v>
      </c>
      <c r="Y1412" s="1" t="s">
        <v>478</v>
      </c>
      <c r="Z1412" s="1" t="s">
        <v>425</v>
      </c>
    </row>
    <row r="1413" spans="1:26" x14ac:dyDescent="0.25">
      <c r="A1413" s="1" t="s">
        <v>1867</v>
      </c>
      <c r="B1413" s="1" t="s">
        <v>807</v>
      </c>
      <c r="C1413" s="1" t="s">
        <v>611</v>
      </c>
      <c r="D1413" s="1" t="s">
        <v>647</v>
      </c>
      <c r="E1413" s="1" t="s">
        <v>613</v>
      </c>
      <c r="F1413" s="1" t="s">
        <v>654</v>
      </c>
      <c r="G1413" s="1" t="s">
        <v>641</v>
      </c>
      <c r="H1413" s="1" t="s">
        <v>623</v>
      </c>
      <c r="I1413" s="1" t="s">
        <v>617</v>
      </c>
      <c r="J1413" s="1" t="s">
        <v>783</v>
      </c>
      <c r="Y1413" s="1" t="s">
        <v>478</v>
      </c>
      <c r="Z1413" s="1" t="s">
        <v>425</v>
      </c>
    </row>
    <row r="1414" spans="1:26" x14ac:dyDescent="0.25">
      <c r="A1414" s="1" t="s">
        <v>1868</v>
      </c>
      <c r="B1414" s="1" t="s">
        <v>807</v>
      </c>
      <c r="C1414" s="1" t="s">
        <v>240</v>
      </c>
      <c r="D1414" s="1" t="s">
        <v>27</v>
      </c>
      <c r="E1414" s="1" t="s">
        <v>616</v>
      </c>
      <c r="F1414" s="1" t="s">
        <v>58</v>
      </c>
      <c r="G1414" s="1" t="s">
        <v>641</v>
      </c>
      <c r="H1414" s="1" t="s">
        <v>244</v>
      </c>
      <c r="I1414" s="1" t="s">
        <v>619</v>
      </c>
      <c r="J1414" s="1" t="s">
        <v>646</v>
      </c>
      <c r="Y1414" s="1" t="s">
        <v>478</v>
      </c>
      <c r="Z1414" s="1" t="s">
        <v>425</v>
      </c>
    </row>
    <row r="1415" spans="1:26" x14ac:dyDescent="0.25">
      <c r="A1415" s="1" t="s">
        <v>1869</v>
      </c>
      <c r="B1415" s="1" t="s">
        <v>807</v>
      </c>
      <c r="C1415" s="1" t="s">
        <v>637</v>
      </c>
      <c r="D1415" s="1" t="s">
        <v>676</v>
      </c>
      <c r="E1415" s="1" t="s">
        <v>729</v>
      </c>
      <c r="F1415" s="1" t="s">
        <v>49</v>
      </c>
      <c r="G1415" s="1" t="s">
        <v>644</v>
      </c>
      <c r="H1415" s="1" t="s">
        <v>623</v>
      </c>
      <c r="I1415" s="1" t="s">
        <v>619</v>
      </c>
      <c r="J1415" s="1" t="s">
        <v>729</v>
      </c>
      <c r="Y1415" s="1" t="s">
        <v>478</v>
      </c>
      <c r="Z1415" s="1" t="s">
        <v>425</v>
      </c>
    </row>
    <row r="1416" spans="1:26" x14ac:dyDescent="0.25">
      <c r="A1416" s="1" t="s">
        <v>1870</v>
      </c>
      <c r="B1416" s="1" t="s">
        <v>807</v>
      </c>
      <c r="C1416" s="1" t="s">
        <v>240</v>
      </c>
      <c r="D1416" s="1" t="s">
        <v>611</v>
      </c>
      <c r="E1416" s="1" t="s">
        <v>146</v>
      </c>
      <c r="F1416" s="1" t="s">
        <v>745</v>
      </c>
      <c r="G1416" s="1" t="s">
        <v>138</v>
      </c>
      <c r="H1416" s="1" t="s">
        <v>50</v>
      </c>
      <c r="I1416" s="1" t="s">
        <v>637</v>
      </c>
      <c r="J1416" s="1" t="s">
        <v>783</v>
      </c>
      <c r="Y1416" s="1" t="s">
        <v>478</v>
      </c>
      <c r="Z1416" s="1" t="s">
        <v>425</v>
      </c>
    </row>
    <row r="1417" spans="1:26" x14ac:dyDescent="0.25">
      <c r="A1417" s="1" t="s">
        <v>1871</v>
      </c>
      <c r="B1417" s="1" t="s">
        <v>807</v>
      </c>
      <c r="C1417" s="1" t="s">
        <v>240</v>
      </c>
      <c r="D1417" s="1" t="s">
        <v>652</v>
      </c>
      <c r="E1417" s="1" t="s">
        <v>48</v>
      </c>
      <c r="F1417" s="1" t="s">
        <v>626</v>
      </c>
      <c r="G1417" s="1" t="s">
        <v>142</v>
      </c>
      <c r="H1417" s="1" t="s">
        <v>642</v>
      </c>
      <c r="I1417" s="1" t="s">
        <v>646</v>
      </c>
      <c r="J1417" s="1" t="s">
        <v>628</v>
      </c>
      <c r="Y1417" s="1" t="s">
        <v>478</v>
      </c>
      <c r="Z1417" s="1" t="s">
        <v>425</v>
      </c>
    </row>
    <row r="1418" spans="1:26" x14ac:dyDescent="0.25">
      <c r="A1418" s="1" t="s">
        <v>1872</v>
      </c>
      <c r="B1418" s="1" t="s">
        <v>807</v>
      </c>
      <c r="C1418" s="1" t="s">
        <v>240</v>
      </c>
      <c r="D1418" s="1" t="s">
        <v>797</v>
      </c>
      <c r="E1418" s="1" t="s">
        <v>662</v>
      </c>
      <c r="F1418" s="1" t="s">
        <v>616</v>
      </c>
      <c r="G1418" s="1" t="s">
        <v>641</v>
      </c>
      <c r="H1418" s="1" t="s">
        <v>663</v>
      </c>
      <c r="I1418" s="1" t="s">
        <v>646</v>
      </c>
      <c r="J1418" s="1" t="s">
        <v>813</v>
      </c>
      <c r="Y1418" s="1" t="s">
        <v>478</v>
      </c>
      <c r="Z1418" s="1" t="s">
        <v>425</v>
      </c>
    </row>
    <row r="1419" spans="1:26" x14ac:dyDescent="0.25">
      <c r="A1419" s="1" t="s">
        <v>1873</v>
      </c>
      <c r="B1419" s="1" t="s">
        <v>807</v>
      </c>
      <c r="C1419" s="1" t="s">
        <v>652</v>
      </c>
      <c r="D1419" s="1" t="s">
        <v>801</v>
      </c>
      <c r="E1419" s="1" t="s">
        <v>49</v>
      </c>
      <c r="F1419" s="1" t="s">
        <v>728</v>
      </c>
      <c r="G1419" s="1" t="s">
        <v>820</v>
      </c>
      <c r="H1419" s="1" t="s">
        <v>56</v>
      </c>
      <c r="I1419" s="1" t="s">
        <v>637</v>
      </c>
      <c r="J1419" s="1" t="s">
        <v>810</v>
      </c>
      <c r="K1419" s="1" t="s">
        <v>239</v>
      </c>
      <c r="L1419" s="1" t="s">
        <v>27</v>
      </c>
      <c r="Y1419" s="1" t="s">
        <v>246</v>
      </c>
      <c r="Z1419" s="1" t="s">
        <v>43</v>
      </c>
    </row>
    <row r="1420" spans="1:26" x14ac:dyDescent="0.25">
      <c r="A1420" s="1" t="s">
        <v>1874</v>
      </c>
      <c r="B1420" s="1" t="s">
        <v>807</v>
      </c>
      <c r="C1420" s="1" t="s">
        <v>240</v>
      </c>
      <c r="D1420" s="1" t="s">
        <v>192</v>
      </c>
      <c r="E1420" s="1" t="s">
        <v>648</v>
      </c>
      <c r="F1420" s="1" t="s">
        <v>650</v>
      </c>
      <c r="G1420" s="1" t="s">
        <v>641</v>
      </c>
      <c r="H1420" s="1" t="s">
        <v>835</v>
      </c>
      <c r="I1420" s="1" t="s">
        <v>637</v>
      </c>
      <c r="J1420" s="1" t="s">
        <v>729</v>
      </c>
      <c r="Y1420" s="1" t="s">
        <v>478</v>
      </c>
      <c r="Z1420" s="1" t="s">
        <v>425</v>
      </c>
    </row>
    <row r="1421" spans="1:26" x14ac:dyDescent="0.25">
      <c r="A1421" s="1" t="s">
        <v>1875</v>
      </c>
      <c r="B1421" s="1" t="s">
        <v>807</v>
      </c>
      <c r="C1421" s="1" t="s">
        <v>145</v>
      </c>
      <c r="D1421" s="1" t="s">
        <v>192</v>
      </c>
      <c r="E1421" s="1" t="s">
        <v>662</v>
      </c>
      <c r="F1421" s="1" t="s">
        <v>654</v>
      </c>
      <c r="G1421" s="1" t="s">
        <v>623</v>
      </c>
      <c r="H1421" s="1" t="s">
        <v>663</v>
      </c>
      <c r="I1421" s="1" t="s">
        <v>616</v>
      </c>
      <c r="J1421" s="1" t="s">
        <v>27</v>
      </c>
      <c r="Y1421" s="1" t="s">
        <v>478</v>
      </c>
      <c r="Z1421" s="1" t="s">
        <v>425</v>
      </c>
    </row>
    <row r="1422" spans="1:26" x14ac:dyDescent="0.25">
      <c r="A1422" s="1" t="s">
        <v>1876</v>
      </c>
      <c r="B1422" s="1" t="s">
        <v>807</v>
      </c>
      <c r="C1422" s="1" t="s">
        <v>240</v>
      </c>
      <c r="D1422" s="1" t="s">
        <v>652</v>
      </c>
      <c r="E1422" s="1" t="s">
        <v>49</v>
      </c>
      <c r="F1422" s="1" t="s">
        <v>648</v>
      </c>
      <c r="G1422" s="1" t="s">
        <v>618</v>
      </c>
      <c r="H1422" s="1" t="s">
        <v>641</v>
      </c>
      <c r="I1422" s="1" t="s">
        <v>783</v>
      </c>
      <c r="J1422" s="1" t="s">
        <v>27</v>
      </c>
      <c r="Y1422" s="1" t="s">
        <v>478</v>
      </c>
      <c r="Z1422" s="1" t="s">
        <v>425</v>
      </c>
    </row>
    <row r="1423" spans="1:26" x14ac:dyDescent="0.25">
      <c r="A1423" s="1" t="s">
        <v>1877</v>
      </c>
      <c r="B1423" s="1" t="s">
        <v>807</v>
      </c>
      <c r="C1423" s="1" t="s">
        <v>681</v>
      </c>
      <c r="D1423" s="1" t="s">
        <v>661</v>
      </c>
      <c r="E1423" s="1" t="s">
        <v>662</v>
      </c>
      <c r="F1423" s="1" t="s">
        <v>27</v>
      </c>
      <c r="G1423" s="1" t="s">
        <v>663</v>
      </c>
      <c r="H1423" s="1" t="s">
        <v>27</v>
      </c>
      <c r="I1423" s="1" t="s">
        <v>644</v>
      </c>
      <c r="J1423" s="1" t="s">
        <v>617</v>
      </c>
      <c r="Y1423" s="1" t="s">
        <v>478</v>
      </c>
      <c r="Z1423" s="1" t="s">
        <v>425</v>
      </c>
    </row>
    <row r="1424" spans="1:26" x14ac:dyDescent="0.25">
      <c r="A1424" s="1" t="s">
        <v>1878</v>
      </c>
      <c r="B1424" s="1" t="s">
        <v>807</v>
      </c>
      <c r="C1424" s="1" t="s">
        <v>141</v>
      </c>
      <c r="D1424" s="1" t="s">
        <v>620</v>
      </c>
      <c r="E1424" s="1" t="s">
        <v>714</v>
      </c>
      <c r="F1424" s="1" t="s">
        <v>629</v>
      </c>
      <c r="G1424" s="1" t="s">
        <v>194</v>
      </c>
      <c r="H1424" s="1" t="s">
        <v>642</v>
      </c>
      <c r="I1424" s="1" t="s">
        <v>637</v>
      </c>
      <c r="J1424" s="1" t="s">
        <v>616</v>
      </c>
      <c r="Y1424" s="1" t="s">
        <v>195</v>
      </c>
      <c r="Z1424" s="1" t="s">
        <v>43</v>
      </c>
    </row>
    <row r="1425" spans="1:26" x14ac:dyDescent="0.25">
      <c r="A1425" s="1" t="s">
        <v>1879</v>
      </c>
      <c r="B1425" s="1" t="s">
        <v>807</v>
      </c>
      <c r="C1425" s="1" t="s">
        <v>145</v>
      </c>
      <c r="D1425" s="1" t="s">
        <v>620</v>
      </c>
      <c r="E1425" s="1" t="s">
        <v>48</v>
      </c>
      <c r="F1425" s="1" t="s">
        <v>613</v>
      </c>
      <c r="G1425" s="1" t="s">
        <v>194</v>
      </c>
      <c r="H1425" s="1" t="s">
        <v>142</v>
      </c>
      <c r="I1425" s="1" t="s">
        <v>617</v>
      </c>
      <c r="J1425" s="1" t="s">
        <v>729</v>
      </c>
      <c r="Y1425" s="1" t="s">
        <v>478</v>
      </c>
      <c r="Z1425" s="1" t="s">
        <v>425</v>
      </c>
    </row>
    <row r="1426" spans="1:26" x14ac:dyDescent="0.25">
      <c r="A1426" s="1" t="s">
        <v>1880</v>
      </c>
      <c r="B1426" s="1" t="s">
        <v>807</v>
      </c>
      <c r="C1426" s="1" t="s">
        <v>145</v>
      </c>
      <c r="D1426" s="1" t="s">
        <v>240</v>
      </c>
      <c r="E1426" s="1" t="s">
        <v>48</v>
      </c>
      <c r="F1426" s="1" t="s">
        <v>616</v>
      </c>
      <c r="G1426" s="1" t="s">
        <v>138</v>
      </c>
      <c r="H1426" s="1" t="s">
        <v>142</v>
      </c>
      <c r="I1426" s="1" t="s">
        <v>646</v>
      </c>
      <c r="J1426" s="1" t="s">
        <v>616</v>
      </c>
      <c r="Y1426" s="1" t="s">
        <v>478</v>
      </c>
      <c r="Z1426" s="1" t="s">
        <v>425</v>
      </c>
    </row>
    <row r="1427" spans="1:26" x14ac:dyDescent="0.25">
      <c r="A1427" s="1" t="s">
        <v>1881</v>
      </c>
      <c r="B1427" s="1" t="s">
        <v>807</v>
      </c>
      <c r="C1427" s="1" t="s">
        <v>652</v>
      </c>
      <c r="D1427" s="1" t="s">
        <v>639</v>
      </c>
      <c r="E1427" s="1" t="s">
        <v>705</v>
      </c>
      <c r="F1427" s="1" t="s">
        <v>658</v>
      </c>
      <c r="G1427" s="1" t="s">
        <v>138</v>
      </c>
      <c r="H1427" s="1" t="s">
        <v>194</v>
      </c>
      <c r="I1427" s="1" t="s">
        <v>675</v>
      </c>
      <c r="J1427" s="1" t="s">
        <v>783</v>
      </c>
      <c r="Y1427" s="1" t="s">
        <v>478</v>
      </c>
      <c r="Z1427" s="1" t="s">
        <v>425</v>
      </c>
    </row>
    <row r="1428" spans="1:26" x14ac:dyDescent="0.25">
      <c r="A1428" s="1" t="s">
        <v>1882</v>
      </c>
      <c r="B1428" s="1" t="s">
        <v>807</v>
      </c>
      <c r="C1428" s="1" t="s">
        <v>192</v>
      </c>
      <c r="D1428" s="1" t="s">
        <v>27</v>
      </c>
      <c r="E1428" s="1" t="s">
        <v>613</v>
      </c>
      <c r="F1428" s="1" t="s">
        <v>809</v>
      </c>
      <c r="G1428" s="1" t="s">
        <v>244</v>
      </c>
      <c r="H1428" s="1" t="s">
        <v>194</v>
      </c>
      <c r="I1428" s="1" t="s">
        <v>617</v>
      </c>
      <c r="J1428" s="1" t="s">
        <v>810</v>
      </c>
      <c r="Y1428" s="1" t="s">
        <v>478</v>
      </c>
      <c r="Z1428" s="1" t="s">
        <v>425</v>
      </c>
    </row>
    <row r="1429" spans="1:26" x14ac:dyDescent="0.25">
      <c r="A1429" s="1" t="s">
        <v>1883</v>
      </c>
      <c r="B1429" s="1" t="s">
        <v>610</v>
      </c>
      <c r="C1429" s="1" t="s">
        <v>240</v>
      </c>
      <c r="D1429" s="1" t="s">
        <v>192</v>
      </c>
      <c r="E1429" s="1" t="s">
        <v>53</v>
      </c>
      <c r="F1429" s="1" t="s">
        <v>666</v>
      </c>
      <c r="G1429" s="1" t="s">
        <v>641</v>
      </c>
      <c r="H1429" s="1" t="s">
        <v>615</v>
      </c>
      <c r="I1429" s="1" t="s">
        <v>783</v>
      </c>
      <c r="J1429" s="1" t="s">
        <v>39</v>
      </c>
      <c r="K1429" s="1" t="s">
        <v>238</v>
      </c>
      <c r="L1429" s="1" t="s">
        <v>239</v>
      </c>
      <c r="Y1429" s="1" t="s">
        <v>154</v>
      </c>
      <c r="Z1429" s="1" t="s">
        <v>43</v>
      </c>
    </row>
    <row r="1430" spans="1:26" x14ac:dyDescent="0.25">
      <c r="A1430" s="1" t="s">
        <v>1884</v>
      </c>
      <c r="B1430" s="1" t="s">
        <v>807</v>
      </c>
      <c r="C1430" s="1" t="s">
        <v>145</v>
      </c>
      <c r="D1430" s="1" t="s">
        <v>661</v>
      </c>
      <c r="E1430" s="1" t="s">
        <v>662</v>
      </c>
      <c r="F1430" s="1" t="s">
        <v>640</v>
      </c>
      <c r="G1430" s="1" t="s">
        <v>623</v>
      </c>
      <c r="H1430" s="1" t="s">
        <v>663</v>
      </c>
      <c r="I1430" s="1" t="s">
        <v>644</v>
      </c>
      <c r="J1430" s="1" t="s">
        <v>646</v>
      </c>
      <c r="Y1430" s="1" t="s">
        <v>478</v>
      </c>
      <c r="Z1430" s="1" t="s">
        <v>425</v>
      </c>
    </row>
    <row r="1431" spans="1:26" x14ac:dyDescent="0.25">
      <c r="A1431" s="1" t="s">
        <v>1885</v>
      </c>
      <c r="B1431" s="1" t="s">
        <v>807</v>
      </c>
      <c r="C1431" s="1" t="s">
        <v>240</v>
      </c>
      <c r="D1431" s="1" t="s">
        <v>620</v>
      </c>
      <c r="E1431" s="1" t="s">
        <v>648</v>
      </c>
      <c r="F1431" s="1" t="s">
        <v>626</v>
      </c>
      <c r="G1431" s="1" t="s">
        <v>641</v>
      </c>
      <c r="H1431" s="1" t="s">
        <v>642</v>
      </c>
      <c r="I1431" s="1" t="s">
        <v>628</v>
      </c>
      <c r="J1431" s="1" t="s">
        <v>783</v>
      </c>
      <c r="Y1431" s="1" t="s">
        <v>478</v>
      </c>
      <c r="Z1431" s="1" t="s">
        <v>425</v>
      </c>
    </row>
    <row r="1432" spans="1:26" x14ac:dyDescent="0.25">
      <c r="A1432" s="1" t="s">
        <v>1886</v>
      </c>
      <c r="B1432" s="1" t="s">
        <v>807</v>
      </c>
      <c r="C1432" s="1" t="s">
        <v>670</v>
      </c>
      <c r="D1432" s="1" t="s">
        <v>27</v>
      </c>
      <c r="E1432" s="1" t="s">
        <v>616</v>
      </c>
      <c r="F1432" s="1" t="s">
        <v>57</v>
      </c>
      <c r="G1432" s="1" t="s">
        <v>138</v>
      </c>
      <c r="H1432" s="1" t="s">
        <v>615</v>
      </c>
      <c r="I1432" s="1" t="s">
        <v>619</v>
      </c>
      <c r="J1432" s="1" t="s">
        <v>827</v>
      </c>
      <c r="K1432" s="1" t="s">
        <v>239</v>
      </c>
      <c r="L1432" s="1" t="s">
        <v>27</v>
      </c>
      <c r="Y1432" s="1" t="s">
        <v>243</v>
      </c>
      <c r="Z1432" s="1" t="s">
        <v>43</v>
      </c>
    </row>
    <row r="1433" spans="1:26" x14ac:dyDescent="0.25">
      <c r="A1433" s="1" t="s">
        <v>1887</v>
      </c>
      <c r="B1433" s="1" t="s">
        <v>807</v>
      </c>
      <c r="C1433" s="1" t="s">
        <v>145</v>
      </c>
      <c r="D1433" s="1" t="s">
        <v>192</v>
      </c>
      <c r="E1433" s="1" t="s">
        <v>781</v>
      </c>
      <c r="F1433" s="1" t="s">
        <v>627</v>
      </c>
      <c r="G1433" s="1" t="s">
        <v>623</v>
      </c>
      <c r="H1433" s="1" t="s">
        <v>615</v>
      </c>
      <c r="I1433" s="1" t="s">
        <v>783</v>
      </c>
      <c r="J1433" s="1" t="s">
        <v>808</v>
      </c>
      <c r="Y1433" s="1" t="s">
        <v>193</v>
      </c>
      <c r="Z1433" s="1" t="s">
        <v>43</v>
      </c>
    </row>
    <row r="1434" spans="1:26" x14ac:dyDescent="0.25">
      <c r="A1434" s="1" t="s">
        <v>1888</v>
      </c>
      <c r="B1434" s="1" t="s">
        <v>807</v>
      </c>
      <c r="C1434" s="1" t="s">
        <v>240</v>
      </c>
      <c r="D1434" s="1" t="s">
        <v>637</v>
      </c>
      <c r="E1434" s="1" t="s">
        <v>616</v>
      </c>
      <c r="F1434" s="1" t="s">
        <v>648</v>
      </c>
      <c r="G1434" s="1" t="s">
        <v>641</v>
      </c>
      <c r="H1434" s="1" t="s">
        <v>27</v>
      </c>
      <c r="I1434" s="1" t="s">
        <v>646</v>
      </c>
      <c r="J1434" s="1" t="s">
        <v>729</v>
      </c>
      <c r="Y1434" s="1" t="s">
        <v>478</v>
      </c>
      <c r="Z1434" s="1" t="s">
        <v>425</v>
      </c>
    </row>
    <row r="1435" spans="1:26" x14ac:dyDescent="0.25">
      <c r="A1435" s="1" t="s">
        <v>1889</v>
      </c>
      <c r="B1435" s="1" t="s">
        <v>807</v>
      </c>
      <c r="C1435" s="1" t="s">
        <v>240</v>
      </c>
      <c r="D1435" s="1" t="s">
        <v>647</v>
      </c>
      <c r="E1435" s="1" t="s">
        <v>764</v>
      </c>
      <c r="F1435" s="1" t="s">
        <v>146</v>
      </c>
      <c r="G1435" s="1" t="s">
        <v>814</v>
      </c>
      <c r="H1435" s="1" t="s">
        <v>56</v>
      </c>
      <c r="I1435" s="1" t="s">
        <v>810</v>
      </c>
      <c r="J1435" s="1" t="s">
        <v>813</v>
      </c>
      <c r="Y1435" s="1" t="s">
        <v>478</v>
      </c>
      <c r="Z1435" s="1" t="s">
        <v>425</v>
      </c>
    </row>
    <row r="1436" spans="1:26" x14ac:dyDescent="0.25">
      <c r="A1436" s="1" t="s">
        <v>1890</v>
      </c>
      <c r="B1436" s="1" t="s">
        <v>610</v>
      </c>
      <c r="C1436" s="1" t="s">
        <v>145</v>
      </c>
      <c r="D1436" s="1" t="s">
        <v>240</v>
      </c>
      <c r="E1436" s="1" t="s">
        <v>648</v>
      </c>
      <c r="F1436" s="1" t="s">
        <v>688</v>
      </c>
      <c r="G1436" s="1" t="s">
        <v>641</v>
      </c>
      <c r="H1436" s="1" t="s">
        <v>802</v>
      </c>
      <c r="I1436" s="1" t="s">
        <v>729</v>
      </c>
      <c r="J1436" s="1" t="s">
        <v>651</v>
      </c>
      <c r="K1436" s="1" t="s">
        <v>617</v>
      </c>
      <c r="L1436" s="1" t="s">
        <v>27</v>
      </c>
      <c r="Y1436" s="1" t="s">
        <v>164</v>
      </c>
      <c r="Z1436" s="1" t="s">
        <v>43</v>
      </c>
    </row>
    <row r="1437" spans="1:26" x14ac:dyDescent="0.25">
      <c r="A1437" s="1" t="s">
        <v>1891</v>
      </c>
      <c r="B1437" s="1" t="s">
        <v>807</v>
      </c>
      <c r="C1437" s="1" t="s">
        <v>652</v>
      </c>
      <c r="D1437" s="1" t="s">
        <v>755</v>
      </c>
      <c r="E1437" s="1" t="s">
        <v>765</v>
      </c>
      <c r="F1437" s="1" t="s">
        <v>648</v>
      </c>
      <c r="G1437" s="1" t="s">
        <v>142</v>
      </c>
      <c r="H1437" s="1" t="s">
        <v>613</v>
      </c>
      <c r="I1437" s="1" t="s">
        <v>617</v>
      </c>
      <c r="J1437" s="1" t="s">
        <v>685</v>
      </c>
      <c r="Y1437" s="1" t="s">
        <v>478</v>
      </c>
      <c r="Z1437" s="1" t="s">
        <v>425</v>
      </c>
    </row>
    <row r="1438" spans="1:26" x14ac:dyDescent="0.25">
      <c r="A1438" s="1" t="s">
        <v>1892</v>
      </c>
      <c r="B1438" s="1" t="s">
        <v>807</v>
      </c>
      <c r="C1438" s="1" t="s">
        <v>730</v>
      </c>
      <c r="D1438" s="1" t="s">
        <v>30</v>
      </c>
      <c r="E1438" s="1" t="s">
        <v>613</v>
      </c>
      <c r="F1438" s="1" t="s">
        <v>123</v>
      </c>
      <c r="G1438" s="1" t="s">
        <v>770</v>
      </c>
      <c r="H1438" s="1" t="s">
        <v>194</v>
      </c>
      <c r="I1438" s="1" t="s">
        <v>617</v>
      </c>
      <c r="J1438" s="1" t="s">
        <v>679</v>
      </c>
      <c r="Y1438" s="1" t="s">
        <v>478</v>
      </c>
      <c r="Z1438" s="1" t="s">
        <v>425</v>
      </c>
    </row>
    <row r="1439" spans="1:26" x14ac:dyDescent="0.25">
      <c r="A1439" s="1" t="s">
        <v>1893</v>
      </c>
      <c r="B1439" s="1" t="s">
        <v>807</v>
      </c>
      <c r="C1439" s="1" t="s">
        <v>240</v>
      </c>
      <c r="D1439" s="1" t="s">
        <v>192</v>
      </c>
      <c r="E1439" s="1" t="s">
        <v>616</v>
      </c>
      <c r="F1439" s="1" t="s">
        <v>57</v>
      </c>
      <c r="G1439" s="1" t="s">
        <v>641</v>
      </c>
      <c r="H1439" s="1" t="s">
        <v>194</v>
      </c>
      <c r="I1439" s="1" t="s">
        <v>675</v>
      </c>
      <c r="J1439" s="1" t="s">
        <v>783</v>
      </c>
      <c r="Y1439" s="1" t="s">
        <v>478</v>
      </c>
      <c r="Z1439" s="1" t="s">
        <v>425</v>
      </c>
    </row>
    <row r="1440" spans="1:26" x14ac:dyDescent="0.25">
      <c r="A1440" s="1" t="s">
        <v>1894</v>
      </c>
      <c r="B1440" s="1" t="s">
        <v>807</v>
      </c>
      <c r="C1440" s="1" t="s">
        <v>145</v>
      </c>
      <c r="D1440" s="1" t="s">
        <v>141</v>
      </c>
      <c r="E1440" s="1" t="s">
        <v>640</v>
      </c>
      <c r="F1440" s="1" t="s">
        <v>627</v>
      </c>
      <c r="G1440" s="1" t="s">
        <v>623</v>
      </c>
      <c r="H1440" s="1" t="s">
        <v>27</v>
      </c>
      <c r="I1440" s="1" t="s">
        <v>628</v>
      </c>
      <c r="J1440" s="1" t="s">
        <v>616</v>
      </c>
      <c r="Y1440" s="1" t="s">
        <v>478</v>
      </c>
      <c r="Z1440" s="1" t="s">
        <v>425</v>
      </c>
    </row>
    <row r="1441" spans="1:26" x14ac:dyDescent="0.25">
      <c r="A1441" s="1" t="s">
        <v>1895</v>
      </c>
      <c r="B1441" s="1" t="s">
        <v>807</v>
      </c>
      <c r="C1441" s="1" t="s">
        <v>620</v>
      </c>
      <c r="D1441" s="1" t="s">
        <v>659</v>
      </c>
      <c r="E1441" s="1" t="s">
        <v>49</v>
      </c>
      <c r="F1441" s="1" t="s">
        <v>629</v>
      </c>
      <c r="G1441" s="1" t="s">
        <v>618</v>
      </c>
      <c r="H1441" s="1" t="s">
        <v>194</v>
      </c>
      <c r="I1441" s="1" t="s">
        <v>721</v>
      </c>
      <c r="J1441" s="1" t="s">
        <v>637</v>
      </c>
      <c r="Y1441" s="1" t="s">
        <v>478</v>
      </c>
      <c r="Z1441" s="1" t="s">
        <v>425</v>
      </c>
    </row>
    <row r="1442" spans="1:26" x14ac:dyDescent="0.25">
      <c r="A1442" s="1" t="s">
        <v>1896</v>
      </c>
      <c r="B1442" s="1" t="s">
        <v>807</v>
      </c>
      <c r="C1442" s="1" t="s">
        <v>740</v>
      </c>
      <c r="D1442" s="1" t="s">
        <v>27</v>
      </c>
      <c r="E1442" s="1" t="s">
        <v>648</v>
      </c>
      <c r="F1442" s="1" t="s">
        <v>735</v>
      </c>
      <c r="G1442" s="1" t="s">
        <v>644</v>
      </c>
      <c r="H1442" s="1" t="s">
        <v>27</v>
      </c>
      <c r="I1442" s="1" t="s">
        <v>741</v>
      </c>
      <c r="J1442" s="1" t="s">
        <v>39</v>
      </c>
      <c r="Y1442" s="1" t="s">
        <v>478</v>
      </c>
      <c r="Z1442" s="1" t="s">
        <v>425</v>
      </c>
    </row>
    <row r="1443" spans="1:26" x14ac:dyDescent="0.25">
      <c r="A1443" s="1" t="s">
        <v>1897</v>
      </c>
      <c r="B1443" s="1" t="s">
        <v>807</v>
      </c>
      <c r="C1443" s="1" t="s">
        <v>740</v>
      </c>
      <c r="D1443" s="1" t="s">
        <v>652</v>
      </c>
      <c r="E1443" s="1" t="s">
        <v>651</v>
      </c>
      <c r="F1443" s="1" t="s">
        <v>735</v>
      </c>
      <c r="G1443" s="1" t="s">
        <v>644</v>
      </c>
      <c r="H1443" s="1" t="s">
        <v>613</v>
      </c>
      <c r="I1443" s="1" t="s">
        <v>802</v>
      </c>
      <c r="J1443" s="1" t="s">
        <v>27</v>
      </c>
      <c r="Y1443" s="1" t="s">
        <v>478</v>
      </c>
      <c r="Z1443" s="1" t="s">
        <v>425</v>
      </c>
    </row>
    <row r="1444" spans="1:26" x14ac:dyDescent="0.25">
      <c r="A1444" s="1" t="s">
        <v>1898</v>
      </c>
      <c r="B1444" s="1" t="s">
        <v>807</v>
      </c>
      <c r="C1444" s="1" t="s">
        <v>620</v>
      </c>
      <c r="D1444" s="1" t="s">
        <v>479</v>
      </c>
      <c r="E1444" s="1" t="s">
        <v>806</v>
      </c>
      <c r="F1444" s="1" t="s">
        <v>626</v>
      </c>
      <c r="G1444" s="1" t="s">
        <v>65</v>
      </c>
      <c r="H1444" s="1" t="s">
        <v>642</v>
      </c>
      <c r="I1444" s="1" t="s">
        <v>619</v>
      </c>
      <c r="J1444" s="1" t="s">
        <v>628</v>
      </c>
      <c r="Y1444" s="1" t="s">
        <v>478</v>
      </c>
      <c r="Z1444" s="1" t="s">
        <v>425</v>
      </c>
    </row>
    <row r="1445" spans="1:26" x14ac:dyDescent="0.25">
      <c r="A1445" s="1" t="s">
        <v>1899</v>
      </c>
      <c r="B1445" s="1" t="s">
        <v>807</v>
      </c>
      <c r="C1445" s="1" t="s">
        <v>145</v>
      </c>
      <c r="D1445" s="1" t="s">
        <v>730</v>
      </c>
      <c r="E1445" s="1" t="s">
        <v>803</v>
      </c>
      <c r="F1445" s="1" t="s">
        <v>666</v>
      </c>
      <c r="G1445" s="1" t="s">
        <v>618</v>
      </c>
      <c r="H1445" s="1" t="s">
        <v>244</v>
      </c>
      <c r="I1445" s="1" t="s">
        <v>616</v>
      </c>
      <c r="J1445" s="1" t="s">
        <v>39</v>
      </c>
      <c r="K1445" s="1" t="s">
        <v>239</v>
      </c>
      <c r="L1445" s="1" t="s">
        <v>27</v>
      </c>
      <c r="Y1445" s="1" t="s">
        <v>245</v>
      </c>
      <c r="Z1445" s="1" t="s">
        <v>43</v>
      </c>
    </row>
    <row r="1446" spans="1:26" x14ac:dyDescent="0.25">
      <c r="A1446" s="1" t="s">
        <v>1900</v>
      </c>
      <c r="B1446" s="1" t="s">
        <v>807</v>
      </c>
      <c r="C1446" s="1" t="s">
        <v>192</v>
      </c>
      <c r="D1446" s="1" t="s">
        <v>637</v>
      </c>
      <c r="E1446" s="1" t="s">
        <v>58</v>
      </c>
      <c r="F1446" s="1" t="s">
        <v>654</v>
      </c>
      <c r="G1446" s="1" t="s">
        <v>244</v>
      </c>
      <c r="H1446" s="1" t="s">
        <v>623</v>
      </c>
      <c r="I1446" s="1" t="s">
        <v>613</v>
      </c>
      <c r="J1446" s="1" t="s">
        <v>783</v>
      </c>
      <c r="Y1446" s="1" t="s">
        <v>478</v>
      </c>
      <c r="Z1446" s="1" t="s">
        <v>425</v>
      </c>
    </row>
    <row r="1447" spans="1:26" x14ac:dyDescent="0.25">
      <c r="A1447" s="1" t="s">
        <v>1901</v>
      </c>
      <c r="B1447" s="1" t="s">
        <v>807</v>
      </c>
      <c r="C1447" s="1" t="s">
        <v>240</v>
      </c>
      <c r="D1447" s="1" t="s">
        <v>27</v>
      </c>
      <c r="E1447" s="1" t="s">
        <v>616</v>
      </c>
      <c r="F1447" s="1" t="s">
        <v>891</v>
      </c>
      <c r="G1447" s="1" t="s">
        <v>618</v>
      </c>
      <c r="H1447" s="1" t="s">
        <v>138</v>
      </c>
      <c r="I1447" s="1" t="s">
        <v>783</v>
      </c>
      <c r="J1447" s="1" t="s">
        <v>642</v>
      </c>
      <c r="Y1447" s="1" t="s">
        <v>478</v>
      </c>
      <c r="Z1447" s="1" t="s">
        <v>425</v>
      </c>
    </row>
    <row r="1448" spans="1:26" x14ac:dyDescent="0.25">
      <c r="A1448" s="1" t="s">
        <v>1902</v>
      </c>
      <c r="B1448" s="1" t="s">
        <v>807</v>
      </c>
      <c r="C1448" s="1" t="s">
        <v>240</v>
      </c>
      <c r="D1448" s="1" t="s">
        <v>637</v>
      </c>
      <c r="E1448" s="1" t="s">
        <v>48</v>
      </c>
      <c r="F1448" s="1" t="s">
        <v>745</v>
      </c>
      <c r="G1448" s="1" t="s">
        <v>138</v>
      </c>
      <c r="H1448" s="1" t="s">
        <v>142</v>
      </c>
      <c r="I1448" s="1" t="s">
        <v>665</v>
      </c>
      <c r="J1448" s="1" t="s">
        <v>616</v>
      </c>
      <c r="Y1448" s="1" t="s">
        <v>478</v>
      </c>
      <c r="Z1448" s="1" t="s">
        <v>425</v>
      </c>
    </row>
    <row r="1449" spans="1:26" x14ac:dyDescent="0.25">
      <c r="A1449" s="1" t="s">
        <v>1903</v>
      </c>
      <c r="B1449" s="1" t="s">
        <v>807</v>
      </c>
      <c r="C1449" s="1" t="s">
        <v>145</v>
      </c>
      <c r="D1449" s="1" t="s">
        <v>240</v>
      </c>
      <c r="E1449" s="1" t="s">
        <v>48</v>
      </c>
      <c r="F1449" s="1" t="s">
        <v>146</v>
      </c>
      <c r="G1449" s="1" t="s">
        <v>50</v>
      </c>
      <c r="H1449" s="1" t="s">
        <v>615</v>
      </c>
      <c r="I1449" s="1" t="s">
        <v>646</v>
      </c>
      <c r="J1449" s="1" t="s">
        <v>729</v>
      </c>
      <c r="Y1449" s="1" t="s">
        <v>478</v>
      </c>
      <c r="Z1449" s="1" t="s">
        <v>425</v>
      </c>
    </row>
    <row r="1450" spans="1:26" x14ac:dyDescent="0.25">
      <c r="A1450" s="1" t="s">
        <v>1904</v>
      </c>
      <c r="B1450" s="1" t="s">
        <v>807</v>
      </c>
      <c r="C1450" s="1" t="s">
        <v>652</v>
      </c>
      <c r="D1450" s="1" t="s">
        <v>479</v>
      </c>
      <c r="E1450" s="1" t="s">
        <v>49</v>
      </c>
      <c r="F1450" s="1" t="s">
        <v>58</v>
      </c>
      <c r="G1450" s="1" t="s">
        <v>618</v>
      </c>
      <c r="H1450" s="1" t="s">
        <v>244</v>
      </c>
      <c r="I1450" s="1" t="s">
        <v>649</v>
      </c>
      <c r="J1450" s="1" t="s">
        <v>680</v>
      </c>
      <c r="Y1450" s="1" t="s">
        <v>481</v>
      </c>
      <c r="Z1450" s="1" t="s">
        <v>425</v>
      </c>
    </row>
    <row r="1451" spans="1:26" x14ac:dyDescent="0.25">
      <c r="A1451" s="1" t="s">
        <v>2880</v>
      </c>
      <c r="B1451" s="1" t="s">
        <v>920</v>
      </c>
      <c r="C1451" s="1" t="s">
        <v>638</v>
      </c>
      <c r="D1451" s="1" t="s">
        <v>611</v>
      </c>
      <c r="E1451" s="1" t="s">
        <v>612</v>
      </c>
      <c r="F1451" s="1" t="s">
        <v>658</v>
      </c>
      <c r="G1451" s="1" t="s">
        <v>725</v>
      </c>
      <c r="H1451" s="1" t="s">
        <v>612</v>
      </c>
      <c r="I1451" s="1" t="s">
        <v>783</v>
      </c>
      <c r="J1451" s="1" t="s">
        <v>783</v>
      </c>
      <c r="K1451" s="1" t="s">
        <v>619</v>
      </c>
      <c r="L1451" s="1" t="s">
        <v>618</v>
      </c>
      <c r="Y1451" s="1" t="s">
        <v>498</v>
      </c>
      <c r="Z1451" s="1" t="s">
        <v>425</v>
      </c>
    </row>
    <row r="1452" spans="1:26" x14ac:dyDescent="0.25">
      <c r="A1452" s="1" t="s">
        <v>2881</v>
      </c>
      <c r="B1452" s="1" t="s">
        <v>610</v>
      </c>
      <c r="C1452" s="1" t="s">
        <v>619</v>
      </c>
      <c r="D1452" s="1" t="s">
        <v>652</v>
      </c>
      <c r="E1452" s="1" t="s">
        <v>705</v>
      </c>
      <c r="F1452" s="1" t="s">
        <v>654</v>
      </c>
      <c r="G1452" s="1" t="s">
        <v>655</v>
      </c>
      <c r="H1452" s="1" t="s">
        <v>623</v>
      </c>
      <c r="I1452" s="1" t="s">
        <v>637</v>
      </c>
      <c r="J1452" s="1" t="s">
        <v>783</v>
      </c>
      <c r="K1452" s="1" t="s">
        <v>619</v>
      </c>
      <c r="L1452" s="1" t="s">
        <v>618</v>
      </c>
      <c r="Y1452" s="1" t="s">
        <v>437</v>
      </c>
      <c r="Z1452" s="1" t="s">
        <v>425</v>
      </c>
    </row>
    <row r="1453" spans="1:26" x14ac:dyDescent="0.25">
      <c r="A1453" s="1" t="s">
        <v>3009</v>
      </c>
      <c r="B1453" s="1" t="s">
        <v>610</v>
      </c>
      <c r="C1453" s="1" t="s">
        <v>26</v>
      </c>
      <c r="D1453" s="1" t="s">
        <v>617</v>
      </c>
      <c r="E1453" s="1" t="s">
        <v>616</v>
      </c>
      <c r="F1453" s="1" t="s">
        <v>737</v>
      </c>
      <c r="G1453" s="1" t="s">
        <v>655</v>
      </c>
      <c r="H1453" s="1" t="s">
        <v>623</v>
      </c>
      <c r="I1453" s="1" t="s">
        <v>637</v>
      </c>
      <c r="J1453" s="1" t="s">
        <v>738</v>
      </c>
      <c r="K1453" s="1" t="s">
        <v>618</v>
      </c>
      <c r="L1453" s="1" t="s">
        <v>27</v>
      </c>
      <c r="M1453" s="1" t="s">
        <v>27</v>
      </c>
      <c r="N1453" s="1" t="s">
        <v>656</v>
      </c>
      <c r="Y1453" s="1" t="s">
        <v>437</v>
      </c>
      <c r="Z1453" s="1" t="s">
        <v>425</v>
      </c>
    </row>
    <row r="1454" spans="1:26" x14ac:dyDescent="0.25">
      <c r="A1454" s="1" t="s">
        <v>2882</v>
      </c>
      <c r="B1454" s="1" t="s">
        <v>610</v>
      </c>
      <c r="C1454" s="1" t="s">
        <v>26</v>
      </c>
      <c r="D1454" s="1" t="s">
        <v>652</v>
      </c>
      <c r="E1454" s="1" t="s">
        <v>783</v>
      </c>
      <c r="F1454" s="1" t="s">
        <v>820</v>
      </c>
      <c r="G1454" s="1" t="s">
        <v>644</v>
      </c>
      <c r="H1454" s="1" t="s">
        <v>641</v>
      </c>
      <c r="I1454" s="1" t="s">
        <v>802</v>
      </c>
      <c r="J1454" s="1" t="s">
        <v>741</v>
      </c>
      <c r="K1454" s="1" t="s">
        <v>617</v>
      </c>
      <c r="L1454" s="1" t="s">
        <v>27</v>
      </c>
      <c r="Y1454" s="1" t="s">
        <v>437</v>
      </c>
      <c r="Z1454" s="1" t="s">
        <v>425</v>
      </c>
    </row>
    <row r="1455" spans="1:26" x14ac:dyDescent="0.25">
      <c r="A1455" s="1" t="s">
        <v>3010</v>
      </c>
      <c r="B1455" s="1" t="s">
        <v>610</v>
      </c>
      <c r="C1455" s="1" t="s">
        <v>26</v>
      </c>
      <c r="D1455" s="1" t="s">
        <v>652</v>
      </c>
      <c r="E1455" s="1" t="s">
        <v>806</v>
      </c>
      <c r="F1455" s="1" t="s">
        <v>688</v>
      </c>
      <c r="G1455" s="1" t="s">
        <v>613</v>
      </c>
      <c r="H1455" s="1" t="s">
        <v>802</v>
      </c>
      <c r="I1455" s="1" t="s">
        <v>738</v>
      </c>
      <c r="J1455" s="1" t="s">
        <v>831</v>
      </c>
      <c r="K1455" s="1" t="s">
        <v>619</v>
      </c>
      <c r="L1455" s="1" t="s">
        <v>27</v>
      </c>
      <c r="M1455" s="1" t="s">
        <v>656</v>
      </c>
      <c r="N1455" s="1" t="s">
        <v>27</v>
      </c>
      <c r="Y1455" s="1" t="s">
        <v>437</v>
      </c>
      <c r="Z1455" s="1" t="s">
        <v>425</v>
      </c>
    </row>
    <row r="1456" spans="1:26" x14ac:dyDescent="0.25">
      <c r="A1456" s="1" t="s">
        <v>2685</v>
      </c>
      <c r="B1456" s="1" t="s">
        <v>610</v>
      </c>
      <c r="C1456" s="1" t="s">
        <v>620</v>
      </c>
      <c r="D1456" s="1" t="s">
        <v>647</v>
      </c>
      <c r="E1456" s="1" t="s">
        <v>626</v>
      </c>
      <c r="F1456" s="1" t="s">
        <v>626</v>
      </c>
      <c r="G1456" s="1" t="s">
        <v>642</v>
      </c>
      <c r="H1456" s="1" t="s">
        <v>642</v>
      </c>
      <c r="I1456" s="1" t="s">
        <v>628</v>
      </c>
      <c r="J1456" s="1" t="s">
        <v>628</v>
      </c>
      <c r="Y1456" s="1" t="s">
        <v>437</v>
      </c>
      <c r="Z1456" s="1" t="s">
        <v>425</v>
      </c>
    </row>
    <row r="1457" spans="1:26" x14ac:dyDescent="0.25">
      <c r="A1457" s="1" t="s">
        <v>2686</v>
      </c>
      <c r="B1457" s="1" t="s">
        <v>610</v>
      </c>
      <c r="C1457" s="1" t="s">
        <v>26</v>
      </c>
      <c r="D1457" s="1" t="s">
        <v>652</v>
      </c>
      <c r="E1457" s="1" t="s">
        <v>862</v>
      </c>
      <c r="F1457" s="1" t="s">
        <v>631</v>
      </c>
      <c r="G1457" s="1" t="s">
        <v>632</v>
      </c>
      <c r="H1457" s="1" t="s">
        <v>623</v>
      </c>
      <c r="I1457" s="1" t="s">
        <v>649</v>
      </c>
      <c r="J1457" s="1" t="s">
        <v>628</v>
      </c>
      <c r="Y1457" s="1" t="s">
        <v>437</v>
      </c>
      <c r="Z1457" s="1" t="s">
        <v>425</v>
      </c>
    </row>
    <row r="1458" spans="1:26" x14ac:dyDescent="0.25">
      <c r="A1458" s="1" t="s">
        <v>2687</v>
      </c>
      <c r="B1458" s="1" t="s">
        <v>610</v>
      </c>
      <c r="C1458" s="1" t="s">
        <v>659</v>
      </c>
      <c r="D1458" s="1" t="s">
        <v>730</v>
      </c>
      <c r="E1458" s="1" t="s">
        <v>633</v>
      </c>
      <c r="F1458" s="1" t="s">
        <v>761</v>
      </c>
      <c r="G1458" s="1" t="s">
        <v>646</v>
      </c>
      <c r="H1458" s="1" t="s">
        <v>663</v>
      </c>
      <c r="I1458" s="1" t="s">
        <v>721</v>
      </c>
      <c r="J1458" s="1" t="s">
        <v>628</v>
      </c>
      <c r="Y1458" s="1" t="s">
        <v>437</v>
      </c>
      <c r="Z1458" s="1" t="s">
        <v>425</v>
      </c>
    </row>
    <row r="1459" spans="1:26" x14ac:dyDescent="0.25">
      <c r="A1459" s="1" t="s">
        <v>2688</v>
      </c>
      <c r="B1459" s="1" t="s">
        <v>610</v>
      </c>
      <c r="C1459" s="1" t="s">
        <v>26</v>
      </c>
      <c r="D1459" s="1" t="s">
        <v>637</v>
      </c>
      <c r="E1459" s="1" t="s">
        <v>613</v>
      </c>
      <c r="F1459" s="1" t="s">
        <v>719</v>
      </c>
      <c r="G1459" s="1" t="s">
        <v>644</v>
      </c>
      <c r="H1459" s="1" t="s">
        <v>628</v>
      </c>
      <c r="I1459" s="1" t="s">
        <v>646</v>
      </c>
      <c r="J1459" s="1" t="s">
        <v>663</v>
      </c>
      <c r="Y1459" s="1" t="s">
        <v>437</v>
      </c>
      <c r="Z1459" s="1" t="s">
        <v>425</v>
      </c>
    </row>
    <row r="1460" spans="1:26" x14ac:dyDescent="0.25">
      <c r="A1460" s="1" t="s">
        <v>2657</v>
      </c>
      <c r="B1460" s="1" t="s">
        <v>610</v>
      </c>
      <c r="C1460" s="1" t="s">
        <v>692</v>
      </c>
      <c r="D1460" s="1" t="s">
        <v>692</v>
      </c>
      <c r="E1460" s="1" t="s">
        <v>336</v>
      </c>
      <c r="F1460" s="1" t="s">
        <v>645</v>
      </c>
      <c r="G1460" s="1" t="s">
        <v>618</v>
      </c>
      <c r="H1460" s="1" t="s">
        <v>646</v>
      </c>
      <c r="I1460" s="1" t="s">
        <v>679</v>
      </c>
      <c r="J1460" s="1" t="s">
        <v>628</v>
      </c>
      <c r="Y1460" s="1" t="s">
        <v>337</v>
      </c>
      <c r="Z1460" s="1" t="s">
        <v>334</v>
      </c>
    </row>
    <row r="1461" spans="1:26" x14ac:dyDescent="0.25">
      <c r="A1461" s="1" t="s">
        <v>2883</v>
      </c>
      <c r="B1461" s="1" t="s">
        <v>610</v>
      </c>
      <c r="C1461" s="1" t="s">
        <v>26</v>
      </c>
      <c r="D1461" s="1" t="s">
        <v>659</v>
      </c>
      <c r="E1461" s="1" t="s">
        <v>650</v>
      </c>
      <c r="F1461" s="1" t="s">
        <v>636</v>
      </c>
      <c r="G1461" s="1" t="s">
        <v>618</v>
      </c>
      <c r="H1461" s="1" t="s">
        <v>615</v>
      </c>
      <c r="I1461" s="1" t="s">
        <v>616</v>
      </c>
      <c r="J1461" s="1" t="s">
        <v>617</v>
      </c>
      <c r="K1461" s="1" t="s">
        <v>618</v>
      </c>
      <c r="L1461" s="1" t="s">
        <v>27</v>
      </c>
      <c r="Y1461" s="1" t="s">
        <v>437</v>
      </c>
      <c r="Z1461" s="1" t="s">
        <v>425</v>
      </c>
    </row>
    <row r="1462" spans="1:26" x14ac:dyDescent="0.25">
      <c r="A1462" s="1" t="s">
        <v>2689</v>
      </c>
      <c r="B1462" s="1" t="s">
        <v>610</v>
      </c>
      <c r="C1462" s="1" t="s">
        <v>637</v>
      </c>
      <c r="D1462" s="1" t="s">
        <v>652</v>
      </c>
      <c r="E1462" s="1" t="s">
        <v>650</v>
      </c>
      <c r="F1462" s="1" t="s">
        <v>830</v>
      </c>
      <c r="G1462" s="1" t="s">
        <v>644</v>
      </c>
      <c r="H1462" s="1" t="s">
        <v>662</v>
      </c>
      <c r="I1462" s="1" t="s">
        <v>685</v>
      </c>
      <c r="J1462" s="1" t="s">
        <v>682</v>
      </c>
      <c r="Y1462" s="1" t="s">
        <v>437</v>
      </c>
      <c r="Z1462" s="1" t="s">
        <v>425</v>
      </c>
    </row>
    <row r="1463" spans="1:26" x14ac:dyDescent="0.25">
      <c r="A1463" s="1" t="s">
        <v>3011</v>
      </c>
      <c r="B1463" s="1" t="s">
        <v>610</v>
      </c>
      <c r="C1463" s="1" t="s">
        <v>619</v>
      </c>
      <c r="D1463" s="1" t="s">
        <v>730</v>
      </c>
      <c r="E1463" s="1" t="s">
        <v>809</v>
      </c>
      <c r="F1463" s="1" t="s">
        <v>627</v>
      </c>
      <c r="G1463" s="1" t="s">
        <v>646</v>
      </c>
      <c r="H1463" s="1" t="s">
        <v>623</v>
      </c>
      <c r="I1463" s="1" t="s">
        <v>691</v>
      </c>
      <c r="J1463" s="1" t="s">
        <v>808</v>
      </c>
      <c r="K1463" s="1" t="s">
        <v>618</v>
      </c>
      <c r="L1463" s="1" t="s">
        <v>27</v>
      </c>
      <c r="M1463" s="1" t="s">
        <v>656</v>
      </c>
      <c r="N1463" s="1" t="s">
        <v>27</v>
      </c>
      <c r="Y1463" s="1" t="s">
        <v>437</v>
      </c>
      <c r="Z1463" s="1" t="s">
        <v>425</v>
      </c>
    </row>
    <row r="1464" spans="1:26" x14ac:dyDescent="0.25">
      <c r="A1464" s="1" t="s">
        <v>2690</v>
      </c>
      <c r="B1464" s="1" t="s">
        <v>610</v>
      </c>
      <c r="C1464" s="1" t="s">
        <v>647</v>
      </c>
      <c r="D1464" s="1" t="s">
        <v>659</v>
      </c>
      <c r="E1464" s="1" t="s">
        <v>633</v>
      </c>
      <c r="F1464" s="1" t="s">
        <v>809</v>
      </c>
      <c r="G1464" s="1" t="s">
        <v>646</v>
      </c>
      <c r="H1464" s="1" t="s">
        <v>663</v>
      </c>
      <c r="I1464" s="1" t="s">
        <v>616</v>
      </c>
      <c r="J1464" s="1" t="s">
        <v>691</v>
      </c>
      <c r="Y1464" s="1" t="s">
        <v>437</v>
      </c>
      <c r="Z1464" s="1" t="s">
        <v>425</v>
      </c>
    </row>
    <row r="1465" spans="1:26" x14ac:dyDescent="0.25">
      <c r="A1465" s="1" t="s">
        <v>2691</v>
      </c>
      <c r="B1465" s="1" t="s">
        <v>610</v>
      </c>
      <c r="C1465" s="1" t="s">
        <v>668</v>
      </c>
      <c r="D1465" s="1" t="s">
        <v>637</v>
      </c>
      <c r="E1465" s="1" t="s">
        <v>826</v>
      </c>
      <c r="F1465" s="1" t="s">
        <v>821</v>
      </c>
      <c r="G1465" s="1" t="s">
        <v>691</v>
      </c>
      <c r="H1465" s="1" t="s">
        <v>613</v>
      </c>
      <c r="I1465" s="1" t="s">
        <v>682</v>
      </c>
      <c r="J1465" s="1" t="s">
        <v>682</v>
      </c>
      <c r="Y1465" s="1" t="s">
        <v>437</v>
      </c>
      <c r="Z1465" s="1" t="s">
        <v>425</v>
      </c>
    </row>
    <row r="1466" spans="1:26" x14ac:dyDescent="0.25">
      <c r="A1466" s="1" t="s">
        <v>3012</v>
      </c>
      <c r="B1466" s="1" t="s">
        <v>610</v>
      </c>
      <c r="C1466" s="1" t="s">
        <v>668</v>
      </c>
      <c r="D1466" s="1" t="s">
        <v>652</v>
      </c>
      <c r="E1466" s="1" t="s">
        <v>666</v>
      </c>
      <c r="F1466" s="1" t="s">
        <v>839</v>
      </c>
      <c r="G1466" s="1" t="s">
        <v>644</v>
      </c>
      <c r="H1466" s="1" t="s">
        <v>651</v>
      </c>
      <c r="I1466" s="1" t="s">
        <v>682</v>
      </c>
      <c r="J1466" s="1" t="s">
        <v>876</v>
      </c>
      <c r="K1466" s="1" t="s">
        <v>619</v>
      </c>
      <c r="L1466" s="1" t="s">
        <v>27</v>
      </c>
      <c r="M1466" s="1" t="s">
        <v>264</v>
      </c>
      <c r="N1466" s="1" t="s">
        <v>27</v>
      </c>
      <c r="Y1466" s="1" t="s">
        <v>437</v>
      </c>
      <c r="Z1466" s="1" t="s">
        <v>425</v>
      </c>
    </row>
    <row r="1467" spans="1:26" x14ac:dyDescent="0.25">
      <c r="A1467" s="1" t="s">
        <v>2670</v>
      </c>
      <c r="B1467" s="1" t="s">
        <v>610</v>
      </c>
      <c r="C1467" s="1" t="s">
        <v>611</v>
      </c>
      <c r="D1467" s="1" t="s">
        <v>617</v>
      </c>
      <c r="E1467" s="1" t="s">
        <v>613</v>
      </c>
      <c r="F1467" s="1" t="s">
        <v>612</v>
      </c>
      <c r="G1467" s="1" t="s">
        <v>641</v>
      </c>
      <c r="H1467" s="1" t="s">
        <v>612</v>
      </c>
      <c r="I1467" s="1" t="s">
        <v>628</v>
      </c>
      <c r="J1467" s="1" t="s">
        <v>643</v>
      </c>
      <c r="K1467" s="1" t="s">
        <v>618</v>
      </c>
      <c r="L1467" s="1" t="s">
        <v>27</v>
      </c>
      <c r="M1467" s="1" t="s">
        <v>619</v>
      </c>
      <c r="N1467" s="1" t="s">
        <v>27</v>
      </c>
      <c r="Y1467" s="1" t="s">
        <v>376</v>
      </c>
      <c r="Z1467" s="1" t="s">
        <v>371</v>
      </c>
    </row>
    <row r="1468" spans="1:26" x14ac:dyDescent="0.25">
      <c r="A1468" s="1" t="s">
        <v>2679</v>
      </c>
      <c r="B1468" s="1" t="s">
        <v>610</v>
      </c>
      <c r="C1468" s="1" t="s">
        <v>630</v>
      </c>
      <c r="D1468" s="1" t="s">
        <v>617</v>
      </c>
      <c r="E1468" s="1" t="s">
        <v>648</v>
      </c>
      <c r="F1468" s="1" t="s">
        <v>648</v>
      </c>
      <c r="Y1468" s="1" t="s">
        <v>424</v>
      </c>
      <c r="Z1468" s="1" t="s">
        <v>425</v>
      </c>
    </row>
    <row r="1469" spans="1:26" x14ac:dyDescent="0.25">
      <c r="A1469" s="1" t="s">
        <v>2680</v>
      </c>
      <c r="B1469" s="1" t="s">
        <v>610</v>
      </c>
      <c r="C1469" s="1" t="s">
        <v>652</v>
      </c>
      <c r="D1469" s="1" t="s">
        <v>652</v>
      </c>
      <c r="E1469" s="1" t="s">
        <v>648</v>
      </c>
      <c r="F1469" s="1" t="s">
        <v>648</v>
      </c>
      <c r="Y1469" s="1" t="s">
        <v>424</v>
      </c>
      <c r="Z1469" s="1" t="s">
        <v>425</v>
      </c>
    </row>
    <row r="1470" spans="1:26" x14ac:dyDescent="0.25">
      <c r="A1470" s="1" t="s">
        <v>2681</v>
      </c>
      <c r="B1470" s="1" t="s">
        <v>610</v>
      </c>
      <c r="C1470" s="1" t="s">
        <v>893</v>
      </c>
      <c r="D1470" s="1" t="s">
        <v>893</v>
      </c>
      <c r="E1470" s="1" t="s">
        <v>616</v>
      </c>
      <c r="F1470" s="1" t="s">
        <v>616</v>
      </c>
      <c r="Y1470" s="1" t="s">
        <v>424</v>
      </c>
      <c r="Z1470" s="1" t="s">
        <v>425</v>
      </c>
    </row>
    <row r="1471" spans="1:26" x14ac:dyDescent="0.25">
      <c r="A1471" s="1" t="s">
        <v>2582</v>
      </c>
      <c r="B1471" s="1" t="s">
        <v>610</v>
      </c>
      <c r="C1471" s="1" t="s">
        <v>620</v>
      </c>
      <c r="D1471" s="1" t="s">
        <v>620</v>
      </c>
      <c r="E1471" s="1" t="s">
        <v>626</v>
      </c>
      <c r="F1471" s="1" t="s">
        <v>626</v>
      </c>
      <c r="Y1471" s="1" t="s">
        <v>32</v>
      </c>
      <c r="Z1471" s="1" t="s">
        <v>33</v>
      </c>
    </row>
    <row r="1472" spans="1:26" x14ac:dyDescent="0.25">
      <c r="A1472" s="1" t="s">
        <v>2655</v>
      </c>
      <c r="B1472" s="1" t="s">
        <v>610</v>
      </c>
      <c r="C1472" s="1" t="s">
        <v>332</v>
      </c>
      <c r="D1472" s="1" t="s">
        <v>27</v>
      </c>
      <c r="E1472" s="1" t="s">
        <v>735</v>
      </c>
      <c r="F1472" s="1" t="s">
        <v>735</v>
      </c>
      <c r="Y1472" s="1" t="s">
        <v>333</v>
      </c>
      <c r="Z1472" s="1" t="s">
        <v>334</v>
      </c>
    </row>
    <row r="1473" spans="1:26" x14ac:dyDescent="0.25">
      <c r="A1473" s="1" t="s">
        <v>2682</v>
      </c>
      <c r="B1473" s="1" t="s">
        <v>610</v>
      </c>
      <c r="C1473" s="1" t="s">
        <v>630</v>
      </c>
      <c r="D1473" s="1" t="s">
        <v>630</v>
      </c>
      <c r="E1473" s="1" t="s">
        <v>706</v>
      </c>
      <c r="F1473" s="1" t="s">
        <v>706</v>
      </c>
      <c r="Y1473" s="1" t="s">
        <v>424</v>
      </c>
      <c r="Z1473" s="1" t="s">
        <v>425</v>
      </c>
    </row>
    <row r="1474" spans="1:26" x14ac:dyDescent="0.25">
      <c r="A1474" s="1" t="s">
        <v>2692</v>
      </c>
      <c r="B1474" s="1" t="s">
        <v>610</v>
      </c>
      <c r="C1474" s="1" t="s">
        <v>647</v>
      </c>
      <c r="D1474" s="1" t="s">
        <v>27</v>
      </c>
      <c r="E1474" s="1" t="s">
        <v>616</v>
      </c>
      <c r="F1474" s="1" t="s">
        <v>919</v>
      </c>
      <c r="G1474" s="1" t="s">
        <v>644</v>
      </c>
      <c r="H1474" s="1" t="s">
        <v>641</v>
      </c>
      <c r="I1474" s="1" t="s">
        <v>663</v>
      </c>
      <c r="J1474" s="1" t="s">
        <v>27</v>
      </c>
      <c r="Y1474" s="1" t="s">
        <v>438</v>
      </c>
      <c r="Z1474" s="1" t="s">
        <v>425</v>
      </c>
    </row>
    <row r="1475" spans="1:26" x14ac:dyDescent="0.25">
      <c r="A1475" s="1" t="s">
        <v>2658</v>
      </c>
      <c r="B1475" s="1" t="s">
        <v>610</v>
      </c>
      <c r="C1475" s="1" t="s">
        <v>332</v>
      </c>
      <c r="D1475" s="1" t="s">
        <v>27</v>
      </c>
      <c r="E1475" s="1" t="s">
        <v>735</v>
      </c>
      <c r="F1475" s="1" t="s">
        <v>27</v>
      </c>
      <c r="G1475" s="1" t="s">
        <v>644</v>
      </c>
      <c r="H1475" s="1" t="s">
        <v>27</v>
      </c>
      <c r="I1475" s="1" t="s">
        <v>682</v>
      </c>
      <c r="J1475" s="1" t="s">
        <v>802</v>
      </c>
      <c r="Y1475" s="1" t="s">
        <v>338</v>
      </c>
      <c r="Z1475" s="1" t="s">
        <v>334</v>
      </c>
    </row>
    <row r="1476" spans="1:26" x14ac:dyDescent="0.25">
      <c r="A1476" s="1" t="s">
        <v>2884</v>
      </c>
      <c r="B1476" s="1" t="s">
        <v>610</v>
      </c>
      <c r="C1476" s="1" t="s">
        <v>617</v>
      </c>
      <c r="D1476" s="1" t="s">
        <v>27</v>
      </c>
      <c r="E1476" s="1" t="s">
        <v>612</v>
      </c>
      <c r="F1476" s="1" t="s">
        <v>27</v>
      </c>
      <c r="G1476" s="1" t="s">
        <v>612</v>
      </c>
      <c r="H1476" s="1" t="s">
        <v>27</v>
      </c>
      <c r="I1476" s="1" t="s">
        <v>783</v>
      </c>
      <c r="J1476" s="1" t="s">
        <v>27</v>
      </c>
      <c r="K1476" s="1" t="s">
        <v>619</v>
      </c>
      <c r="L1476" s="1" t="s">
        <v>27</v>
      </c>
      <c r="Y1476" s="1" t="s">
        <v>438</v>
      </c>
      <c r="Z1476" s="1" t="s">
        <v>425</v>
      </c>
    </row>
    <row r="1477" spans="1:26" x14ac:dyDescent="0.25">
      <c r="A1477" s="1" t="s">
        <v>2668</v>
      </c>
      <c r="B1477" s="1" t="s">
        <v>610</v>
      </c>
      <c r="C1477" s="1" t="s">
        <v>630</v>
      </c>
      <c r="D1477" s="1" t="s">
        <v>27</v>
      </c>
      <c r="E1477" s="1" t="s">
        <v>645</v>
      </c>
      <c r="F1477" s="1" t="s">
        <v>27</v>
      </c>
      <c r="G1477" s="1" t="s">
        <v>646</v>
      </c>
      <c r="H1477" s="1" t="s">
        <v>646</v>
      </c>
      <c r="I1477" s="1" t="s">
        <v>613</v>
      </c>
      <c r="J1477" s="1" t="s">
        <v>27</v>
      </c>
      <c r="Y1477" s="1" t="s">
        <v>370</v>
      </c>
      <c r="Z1477" s="1" t="s">
        <v>371</v>
      </c>
    </row>
    <row r="1478" spans="1:26" x14ac:dyDescent="0.25">
      <c r="A1478" s="1" t="s">
        <v>2693</v>
      </c>
      <c r="B1478" s="1" t="s">
        <v>610</v>
      </c>
      <c r="C1478" s="1" t="s">
        <v>647</v>
      </c>
      <c r="D1478" s="1" t="s">
        <v>27</v>
      </c>
      <c r="E1478" s="1" t="s">
        <v>616</v>
      </c>
      <c r="F1478" s="1" t="s">
        <v>27</v>
      </c>
      <c r="G1478" s="1" t="s">
        <v>644</v>
      </c>
      <c r="H1478" s="1" t="s">
        <v>27</v>
      </c>
      <c r="I1478" s="1" t="s">
        <v>663</v>
      </c>
      <c r="J1478" s="1" t="s">
        <v>27</v>
      </c>
      <c r="Y1478" s="1" t="s">
        <v>438</v>
      </c>
      <c r="Z1478" s="1" t="s">
        <v>425</v>
      </c>
    </row>
    <row r="1479" spans="1:26" x14ac:dyDescent="0.25">
      <c r="A1479" s="1" t="s">
        <v>2694</v>
      </c>
      <c r="B1479" s="1" t="s">
        <v>610</v>
      </c>
      <c r="C1479" s="1" t="s">
        <v>617</v>
      </c>
      <c r="D1479" s="1" t="s">
        <v>27</v>
      </c>
      <c r="E1479" s="1" t="s">
        <v>706</v>
      </c>
      <c r="F1479" s="1" t="s">
        <v>27</v>
      </c>
      <c r="G1479" s="1" t="s">
        <v>644</v>
      </c>
      <c r="H1479" s="1" t="s">
        <v>27</v>
      </c>
      <c r="I1479" s="1" t="s">
        <v>619</v>
      </c>
      <c r="J1479" s="1" t="s">
        <v>27</v>
      </c>
      <c r="Y1479" s="1" t="s">
        <v>438</v>
      </c>
      <c r="Z1479" s="1" t="s">
        <v>425</v>
      </c>
    </row>
    <row r="1480" spans="1:26" x14ac:dyDescent="0.25">
      <c r="A1480" s="1" t="s">
        <v>2683</v>
      </c>
      <c r="B1480" s="1" t="s">
        <v>610</v>
      </c>
      <c r="C1480" s="1" t="s">
        <v>630</v>
      </c>
      <c r="D1480" s="1" t="s">
        <v>27</v>
      </c>
      <c r="E1480" s="1" t="s">
        <v>666</v>
      </c>
      <c r="F1480" s="1" t="s">
        <v>666</v>
      </c>
      <c r="G1480" s="1" t="s">
        <v>618</v>
      </c>
      <c r="H1480" s="1" t="s">
        <v>27</v>
      </c>
      <c r="Y1480" s="1" t="s">
        <v>426</v>
      </c>
      <c r="Z1480" s="1" t="s">
        <v>425</v>
      </c>
    </row>
    <row r="1481" spans="1:26" x14ac:dyDescent="0.25">
      <c r="A1481" s="1" t="s">
        <v>2695</v>
      </c>
      <c r="B1481" s="1" t="s">
        <v>610</v>
      </c>
      <c r="C1481" s="1" t="s">
        <v>661</v>
      </c>
      <c r="D1481" s="1" t="s">
        <v>27</v>
      </c>
      <c r="E1481" s="1" t="s">
        <v>662</v>
      </c>
      <c r="F1481" s="1" t="s">
        <v>27</v>
      </c>
      <c r="G1481" s="1" t="s">
        <v>663</v>
      </c>
      <c r="H1481" s="1" t="s">
        <v>27</v>
      </c>
      <c r="I1481" s="1" t="s">
        <v>644</v>
      </c>
      <c r="J1481" s="1" t="s">
        <v>27</v>
      </c>
      <c r="Y1481" s="1" t="s">
        <v>426</v>
      </c>
      <c r="Z1481" s="1" t="s">
        <v>425</v>
      </c>
    </row>
    <row r="1482" spans="1:26" x14ac:dyDescent="0.25">
      <c r="A1482" s="1" t="s">
        <v>2696</v>
      </c>
      <c r="B1482" s="1" t="s">
        <v>610</v>
      </c>
      <c r="C1482" s="1" t="s">
        <v>617</v>
      </c>
      <c r="D1482" s="1" t="s">
        <v>27</v>
      </c>
      <c r="E1482" s="1" t="s">
        <v>612</v>
      </c>
      <c r="F1482" s="1" t="s">
        <v>27</v>
      </c>
      <c r="G1482" s="1" t="s">
        <v>612</v>
      </c>
      <c r="H1482" s="1" t="s">
        <v>27</v>
      </c>
      <c r="I1482" s="1" t="s">
        <v>616</v>
      </c>
      <c r="J1482" s="1" t="s">
        <v>27</v>
      </c>
      <c r="Y1482" s="1" t="s">
        <v>426</v>
      </c>
      <c r="Z1482" s="1" t="s">
        <v>425</v>
      </c>
    </row>
    <row r="1483" spans="1:26" x14ac:dyDescent="0.25">
      <c r="A1483" s="1" t="s">
        <v>2697</v>
      </c>
      <c r="B1483" s="1" t="s">
        <v>610</v>
      </c>
      <c r="C1483" s="1" t="s">
        <v>617</v>
      </c>
      <c r="D1483" s="1" t="s">
        <v>27</v>
      </c>
      <c r="E1483" s="1" t="s">
        <v>612</v>
      </c>
      <c r="F1483" s="1" t="s">
        <v>27</v>
      </c>
      <c r="G1483" s="1" t="s">
        <v>612</v>
      </c>
      <c r="H1483" s="1" t="s">
        <v>27</v>
      </c>
      <c r="I1483" s="1" t="s">
        <v>616</v>
      </c>
      <c r="J1483" s="1" t="s">
        <v>27</v>
      </c>
      <c r="Y1483" s="1" t="s">
        <v>426</v>
      </c>
      <c r="Z1483" s="1" t="s">
        <v>425</v>
      </c>
    </row>
    <row r="1484" spans="1:26" x14ac:dyDescent="0.25">
      <c r="A1484" s="1" t="s">
        <v>2698</v>
      </c>
      <c r="B1484" s="1" t="s">
        <v>610</v>
      </c>
      <c r="C1484" s="1" t="s">
        <v>617</v>
      </c>
      <c r="D1484" s="1" t="s">
        <v>27</v>
      </c>
      <c r="E1484" s="1" t="s">
        <v>612</v>
      </c>
      <c r="F1484" s="1" t="s">
        <v>27</v>
      </c>
      <c r="G1484" s="1" t="s">
        <v>612</v>
      </c>
      <c r="H1484" s="1" t="s">
        <v>27</v>
      </c>
      <c r="I1484" s="1" t="s">
        <v>439</v>
      </c>
      <c r="J1484" s="1" t="s">
        <v>27</v>
      </c>
      <c r="Y1484" s="1" t="s">
        <v>426</v>
      </c>
      <c r="Z1484" s="1" t="s">
        <v>425</v>
      </c>
    </row>
    <row r="1485" spans="1:26" x14ac:dyDescent="0.25">
      <c r="A1485" s="1" t="s">
        <v>2885</v>
      </c>
      <c r="B1485" s="1" t="s">
        <v>610</v>
      </c>
      <c r="C1485" s="1" t="s">
        <v>619</v>
      </c>
      <c r="D1485" s="1" t="s">
        <v>27</v>
      </c>
      <c r="E1485" s="1" t="s">
        <v>613</v>
      </c>
      <c r="F1485" s="1" t="s">
        <v>27</v>
      </c>
      <c r="G1485" s="1" t="s">
        <v>628</v>
      </c>
      <c r="H1485" s="1" t="s">
        <v>27</v>
      </c>
      <c r="I1485" s="1" t="s">
        <v>617</v>
      </c>
      <c r="J1485" s="1" t="s">
        <v>27</v>
      </c>
      <c r="K1485" s="1" t="s">
        <v>27</v>
      </c>
      <c r="L1485" s="1" t="s">
        <v>619</v>
      </c>
      <c r="Y1485" s="1" t="s">
        <v>426</v>
      </c>
      <c r="Z1485" s="1" t="s">
        <v>425</v>
      </c>
    </row>
    <row r="1486" spans="1:26" x14ac:dyDescent="0.25">
      <c r="A1486" s="1" t="s">
        <v>2886</v>
      </c>
      <c r="B1486" s="1" t="s">
        <v>610</v>
      </c>
      <c r="C1486" s="1" t="s">
        <v>639</v>
      </c>
      <c r="D1486" s="1" t="s">
        <v>456</v>
      </c>
      <c r="E1486" s="1" t="s">
        <v>636</v>
      </c>
      <c r="F1486" s="1" t="s">
        <v>27</v>
      </c>
      <c r="G1486" s="1" t="s">
        <v>632</v>
      </c>
      <c r="H1486" s="1" t="s">
        <v>27</v>
      </c>
      <c r="I1486" s="1" t="s">
        <v>617</v>
      </c>
      <c r="J1486" s="1" t="s">
        <v>27</v>
      </c>
      <c r="K1486" s="1" t="s">
        <v>618</v>
      </c>
      <c r="L1486" s="1" t="s">
        <v>27</v>
      </c>
      <c r="Y1486" s="1" t="s">
        <v>426</v>
      </c>
      <c r="Z1486" s="1" t="s">
        <v>425</v>
      </c>
    </row>
    <row r="1487" spans="1:26" x14ac:dyDescent="0.25">
      <c r="A1487" s="1" t="s">
        <v>2663</v>
      </c>
      <c r="B1487" s="1" t="s">
        <v>610</v>
      </c>
      <c r="C1487" s="1" t="s">
        <v>619</v>
      </c>
      <c r="D1487" s="1" t="s">
        <v>27</v>
      </c>
      <c r="E1487" s="1" t="s">
        <v>613</v>
      </c>
      <c r="F1487" s="1" t="s">
        <v>27</v>
      </c>
      <c r="G1487" s="1" t="s">
        <v>628</v>
      </c>
      <c r="H1487" s="1" t="s">
        <v>27</v>
      </c>
      <c r="I1487" s="1" t="s">
        <v>617</v>
      </c>
      <c r="J1487" s="1" t="s">
        <v>617</v>
      </c>
      <c r="K1487" s="1" t="s">
        <v>619</v>
      </c>
      <c r="L1487" s="1" t="s">
        <v>27</v>
      </c>
      <c r="Y1487" s="1" t="s">
        <v>347</v>
      </c>
      <c r="Z1487" s="1" t="s">
        <v>334</v>
      </c>
    </row>
    <row r="1488" spans="1:26" x14ac:dyDescent="0.25">
      <c r="A1488" s="1" t="s">
        <v>2887</v>
      </c>
      <c r="B1488" s="1" t="s">
        <v>610</v>
      </c>
      <c r="C1488" s="1" t="s">
        <v>619</v>
      </c>
      <c r="D1488" s="1" t="s">
        <v>27</v>
      </c>
      <c r="E1488" s="1" t="s">
        <v>613</v>
      </c>
      <c r="F1488" s="1" t="s">
        <v>27</v>
      </c>
      <c r="G1488" s="1" t="s">
        <v>628</v>
      </c>
      <c r="H1488" s="1" t="s">
        <v>27</v>
      </c>
      <c r="I1488" s="1" t="s">
        <v>617</v>
      </c>
      <c r="J1488" s="1" t="s">
        <v>321</v>
      </c>
      <c r="K1488" s="1" t="s">
        <v>619</v>
      </c>
      <c r="L1488" s="1" t="s">
        <v>27</v>
      </c>
      <c r="Y1488" s="1" t="s">
        <v>426</v>
      </c>
      <c r="Z1488" s="1" t="s">
        <v>425</v>
      </c>
    </row>
    <row r="1489" spans="1:26" x14ac:dyDescent="0.25">
      <c r="A1489" s="1" t="s">
        <v>2585</v>
      </c>
      <c r="B1489" s="1" t="s">
        <v>610</v>
      </c>
      <c r="C1489" s="1" t="s">
        <v>630</v>
      </c>
      <c r="D1489" s="1" t="s">
        <v>27</v>
      </c>
      <c r="E1489" s="1" t="s">
        <v>631</v>
      </c>
      <c r="F1489" s="1" t="s">
        <v>27</v>
      </c>
      <c r="G1489" s="1" t="s">
        <v>632</v>
      </c>
      <c r="H1489" s="1" t="s">
        <v>27</v>
      </c>
      <c r="I1489" s="1" t="s">
        <v>633</v>
      </c>
      <c r="J1489" s="1" t="s">
        <v>27</v>
      </c>
      <c r="K1489" s="1" t="s">
        <v>618</v>
      </c>
      <c r="L1489" s="1" t="s">
        <v>27</v>
      </c>
      <c r="Y1489" s="1" t="s">
        <v>37</v>
      </c>
      <c r="Z1489" s="1" t="s">
        <v>33</v>
      </c>
    </row>
    <row r="1490" spans="1:26" x14ac:dyDescent="0.25">
      <c r="A1490" s="1" t="s">
        <v>2699</v>
      </c>
      <c r="B1490" s="1" t="s">
        <v>610</v>
      </c>
      <c r="C1490" s="1" t="s">
        <v>638</v>
      </c>
      <c r="D1490" s="1" t="s">
        <v>27</v>
      </c>
      <c r="E1490" s="1" t="s">
        <v>633</v>
      </c>
      <c r="F1490" s="1" t="s">
        <v>27</v>
      </c>
      <c r="G1490" s="1" t="s">
        <v>663</v>
      </c>
      <c r="H1490" s="1" t="s">
        <v>27</v>
      </c>
      <c r="I1490" s="1" t="s">
        <v>646</v>
      </c>
      <c r="J1490" s="1" t="s">
        <v>646</v>
      </c>
      <c r="Y1490" s="1" t="s">
        <v>426</v>
      </c>
      <c r="Z1490" s="1" t="s">
        <v>425</v>
      </c>
    </row>
    <row r="1491" spans="1:26" x14ac:dyDescent="0.25">
      <c r="A1491" s="1" t="s">
        <v>2656</v>
      </c>
      <c r="B1491" s="1" t="s">
        <v>610</v>
      </c>
      <c r="C1491" s="1" t="s">
        <v>635</v>
      </c>
      <c r="D1491" s="1" t="s">
        <v>635</v>
      </c>
      <c r="E1491" s="1" t="s">
        <v>650</v>
      </c>
      <c r="F1491" s="1" t="s">
        <v>27</v>
      </c>
      <c r="Y1491" s="1" t="s">
        <v>335</v>
      </c>
      <c r="Z1491" s="1" t="s">
        <v>334</v>
      </c>
    </row>
    <row r="1492" spans="1:26" x14ac:dyDescent="0.25">
      <c r="A1492" s="1" t="s">
        <v>2700</v>
      </c>
      <c r="B1492" s="1" t="s">
        <v>610</v>
      </c>
      <c r="C1492" s="1" t="s">
        <v>637</v>
      </c>
      <c r="D1492" s="1" t="s">
        <v>27</v>
      </c>
      <c r="E1492" s="1" t="s">
        <v>645</v>
      </c>
      <c r="F1492" s="1" t="s">
        <v>27</v>
      </c>
      <c r="G1492" s="1" t="s">
        <v>646</v>
      </c>
      <c r="H1492" s="1" t="s">
        <v>27</v>
      </c>
      <c r="I1492" s="1" t="s">
        <v>298</v>
      </c>
      <c r="J1492" s="1" t="s">
        <v>440</v>
      </c>
      <c r="Y1492" s="1" t="s">
        <v>426</v>
      </c>
      <c r="Z1492" s="1" t="s">
        <v>425</v>
      </c>
    </row>
    <row r="1493" spans="1:26" x14ac:dyDescent="0.25">
      <c r="A1493" s="1" t="s">
        <v>2888</v>
      </c>
      <c r="B1493" s="1" t="s">
        <v>610</v>
      </c>
      <c r="C1493" s="1" t="s">
        <v>619</v>
      </c>
      <c r="D1493" s="1" t="s">
        <v>27</v>
      </c>
      <c r="E1493" s="1" t="s">
        <v>613</v>
      </c>
      <c r="F1493" s="1" t="s">
        <v>27</v>
      </c>
      <c r="G1493" s="1" t="s">
        <v>628</v>
      </c>
      <c r="H1493" s="1" t="s">
        <v>27</v>
      </c>
      <c r="I1493" s="1" t="s">
        <v>617</v>
      </c>
      <c r="J1493" s="1" t="s">
        <v>617</v>
      </c>
      <c r="K1493" s="1" t="s">
        <v>619</v>
      </c>
      <c r="L1493" s="1" t="s">
        <v>322</v>
      </c>
      <c r="Y1493" s="1" t="s">
        <v>426</v>
      </c>
      <c r="Z1493" s="1" t="s">
        <v>425</v>
      </c>
    </row>
    <row r="1494" spans="1:26" x14ac:dyDescent="0.25">
      <c r="A1494" s="1" t="s">
        <v>2583</v>
      </c>
      <c r="B1494" s="1" t="s">
        <v>610</v>
      </c>
      <c r="C1494" s="1" t="s">
        <v>619</v>
      </c>
      <c r="D1494" s="1" t="s">
        <v>27</v>
      </c>
      <c r="E1494" s="1" t="s">
        <v>627</v>
      </c>
      <c r="F1494" s="1" t="s">
        <v>27</v>
      </c>
      <c r="G1494" s="1" t="s">
        <v>623</v>
      </c>
      <c r="H1494" s="1" t="s">
        <v>27</v>
      </c>
      <c r="I1494" s="1" t="s">
        <v>628</v>
      </c>
      <c r="J1494" s="1" t="s">
        <v>34</v>
      </c>
      <c r="Y1494" s="1" t="s">
        <v>35</v>
      </c>
      <c r="Z1494" s="1" t="s">
        <v>33</v>
      </c>
    </row>
    <row r="1495" spans="1:26" x14ac:dyDescent="0.25">
      <c r="A1495" s="1" t="s">
        <v>2889</v>
      </c>
      <c r="B1495" s="1" t="s">
        <v>610</v>
      </c>
      <c r="C1495" s="1" t="s">
        <v>619</v>
      </c>
      <c r="D1495" s="1" t="s">
        <v>27</v>
      </c>
      <c r="E1495" s="1" t="s">
        <v>616</v>
      </c>
      <c r="F1495" s="1" t="s">
        <v>27</v>
      </c>
      <c r="G1495" s="1" t="s">
        <v>655</v>
      </c>
      <c r="H1495" s="1" t="s">
        <v>27</v>
      </c>
      <c r="I1495" s="1" t="s">
        <v>783</v>
      </c>
      <c r="J1495" s="1" t="s">
        <v>27</v>
      </c>
      <c r="K1495" s="1" t="s">
        <v>618</v>
      </c>
      <c r="L1495" s="1" t="s">
        <v>27</v>
      </c>
      <c r="Y1495" s="1" t="s">
        <v>426</v>
      </c>
      <c r="Z1495" s="1" t="s">
        <v>425</v>
      </c>
    </row>
    <row r="1496" spans="1:26" x14ac:dyDescent="0.25">
      <c r="A1496" s="1" t="s">
        <v>2701</v>
      </c>
      <c r="B1496" s="1" t="s">
        <v>610</v>
      </c>
      <c r="C1496" s="1" t="s">
        <v>617</v>
      </c>
      <c r="D1496" s="1" t="s">
        <v>27</v>
      </c>
      <c r="E1496" s="1" t="s">
        <v>612</v>
      </c>
      <c r="F1496" s="1" t="s">
        <v>27</v>
      </c>
      <c r="G1496" s="1" t="s">
        <v>612</v>
      </c>
      <c r="H1496" s="1" t="s">
        <v>27</v>
      </c>
      <c r="I1496" s="1" t="s">
        <v>616</v>
      </c>
      <c r="J1496" s="1" t="s">
        <v>27</v>
      </c>
      <c r="Y1496" s="1" t="s">
        <v>426</v>
      </c>
      <c r="Z1496" s="1" t="s">
        <v>425</v>
      </c>
    </row>
    <row r="1497" spans="1:26" x14ac:dyDescent="0.25">
      <c r="A1497" s="1" t="s">
        <v>2702</v>
      </c>
      <c r="B1497" s="1" t="s">
        <v>610</v>
      </c>
      <c r="C1497" s="1" t="s">
        <v>619</v>
      </c>
      <c r="D1497" s="1" t="s">
        <v>27</v>
      </c>
      <c r="E1497" s="1" t="s">
        <v>688</v>
      </c>
      <c r="F1497" s="1" t="s">
        <v>27</v>
      </c>
      <c r="G1497" s="1" t="s">
        <v>802</v>
      </c>
      <c r="H1497" s="1" t="s">
        <v>27</v>
      </c>
      <c r="I1497" s="1" t="s">
        <v>439</v>
      </c>
      <c r="J1497" s="1" t="s">
        <v>27</v>
      </c>
      <c r="Y1497" s="1" t="s">
        <v>426</v>
      </c>
      <c r="Z1497" s="1" t="s">
        <v>425</v>
      </c>
    </row>
    <row r="1498" spans="1:26" x14ac:dyDescent="0.25">
      <c r="A1498" s="1" t="s">
        <v>2703</v>
      </c>
      <c r="B1498" s="1" t="s">
        <v>610</v>
      </c>
      <c r="C1498" s="1" t="s">
        <v>630</v>
      </c>
      <c r="D1498" s="1" t="s">
        <v>27</v>
      </c>
      <c r="E1498" s="1" t="s">
        <v>627</v>
      </c>
      <c r="F1498" s="1" t="s">
        <v>27</v>
      </c>
      <c r="G1498" s="1" t="s">
        <v>628</v>
      </c>
      <c r="H1498" s="1" t="s">
        <v>27</v>
      </c>
      <c r="I1498" s="1" t="s">
        <v>680</v>
      </c>
      <c r="J1498" s="1" t="s">
        <v>441</v>
      </c>
      <c r="Y1498" s="1" t="s">
        <v>426</v>
      </c>
      <c r="Z1498" s="1" t="s">
        <v>425</v>
      </c>
    </row>
    <row r="1499" spans="1:26" x14ac:dyDescent="0.25">
      <c r="A1499" s="1" t="s">
        <v>2890</v>
      </c>
      <c r="B1499" s="1" t="s">
        <v>610</v>
      </c>
      <c r="C1499" s="1" t="s">
        <v>730</v>
      </c>
      <c r="D1499" s="1" t="s">
        <v>27</v>
      </c>
      <c r="E1499" s="1" t="s">
        <v>631</v>
      </c>
      <c r="F1499" s="1" t="s">
        <v>27</v>
      </c>
      <c r="G1499" s="1" t="s">
        <v>632</v>
      </c>
      <c r="H1499" s="1" t="s">
        <v>27</v>
      </c>
      <c r="I1499" s="1" t="s">
        <v>729</v>
      </c>
      <c r="J1499" s="1" t="s">
        <v>27</v>
      </c>
      <c r="K1499" s="1" t="s">
        <v>617</v>
      </c>
      <c r="L1499" s="1" t="s">
        <v>27</v>
      </c>
      <c r="Y1499" s="1" t="s">
        <v>426</v>
      </c>
      <c r="Z1499" s="1" t="s">
        <v>425</v>
      </c>
    </row>
    <row r="1500" spans="1:26" x14ac:dyDescent="0.25">
      <c r="A1500" s="1" t="s">
        <v>2704</v>
      </c>
      <c r="B1500" s="1" t="s">
        <v>610</v>
      </c>
      <c r="C1500" s="1" t="s">
        <v>630</v>
      </c>
      <c r="D1500" s="1" t="s">
        <v>27</v>
      </c>
      <c r="E1500" s="1" t="s">
        <v>650</v>
      </c>
      <c r="F1500" s="1" t="s">
        <v>27</v>
      </c>
      <c r="G1500" s="1" t="s">
        <v>662</v>
      </c>
      <c r="H1500" s="1" t="s">
        <v>27</v>
      </c>
      <c r="I1500" s="1" t="s">
        <v>442</v>
      </c>
      <c r="J1500" s="1" t="s">
        <v>443</v>
      </c>
      <c r="Y1500" s="1" t="s">
        <v>426</v>
      </c>
      <c r="Z1500" s="1" t="s">
        <v>425</v>
      </c>
    </row>
    <row r="1501" spans="1:26" x14ac:dyDescent="0.25">
      <c r="A1501" s="1" t="s">
        <v>2770</v>
      </c>
      <c r="B1501" s="1" t="s">
        <v>610</v>
      </c>
      <c r="C1501" s="1" t="s">
        <v>652</v>
      </c>
      <c r="D1501" s="1" t="s">
        <v>778</v>
      </c>
      <c r="E1501" s="1" t="s">
        <v>724</v>
      </c>
      <c r="F1501" s="1" t="s">
        <v>650</v>
      </c>
      <c r="G1501" s="1" t="s">
        <v>613</v>
      </c>
      <c r="H1501" s="1" t="s">
        <v>662</v>
      </c>
      <c r="I1501" s="1" t="s">
        <v>460</v>
      </c>
      <c r="J1501" s="1" t="s">
        <v>460</v>
      </c>
      <c r="Y1501" s="1" t="s">
        <v>461</v>
      </c>
      <c r="Z1501" s="1" t="s">
        <v>425</v>
      </c>
    </row>
    <row r="1502" spans="1:26" x14ac:dyDescent="0.25">
      <c r="A1502" s="1" t="s">
        <v>2732</v>
      </c>
      <c r="B1502" s="1" t="s">
        <v>610</v>
      </c>
      <c r="C1502" s="1" t="s">
        <v>611</v>
      </c>
      <c r="D1502" s="1" t="s">
        <v>27</v>
      </c>
      <c r="E1502" s="1" t="s">
        <v>613</v>
      </c>
      <c r="F1502" s="1" t="s">
        <v>27</v>
      </c>
      <c r="G1502" s="1" t="s">
        <v>628</v>
      </c>
      <c r="H1502" s="1" t="s">
        <v>27</v>
      </c>
      <c r="I1502" s="1" t="s">
        <v>616</v>
      </c>
      <c r="J1502" s="1" t="s">
        <v>27</v>
      </c>
      <c r="Y1502" s="1" t="s">
        <v>444</v>
      </c>
      <c r="Z1502" s="1" t="s">
        <v>425</v>
      </c>
    </row>
    <row r="1503" spans="1:26" x14ac:dyDescent="0.25">
      <c r="A1503" s="1" t="s">
        <v>2733</v>
      </c>
      <c r="B1503" s="1" t="s">
        <v>610</v>
      </c>
      <c r="C1503" s="1" t="s">
        <v>630</v>
      </c>
      <c r="D1503" s="1" t="s">
        <v>27</v>
      </c>
      <c r="E1503" s="1" t="s">
        <v>706</v>
      </c>
      <c r="F1503" s="1" t="s">
        <v>27</v>
      </c>
      <c r="G1503" s="1" t="s">
        <v>644</v>
      </c>
      <c r="H1503" s="1" t="s">
        <v>27</v>
      </c>
      <c r="I1503" s="1" t="s">
        <v>298</v>
      </c>
      <c r="J1503" s="1" t="s">
        <v>440</v>
      </c>
      <c r="Y1503" s="1" t="s">
        <v>444</v>
      </c>
      <c r="Z1503" s="1" t="s">
        <v>425</v>
      </c>
    </row>
    <row r="1504" spans="1:26" x14ac:dyDescent="0.25">
      <c r="A1504" s="1" t="s">
        <v>2734</v>
      </c>
      <c r="B1504" s="1" t="s">
        <v>610</v>
      </c>
      <c r="C1504" s="1" t="s">
        <v>617</v>
      </c>
      <c r="D1504" s="1" t="s">
        <v>661</v>
      </c>
      <c r="E1504" s="1" t="s">
        <v>662</v>
      </c>
      <c r="F1504" s="1" t="s">
        <v>27</v>
      </c>
      <c r="G1504" s="1" t="s">
        <v>663</v>
      </c>
      <c r="H1504" s="1" t="s">
        <v>27</v>
      </c>
      <c r="I1504" s="1" t="s">
        <v>445</v>
      </c>
      <c r="J1504" s="1" t="s">
        <v>446</v>
      </c>
      <c r="Y1504" s="1" t="s">
        <v>444</v>
      </c>
      <c r="Z1504" s="1" t="s">
        <v>425</v>
      </c>
    </row>
    <row r="1505" spans="1:26" x14ac:dyDescent="0.25">
      <c r="A1505" s="1" t="s">
        <v>2909</v>
      </c>
      <c r="B1505" s="1" t="s">
        <v>610</v>
      </c>
      <c r="C1505" s="1" t="s">
        <v>921</v>
      </c>
      <c r="D1505" s="1" t="s">
        <v>617</v>
      </c>
      <c r="E1505" s="1" t="s">
        <v>650</v>
      </c>
      <c r="F1505" s="1" t="s">
        <v>27</v>
      </c>
      <c r="G1505" s="1" t="s">
        <v>693</v>
      </c>
      <c r="H1505" s="1" t="s">
        <v>182</v>
      </c>
      <c r="I1505" s="1" t="s">
        <v>810</v>
      </c>
      <c r="J1505" s="1" t="s">
        <v>816</v>
      </c>
      <c r="K1505" s="1" t="s">
        <v>618</v>
      </c>
      <c r="L1505" s="1" t="s">
        <v>27</v>
      </c>
      <c r="Y1505" s="1" t="s">
        <v>444</v>
      </c>
      <c r="Z1505" s="1" t="s">
        <v>425</v>
      </c>
    </row>
    <row r="1506" spans="1:26" x14ac:dyDescent="0.25">
      <c r="A1506" s="1" t="s">
        <v>2735</v>
      </c>
      <c r="B1506" s="1" t="s">
        <v>610</v>
      </c>
      <c r="C1506" s="1" t="s">
        <v>647</v>
      </c>
      <c r="D1506" s="1" t="s">
        <v>27</v>
      </c>
      <c r="E1506" s="1" t="s">
        <v>447</v>
      </c>
      <c r="F1506" s="1" t="s">
        <v>448</v>
      </c>
      <c r="G1506" s="1" t="s">
        <v>641</v>
      </c>
      <c r="H1506" s="1" t="s">
        <v>27</v>
      </c>
      <c r="I1506" s="1" t="s">
        <v>449</v>
      </c>
      <c r="J1506" s="1" t="s">
        <v>450</v>
      </c>
      <c r="Y1506" s="1" t="s">
        <v>444</v>
      </c>
      <c r="Z1506" s="1" t="s">
        <v>425</v>
      </c>
    </row>
    <row r="1507" spans="1:26" x14ac:dyDescent="0.25">
      <c r="A1507" s="1" t="s">
        <v>2736</v>
      </c>
      <c r="B1507" s="1" t="s">
        <v>610</v>
      </c>
      <c r="C1507" s="1" t="s">
        <v>451</v>
      </c>
      <c r="D1507" s="1" t="s">
        <v>27</v>
      </c>
      <c r="E1507" s="1" t="s">
        <v>616</v>
      </c>
      <c r="F1507" s="1" t="s">
        <v>919</v>
      </c>
      <c r="G1507" s="1" t="s">
        <v>644</v>
      </c>
      <c r="H1507" s="1" t="s">
        <v>641</v>
      </c>
      <c r="I1507" s="1" t="s">
        <v>452</v>
      </c>
      <c r="J1507" s="1" t="s">
        <v>27</v>
      </c>
      <c r="Y1507" s="1" t="s">
        <v>444</v>
      </c>
      <c r="Z1507" s="1" t="s">
        <v>425</v>
      </c>
    </row>
    <row r="1508" spans="1:26" x14ac:dyDescent="0.25">
      <c r="A1508" s="1" t="s">
        <v>2737</v>
      </c>
      <c r="B1508" s="1" t="s">
        <v>610</v>
      </c>
      <c r="C1508" s="1" t="s">
        <v>451</v>
      </c>
      <c r="D1508" s="1" t="s">
        <v>27</v>
      </c>
      <c r="E1508" s="1" t="s">
        <v>616</v>
      </c>
      <c r="F1508" s="1" t="s">
        <v>27</v>
      </c>
      <c r="G1508" s="1" t="s">
        <v>644</v>
      </c>
      <c r="H1508" s="1" t="s">
        <v>27</v>
      </c>
      <c r="I1508" s="1" t="s">
        <v>663</v>
      </c>
      <c r="J1508" s="1" t="s">
        <v>27</v>
      </c>
      <c r="Y1508" s="1" t="s">
        <v>444</v>
      </c>
      <c r="Z1508" s="1" t="s">
        <v>425</v>
      </c>
    </row>
    <row r="1509" spans="1:26" x14ac:dyDescent="0.25">
      <c r="A1509" s="1" t="s">
        <v>2910</v>
      </c>
      <c r="B1509" s="1" t="s">
        <v>610</v>
      </c>
      <c r="C1509" s="1" t="s">
        <v>730</v>
      </c>
      <c r="D1509" s="1" t="s">
        <v>27</v>
      </c>
      <c r="E1509" s="1" t="s">
        <v>781</v>
      </c>
      <c r="F1509" s="1" t="s">
        <v>27</v>
      </c>
      <c r="G1509" s="1" t="s">
        <v>615</v>
      </c>
      <c r="H1509" s="1" t="s">
        <v>27</v>
      </c>
      <c r="I1509" s="1" t="s">
        <v>637</v>
      </c>
      <c r="J1509" s="1" t="s">
        <v>27</v>
      </c>
      <c r="K1509" s="1" t="s">
        <v>618</v>
      </c>
      <c r="L1509" s="1" t="s">
        <v>27</v>
      </c>
      <c r="Y1509" s="1" t="s">
        <v>444</v>
      </c>
      <c r="Z1509" s="1" t="s">
        <v>425</v>
      </c>
    </row>
    <row r="1510" spans="1:26" x14ac:dyDescent="0.25">
      <c r="A1510" s="1" t="s">
        <v>2911</v>
      </c>
      <c r="B1510" s="1" t="s">
        <v>610</v>
      </c>
      <c r="C1510" s="1" t="s">
        <v>692</v>
      </c>
      <c r="D1510" s="1" t="s">
        <v>27</v>
      </c>
      <c r="E1510" s="1" t="s">
        <v>626</v>
      </c>
      <c r="F1510" s="1" t="s">
        <v>27</v>
      </c>
      <c r="G1510" s="1" t="s">
        <v>831</v>
      </c>
      <c r="H1510" s="1" t="s">
        <v>27</v>
      </c>
      <c r="I1510" s="1" t="s">
        <v>729</v>
      </c>
      <c r="J1510" s="1" t="s">
        <v>27</v>
      </c>
      <c r="K1510" s="1" t="s">
        <v>617</v>
      </c>
      <c r="L1510" s="1" t="s">
        <v>27</v>
      </c>
      <c r="Y1510" s="1" t="s">
        <v>444</v>
      </c>
      <c r="Z1510" s="1" t="s">
        <v>425</v>
      </c>
    </row>
    <row r="1511" spans="1:26" x14ac:dyDescent="0.25">
      <c r="A1511" s="1" t="s">
        <v>2912</v>
      </c>
      <c r="B1511" s="1" t="s">
        <v>610</v>
      </c>
      <c r="C1511" s="1" t="s">
        <v>893</v>
      </c>
      <c r="D1511" s="1" t="s">
        <v>27</v>
      </c>
      <c r="E1511" s="1" t="s">
        <v>616</v>
      </c>
      <c r="F1511" s="1" t="s">
        <v>27</v>
      </c>
      <c r="G1511" s="1" t="s">
        <v>655</v>
      </c>
      <c r="H1511" s="1" t="s">
        <v>27</v>
      </c>
      <c r="I1511" s="1" t="s">
        <v>662</v>
      </c>
      <c r="J1511" s="1" t="s">
        <v>27</v>
      </c>
      <c r="K1511" s="1" t="s">
        <v>619</v>
      </c>
      <c r="L1511" s="1" t="s">
        <v>27</v>
      </c>
      <c r="Y1511" s="1" t="s">
        <v>444</v>
      </c>
      <c r="Z1511" s="1" t="s">
        <v>425</v>
      </c>
    </row>
    <row r="1512" spans="1:26" x14ac:dyDescent="0.25">
      <c r="A1512" s="1" t="s">
        <v>2738</v>
      </c>
      <c r="B1512" s="1" t="s">
        <v>610</v>
      </c>
      <c r="C1512" s="1" t="s">
        <v>668</v>
      </c>
      <c r="D1512" s="1" t="s">
        <v>740</v>
      </c>
      <c r="E1512" s="1" t="s">
        <v>735</v>
      </c>
      <c r="F1512" s="1" t="s">
        <v>27</v>
      </c>
      <c r="G1512" s="1" t="s">
        <v>644</v>
      </c>
      <c r="H1512" s="1" t="s">
        <v>613</v>
      </c>
      <c r="I1512" s="1" t="s">
        <v>682</v>
      </c>
      <c r="J1512" s="1" t="s">
        <v>27</v>
      </c>
      <c r="Y1512" s="1" t="s">
        <v>444</v>
      </c>
      <c r="Z1512" s="1" t="s">
        <v>425</v>
      </c>
    </row>
    <row r="1513" spans="1:26" x14ac:dyDescent="0.25">
      <c r="A1513" s="1" t="s">
        <v>2739</v>
      </c>
      <c r="B1513" s="1" t="s">
        <v>610</v>
      </c>
      <c r="C1513" s="1" t="s">
        <v>630</v>
      </c>
      <c r="D1513" s="1" t="s">
        <v>27</v>
      </c>
      <c r="E1513" s="1" t="s">
        <v>447</v>
      </c>
      <c r="F1513" s="1" t="s">
        <v>448</v>
      </c>
      <c r="G1513" s="1" t="s">
        <v>641</v>
      </c>
      <c r="H1513" s="1" t="s">
        <v>27</v>
      </c>
      <c r="I1513" s="1" t="s">
        <v>442</v>
      </c>
      <c r="J1513" s="1" t="s">
        <v>443</v>
      </c>
      <c r="Y1513" s="1" t="s">
        <v>444</v>
      </c>
      <c r="Z1513" s="1" t="s">
        <v>425</v>
      </c>
    </row>
    <row r="1514" spans="1:26" x14ac:dyDescent="0.25">
      <c r="A1514" s="1" t="s">
        <v>2740</v>
      </c>
      <c r="B1514" s="1" t="s">
        <v>610</v>
      </c>
      <c r="C1514" s="1" t="s">
        <v>652</v>
      </c>
      <c r="D1514" s="1" t="s">
        <v>27</v>
      </c>
      <c r="E1514" s="1" t="s">
        <v>648</v>
      </c>
      <c r="F1514" s="1" t="s">
        <v>666</v>
      </c>
      <c r="G1514" s="1" t="s">
        <v>641</v>
      </c>
      <c r="H1514" s="1" t="s">
        <v>27</v>
      </c>
      <c r="I1514" s="1" t="s">
        <v>449</v>
      </c>
      <c r="J1514" s="1" t="s">
        <v>450</v>
      </c>
      <c r="Y1514" s="1" t="s">
        <v>444</v>
      </c>
      <c r="Z1514" s="1" t="s">
        <v>425</v>
      </c>
    </row>
    <row r="1515" spans="1:26" x14ac:dyDescent="0.25">
      <c r="A1515" s="1" t="s">
        <v>2741</v>
      </c>
      <c r="B1515" s="1" t="s">
        <v>610</v>
      </c>
      <c r="C1515" s="1" t="s">
        <v>611</v>
      </c>
      <c r="D1515" s="1" t="s">
        <v>27</v>
      </c>
      <c r="E1515" s="1" t="s">
        <v>781</v>
      </c>
      <c r="F1515" s="1" t="s">
        <v>27</v>
      </c>
      <c r="G1515" s="1" t="s">
        <v>615</v>
      </c>
      <c r="H1515" s="1" t="s">
        <v>27</v>
      </c>
      <c r="I1515" s="1" t="s">
        <v>453</v>
      </c>
      <c r="J1515" s="1" t="s">
        <v>454</v>
      </c>
      <c r="Y1515" s="1" t="s">
        <v>444</v>
      </c>
      <c r="Z1515" s="1" t="s">
        <v>425</v>
      </c>
    </row>
    <row r="1516" spans="1:26" x14ac:dyDescent="0.25">
      <c r="A1516" s="1" t="s">
        <v>2913</v>
      </c>
      <c r="B1516" s="1" t="s">
        <v>610</v>
      </c>
      <c r="C1516" s="1" t="s">
        <v>611</v>
      </c>
      <c r="D1516" s="1" t="s">
        <v>27</v>
      </c>
      <c r="E1516" s="1" t="s">
        <v>636</v>
      </c>
      <c r="F1516" s="1" t="s">
        <v>27</v>
      </c>
      <c r="G1516" s="1" t="s">
        <v>632</v>
      </c>
      <c r="H1516" s="1" t="s">
        <v>27</v>
      </c>
      <c r="I1516" s="1" t="s">
        <v>617</v>
      </c>
      <c r="J1516" s="1" t="s">
        <v>27</v>
      </c>
      <c r="K1516" s="1" t="s">
        <v>618</v>
      </c>
      <c r="L1516" s="1" t="s">
        <v>27</v>
      </c>
      <c r="Y1516" s="1" t="s">
        <v>444</v>
      </c>
      <c r="Z1516" s="1" t="s">
        <v>425</v>
      </c>
    </row>
    <row r="1517" spans="1:26" x14ac:dyDescent="0.25">
      <c r="A1517" s="1" t="s">
        <v>2742</v>
      </c>
      <c r="B1517" s="1" t="s">
        <v>610</v>
      </c>
      <c r="C1517" s="1" t="s">
        <v>630</v>
      </c>
      <c r="D1517" s="1" t="s">
        <v>27</v>
      </c>
      <c r="E1517" s="1" t="s">
        <v>455</v>
      </c>
      <c r="F1517" s="1" t="s">
        <v>27</v>
      </c>
      <c r="G1517" s="1" t="s">
        <v>618</v>
      </c>
      <c r="H1517" s="1" t="s">
        <v>27</v>
      </c>
      <c r="I1517" s="1" t="s">
        <v>439</v>
      </c>
      <c r="J1517" s="1" t="s">
        <v>27</v>
      </c>
      <c r="Y1517" s="1" t="s">
        <v>444</v>
      </c>
      <c r="Z1517" s="1" t="s">
        <v>425</v>
      </c>
    </row>
    <row r="1518" spans="1:26" x14ac:dyDescent="0.25">
      <c r="A1518" s="1" t="s">
        <v>2664</v>
      </c>
      <c r="B1518" s="1" t="s">
        <v>610</v>
      </c>
      <c r="C1518" s="1" t="s">
        <v>630</v>
      </c>
      <c r="D1518" s="1" t="s">
        <v>27</v>
      </c>
      <c r="E1518" s="1" t="s">
        <v>781</v>
      </c>
      <c r="F1518" s="1" t="s">
        <v>27</v>
      </c>
      <c r="G1518" s="1" t="s">
        <v>615</v>
      </c>
      <c r="H1518" s="1" t="s">
        <v>27</v>
      </c>
      <c r="I1518" s="1" t="s">
        <v>783</v>
      </c>
      <c r="J1518" s="1" t="s">
        <v>783</v>
      </c>
      <c r="K1518" s="1" t="s">
        <v>619</v>
      </c>
      <c r="L1518" s="1" t="s">
        <v>27</v>
      </c>
      <c r="Y1518" s="1" t="s">
        <v>348</v>
      </c>
      <c r="Z1518" s="1" t="s">
        <v>334</v>
      </c>
    </row>
    <row r="1519" spans="1:26" x14ac:dyDescent="0.25">
      <c r="A1519" s="1" t="s">
        <v>2743</v>
      </c>
      <c r="B1519" s="1" t="s">
        <v>610</v>
      </c>
      <c r="C1519" s="1" t="s">
        <v>652</v>
      </c>
      <c r="D1519" s="1" t="s">
        <v>27</v>
      </c>
      <c r="E1519" s="1" t="s">
        <v>612</v>
      </c>
      <c r="F1519" s="1" t="s">
        <v>27</v>
      </c>
      <c r="G1519" s="1" t="s">
        <v>612</v>
      </c>
      <c r="H1519" s="1" t="s">
        <v>27</v>
      </c>
      <c r="I1519" s="1" t="s">
        <v>298</v>
      </c>
      <c r="J1519" s="1" t="s">
        <v>440</v>
      </c>
      <c r="Y1519" s="1" t="s">
        <v>444</v>
      </c>
      <c r="Z1519" s="1" t="s">
        <v>425</v>
      </c>
    </row>
    <row r="1520" spans="1:26" x14ac:dyDescent="0.25">
      <c r="A1520" s="1" t="s">
        <v>2661</v>
      </c>
      <c r="B1520" s="1" t="s">
        <v>610</v>
      </c>
      <c r="C1520" s="1" t="s">
        <v>630</v>
      </c>
      <c r="D1520" s="1" t="s">
        <v>668</v>
      </c>
      <c r="E1520" s="1" t="s">
        <v>648</v>
      </c>
      <c r="F1520" s="1" t="s">
        <v>724</v>
      </c>
      <c r="G1520" s="1" t="s">
        <v>641</v>
      </c>
      <c r="H1520" s="1" t="s">
        <v>613</v>
      </c>
      <c r="I1520" s="1" t="s">
        <v>682</v>
      </c>
      <c r="J1520" s="1" t="s">
        <v>27</v>
      </c>
      <c r="Y1520" s="1" t="s">
        <v>343</v>
      </c>
      <c r="Z1520" s="1" t="s">
        <v>334</v>
      </c>
    </row>
    <row r="1521" spans="1:26" x14ac:dyDescent="0.25">
      <c r="A1521" s="1" t="s">
        <v>2744</v>
      </c>
      <c r="B1521" s="1" t="s">
        <v>610</v>
      </c>
      <c r="C1521" s="1" t="s">
        <v>639</v>
      </c>
      <c r="D1521" s="1" t="s">
        <v>456</v>
      </c>
      <c r="E1521" s="1" t="s">
        <v>636</v>
      </c>
      <c r="F1521" s="1" t="s">
        <v>27</v>
      </c>
      <c r="G1521" s="1" t="s">
        <v>632</v>
      </c>
      <c r="H1521" s="1" t="s">
        <v>27</v>
      </c>
      <c r="I1521" s="1" t="s">
        <v>321</v>
      </c>
      <c r="J1521" s="1" t="s">
        <v>27</v>
      </c>
      <c r="Y1521" s="1" t="s">
        <v>444</v>
      </c>
      <c r="Z1521" s="1" t="s">
        <v>425</v>
      </c>
    </row>
    <row r="1522" spans="1:26" x14ac:dyDescent="0.25">
      <c r="A1522" s="1" t="s">
        <v>2745</v>
      </c>
      <c r="B1522" s="1" t="s">
        <v>610</v>
      </c>
      <c r="C1522" s="1" t="s">
        <v>617</v>
      </c>
      <c r="D1522" s="1" t="s">
        <v>27</v>
      </c>
      <c r="E1522" s="1" t="s">
        <v>612</v>
      </c>
      <c r="F1522" s="1" t="s">
        <v>27</v>
      </c>
      <c r="G1522" s="1" t="s">
        <v>612</v>
      </c>
      <c r="H1522" s="1" t="s">
        <v>27</v>
      </c>
      <c r="I1522" s="1" t="s">
        <v>616</v>
      </c>
      <c r="J1522" s="1" t="s">
        <v>27</v>
      </c>
      <c r="Y1522" s="1" t="s">
        <v>444</v>
      </c>
      <c r="Z1522" s="1" t="s">
        <v>425</v>
      </c>
    </row>
    <row r="1523" spans="1:26" x14ac:dyDescent="0.25">
      <c r="A1523" s="1" t="s">
        <v>2584</v>
      </c>
      <c r="B1523" s="1" t="s">
        <v>610</v>
      </c>
      <c r="C1523" s="1" t="s">
        <v>619</v>
      </c>
      <c r="D1523" s="1" t="s">
        <v>27</v>
      </c>
      <c r="E1523" s="1" t="s">
        <v>629</v>
      </c>
      <c r="F1523" s="1" t="s">
        <v>27</v>
      </c>
      <c r="G1523" s="1" t="s">
        <v>628</v>
      </c>
      <c r="H1523" s="1" t="s">
        <v>27</v>
      </c>
      <c r="I1523" s="1" t="s">
        <v>625</v>
      </c>
      <c r="J1523" s="1" t="s">
        <v>27</v>
      </c>
      <c r="K1523" s="1" t="s">
        <v>618</v>
      </c>
      <c r="L1523" s="1" t="s">
        <v>27</v>
      </c>
      <c r="Y1523" s="1" t="s">
        <v>36</v>
      </c>
      <c r="Z1523" s="1" t="s">
        <v>33</v>
      </c>
    </row>
    <row r="1524" spans="1:26" x14ac:dyDescent="0.25">
      <c r="A1524" s="1" t="s">
        <v>2746</v>
      </c>
      <c r="B1524" s="1" t="s">
        <v>610</v>
      </c>
      <c r="C1524" s="1" t="s">
        <v>617</v>
      </c>
      <c r="D1524" s="1" t="s">
        <v>27</v>
      </c>
      <c r="E1524" s="1" t="s">
        <v>645</v>
      </c>
      <c r="F1524" s="1" t="s">
        <v>660</v>
      </c>
      <c r="G1524" s="1" t="s">
        <v>646</v>
      </c>
      <c r="H1524" s="1" t="s">
        <v>27</v>
      </c>
      <c r="I1524" s="1" t="s">
        <v>298</v>
      </c>
      <c r="J1524" s="1" t="s">
        <v>440</v>
      </c>
      <c r="Y1524" s="1" t="s">
        <v>444</v>
      </c>
      <c r="Z1524" s="1" t="s">
        <v>425</v>
      </c>
    </row>
    <row r="1525" spans="1:26" x14ac:dyDescent="0.25">
      <c r="A1525" s="1" t="s">
        <v>2914</v>
      </c>
      <c r="B1525" s="1" t="s">
        <v>610</v>
      </c>
      <c r="C1525" s="1" t="s">
        <v>652</v>
      </c>
      <c r="D1525" s="1" t="s">
        <v>27</v>
      </c>
      <c r="E1525" s="1" t="s">
        <v>855</v>
      </c>
      <c r="F1525" s="1" t="s">
        <v>650</v>
      </c>
      <c r="G1525" s="1" t="s">
        <v>628</v>
      </c>
      <c r="H1525" s="1" t="s">
        <v>819</v>
      </c>
      <c r="I1525" s="1" t="s">
        <v>637</v>
      </c>
      <c r="J1525" s="1" t="s">
        <v>27</v>
      </c>
      <c r="K1525" s="1" t="s">
        <v>618</v>
      </c>
      <c r="L1525" s="1" t="s">
        <v>27</v>
      </c>
      <c r="Y1525" s="1" t="s">
        <v>444</v>
      </c>
      <c r="Z1525" s="1" t="s">
        <v>425</v>
      </c>
    </row>
    <row r="1526" spans="1:26" x14ac:dyDescent="0.25">
      <c r="A1526" s="1" t="s">
        <v>2659</v>
      </c>
      <c r="B1526" s="1" t="s">
        <v>610</v>
      </c>
      <c r="C1526" s="1" t="s">
        <v>652</v>
      </c>
      <c r="D1526" s="1" t="s">
        <v>647</v>
      </c>
      <c r="E1526" s="1" t="s">
        <v>645</v>
      </c>
      <c r="F1526" s="1" t="s">
        <v>688</v>
      </c>
      <c r="G1526" s="1" t="s">
        <v>646</v>
      </c>
      <c r="H1526" s="1" t="s">
        <v>802</v>
      </c>
      <c r="I1526" s="1" t="s">
        <v>682</v>
      </c>
      <c r="J1526" s="1" t="s">
        <v>27</v>
      </c>
      <c r="Y1526" s="1" t="s">
        <v>339</v>
      </c>
      <c r="Z1526" s="1" t="s">
        <v>334</v>
      </c>
    </row>
    <row r="1527" spans="1:26" x14ac:dyDescent="0.25">
      <c r="A1527" s="1" t="s">
        <v>2747</v>
      </c>
      <c r="B1527" s="1" t="s">
        <v>610</v>
      </c>
      <c r="C1527" s="1" t="s">
        <v>620</v>
      </c>
      <c r="D1527" s="1" t="s">
        <v>27</v>
      </c>
      <c r="E1527" s="1" t="s">
        <v>626</v>
      </c>
      <c r="F1527" s="1" t="s">
        <v>27</v>
      </c>
      <c r="G1527" s="1" t="s">
        <v>642</v>
      </c>
      <c r="H1527" s="1" t="s">
        <v>27</v>
      </c>
      <c r="I1527" s="1" t="s">
        <v>457</v>
      </c>
      <c r="J1527" s="1" t="s">
        <v>458</v>
      </c>
      <c r="Y1527" s="1" t="s">
        <v>444</v>
      </c>
      <c r="Z1527" s="1" t="s">
        <v>425</v>
      </c>
    </row>
    <row r="1528" spans="1:26" x14ac:dyDescent="0.25">
      <c r="A1528" s="1" t="s">
        <v>2915</v>
      </c>
      <c r="B1528" s="1" t="s">
        <v>610</v>
      </c>
      <c r="C1528" s="1" t="s">
        <v>619</v>
      </c>
      <c r="D1528" s="1" t="s">
        <v>27</v>
      </c>
      <c r="E1528" s="1" t="s">
        <v>809</v>
      </c>
      <c r="F1528" s="1" t="s">
        <v>385</v>
      </c>
      <c r="G1528" s="1" t="s">
        <v>646</v>
      </c>
      <c r="H1528" s="1" t="s">
        <v>27</v>
      </c>
      <c r="I1528" s="1" t="s">
        <v>810</v>
      </c>
      <c r="J1528" s="1" t="s">
        <v>27</v>
      </c>
      <c r="K1528" s="1" t="s">
        <v>618</v>
      </c>
      <c r="L1528" s="1" t="s">
        <v>27</v>
      </c>
      <c r="Y1528" s="1" t="s">
        <v>444</v>
      </c>
      <c r="Z1528" s="1" t="s">
        <v>425</v>
      </c>
    </row>
    <row r="1529" spans="1:26" x14ac:dyDescent="0.25">
      <c r="A1529" s="1" t="s">
        <v>2748</v>
      </c>
      <c r="B1529" s="1" t="s">
        <v>610</v>
      </c>
      <c r="C1529" s="1" t="s">
        <v>630</v>
      </c>
      <c r="D1529" s="1" t="s">
        <v>27</v>
      </c>
      <c r="E1529" s="1" t="s">
        <v>616</v>
      </c>
      <c r="F1529" s="1" t="s">
        <v>27</v>
      </c>
      <c r="G1529" s="1" t="s">
        <v>641</v>
      </c>
      <c r="H1529" s="1" t="s">
        <v>27</v>
      </c>
      <c r="I1529" s="1" t="s">
        <v>457</v>
      </c>
      <c r="J1529" s="1" t="s">
        <v>458</v>
      </c>
      <c r="Y1529" s="1" t="s">
        <v>444</v>
      </c>
      <c r="Z1529" s="1" t="s">
        <v>425</v>
      </c>
    </row>
    <row r="1530" spans="1:26" x14ac:dyDescent="0.25">
      <c r="A1530" s="1" t="s">
        <v>2749</v>
      </c>
      <c r="B1530" s="1" t="s">
        <v>610</v>
      </c>
      <c r="C1530" s="1" t="s">
        <v>630</v>
      </c>
      <c r="D1530" s="1" t="s">
        <v>27</v>
      </c>
      <c r="E1530" s="1" t="s">
        <v>616</v>
      </c>
      <c r="F1530" s="1" t="s">
        <v>27</v>
      </c>
      <c r="G1530" s="1" t="s">
        <v>641</v>
      </c>
      <c r="H1530" s="1" t="s">
        <v>27</v>
      </c>
      <c r="I1530" s="1" t="s">
        <v>457</v>
      </c>
      <c r="J1530" s="1" t="s">
        <v>458</v>
      </c>
      <c r="Y1530" s="1" t="s">
        <v>444</v>
      </c>
      <c r="Z1530" s="1" t="s">
        <v>425</v>
      </c>
    </row>
    <row r="1531" spans="1:26" x14ac:dyDescent="0.25">
      <c r="A1531" s="1" t="s">
        <v>2750</v>
      </c>
      <c r="B1531" s="1" t="s">
        <v>610</v>
      </c>
      <c r="C1531" s="1" t="s">
        <v>652</v>
      </c>
      <c r="D1531" s="1" t="s">
        <v>27</v>
      </c>
      <c r="E1531" s="1" t="s">
        <v>650</v>
      </c>
      <c r="F1531" s="1" t="s">
        <v>27</v>
      </c>
      <c r="G1531" s="1" t="s">
        <v>615</v>
      </c>
      <c r="H1531" s="1" t="s">
        <v>27</v>
      </c>
      <c r="I1531" s="1" t="s">
        <v>298</v>
      </c>
      <c r="J1531" s="1" t="s">
        <v>440</v>
      </c>
      <c r="Y1531" s="1" t="s">
        <v>444</v>
      </c>
      <c r="Z1531" s="1" t="s">
        <v>425</v>
      </c>
    </row>
    <row r="1532" spans="1:26" x14ac:dyDescent="0.25">
      <c r="A1532" s="1" t="s">
        <v>2751</v>
      </c>
      <c r="B1532" s="1" t="s">
        <v>610</v>
      </c>
      <c r="C1532" s="1" t="s">
        <v>630</v>
      </c>
      <c r="D1532" s="1" t="s">
        <v>27</v>
      </c>
      <c r="E1532" s="1" t="s">
        <v>627</v>
      </c>
      <c r="F1532" s="1" t="s">
        <v>27</v>
      </c>
      <c r="G1532" s="1" t="s">
        <v>623</v>
      </c>
      <c r="H1532" s="1" t="s">
        <v>27</v>
      </c>
      <c r="I1532" s="1" t="s">
        <v>646</v>
      </c>
      <c r="J1532" s="1" t="s">
        <v>680</v>
      </c>
      <c r="Y1532" s="1" t="s">
        <v>444</v>
      </c>
      <c r="Z1532" s="1" t="s">
        <v>425</v>
      </c>
    </row>
    <row r="1533" spans="1:26" x14ac:dyDescent="0.25">
      <c r="A1533" s="1" t="s">
        <v>2752</v>
      </c>
      <c r="B1533" s="1" t="s">
        <v>610</v>
      </c>
      <c r="C1533" s="1" t="s">
        <v>676</v>
      </c>
      <c r="D1533" s="1" t="s">
        <v>27</v>
      </c>
      <c r="E1533" s="1" t="s">
        <v>729</v>
      </c>
      <c r="F1533" s="1" t="s">
        <v>27</v>
      </c>
      <c r="G1533" s="1" t="s">
        <v>623</v>
      </c>
      <c r="H1533" s="1" t="s">
        <v>27</v>
      </c>
      <c r="I1533" s="1" t="s">
        <v>628</v>
      </c>
      <c r="J1533" s="1" t="s">
        <v>27</v>
      </c>
      <c r="Y1533" s="1" t="s">
        <v>444</v>
      </c>
      <c r="Z1533" s="1" t="s">
        <v>425</v>
      </c>
    </row>
    <row r="1534" spans="1:26" x14ac:dyDescent="0.25">
      <c r="A1534" s="1" t="s">
        <v>2916</v>
      </c>
      <c r="B1534" s="1" t="s">
        <v>610</v>
      </c>
      <c r="C1534" s="1" t="s">
        <v>652</v>
      </c>
      <c r="D1534" s="1" t="s">
        <v>27</v>
      </c>
      <c r="E1534" s="1" t="s">
        <v>803</v>
      </c>
      <c r="F1534" s="1" t="s">
        <v>27</v>
      </c>
      <c r="G1534" s="1" t="s">
        <v>646</v>
      </c>
      <c r="H1534" s="1" t="s">
        <v>27</v>
      </c>
      <c r="I1534" s="1" t="s">
        <v>827</v>
      </c>
      <c r="J1534" s="1" t="s">
        <v>27</v>
      </c>
      <c r="K1534" s="1" t="s">
        <v>618</v>
      </c>
      <c r="L1534" s="1" t="s">
        <v>27</v>
      </c>
      <c r="Y1534" s="1" t="s">
        <v>444</v>
      </c>
      <c r="Z1534" s="1" t="s">
        <v>425</v>
      </c>
    </row>
    <row r="1535" spans="1:26" x14ac:dyDescent="0.25">
      <c r="A1535" s="1" t="s">
        <v>2917</v>
      </c>
      <c r="B1535" s="1" t="s">
        <v>610</v>
      </c>
      <c r="C1535" s="1" t="s">
        <v>617</v>
      </c>
      <c r="D1535" s="1" t="s">
        <v>27</v>
      </c>
      <c r="E1535" s="1" t="s">
        <v>662</v>
      </c>
      <c r="F1535" s="1" t="s">
        <v>27</v>
      </c>
      <c r="G1535" s="1" t="s">
        <v>663</v>
      </c>
      <c r="H1535" s="1" t="s">
        <v>27</v>
      </c>
      <c r="I1535" s="1" t="s">
        <v>729</v>
      </c>
      <c r="J1535" s="1" t="s">
        <v>27</v>
      </c>
      <c r="K1535" s="1" t="s">
        <v>617</v>
      </c>
      <c r="L1535" s="1" t="s">
        <v>27</v>
      </c>
      <c r="Y1535" s="1" t="s">
        <v>444</v>
      </c>
      <c r="Z1535" s="1" t="s">
        <v>425</v>
      </c>
    </row>
    <row r="1536" spans="1:26" x14ac:dyDescent="0.25">
      <c r="A1536" s="1" t="s">
        <v>2918</v>
      </c>
      <c r="B1536" s="1" t="s">
        <v>610</v>
      </c>
      <c r="C1536" s="1" t="s">
        <v>630</v>
      </c>
      <c r="D1536" s="1" t="s">
        <v>27</v>
      </c>
      <c r="E1536" s="1" t="s">
        <v>631</v>
      </c>
      <c r="F1536" s="1" t="s">
        <v>27</v>
      </c>
      <c r="G1536" s="1" t="s">
        <v>632</v>
      </c>
      <c r="H1536" s="1" t="s">
        <v>27</v>
      </c>
      <c r="I1536" s="1" t="s">
        <v>637</v>
      </c>
      <c r="J1536" s="1" t="s">
        <v>27</v>
      </c>
      <c r="K1536" s="1" t="s">
        <v>618</v>
      </c>
      <c r="L1536" s="1" t="s">
        <v>27</v>
      </c>
      <c r="Y1536" s="1" t="s">
        <v>444</v>
      </c>
      <c r="Z1536" s="1" t="s">
        <v>425</v>
      </c>
    </row>
    <row r="1537" spans="1:26" x14ac:dyDescent="0.25">
      <c r="A1537" s="1" t="s">
        <v>2919</v>
      </c>
      <c r="B1537" s="1" t="s">
        <v>610</v>
      </c>
      <c r="C1537" s="1" t="s">
        <v>801</v>
      </c>
      <c r="D1537" s="1" t="s">
        <v>27</v>
      </c>
      <c r="E1537" s="1" t="s">
        <v>781</v>
      </c>
      <c r="F1537" s="1" t="s">
        <v>27</v>
      </c>
      <c r="G1537" s="1" t="s">
        <v>615</v>
      </c>
      <c r="H1537" s="1" t="s">
        <v>27</v>
      </c>
      <c r="I1537" s="1" t="s">
        <v>633</v>
      </c>
      <c r="J1537" s="1" t="s">
        <v>27</v>
      </c>
      <c r="K1537" s="1" t="s">
        <v>630</v>
      </c>
      <c r="L1537" s="1" t="s">
        <v>27</v>
      </c>
      <c r="Y1537" s="1" t="s">
        <v>444</v>
      </c>
      <c r="Z1537" s="1" t="s">
        <v>425</v>
      </c>
    </row>
    <row r="1538" spans="1:26" x14ac:dyDescent="0.25">
      <c r="A1538" s="1" t="s">
        <v>2753</v>
      </c>
      <c r="B1538" s="1" t="s">
        <v>610</v>
      </c>
      <c r="C1538" s="1" t="s">
        <v>630</v>
      </c>
      <c r="D1538" s="1" t="s">
        <v>27</v>
      </c>
      <c r="E1538" s="1" t="s">
        <v>729</v>
      </c>
      <c r="F1538" s="1" t="s">
        <v>27</v>
      </c>
      <c r="G1538" s="1" t="s">
        <v>623</v>
      </c>
      <c r="H1538" s="1" t="s">
        <v>27</v>
      </c>
      <c r="I1538" s="1" t="s">
        <v>628</v>
      </c>
      <c r="J1538" s="1" t="s">
        <v>27</v>
      </c>
      <c r="Y1538" s="1" t="s">
        <v>444</v>
      </c>
      <c r="Z1538" s="1" t="s">
        <v>425</v>
      </c>
    </row>
    <row r="1539" spans="1:26" x14ac:dyDescent="0.25">
      <c r="A1539" s="1" t="s">
        <v>2754</v>
      </c>
      <c r="B1539" s="1" t="s">
        <v>610</v>
      </c>
      <c r="C1539" s="1" t="s">
        <v>630</v>
      </c>
      <c r="D1539" s="1" t="s">
        <v>617</v>
      </c>
      <c r="E1539" s="1" t="s">
        <v>633</v>
      </c>
      <c r="F1539" s="1" t="s">
        <v>27</v>
      </c>
      <c r="G1539" s="1" t="s">
        <v>663</v>
      </c>
      <c r="H1539" s="1" t="s">
        <v>27</v>
      </c>
      <c r="I1539" s="1" t="s">
        <v>628</v>
      </c>
      <c r="J1539" s="1" t="s">
        <v>27</v>
      </c>
      <c r="Y1539" s="1" t="s">
        <v>444</v>
      </c>
      <c r="Z1539" s="1" t="s">
        <v>425</v>
      </c>
    </row>
    <row r="1540" spans="1:26" x14ac:dyDescent="0.25">
      <c r="A1540" s="1" t="s">
        <v>2755</v>
      </c>
      <c r="B1540" s="1" t="s">
        <v>610</v>
      </c>
      <c r="C1540" s="1" t="s">
        <v>797</v>
      </c>
      <c r="D1540" s="1" t="s">
        <v>27</v>
      </c>
      <c r="E1540" s="1" t="s">
        <v>621</v>
      </c>
      <c r="F1540" s="1" t="s">
        <v>27</v>
      </c>
      <c r="G1540" s="1" t="s">
        <v>646</v>
      </c>
      <c r="H1540" s="1" t="s">
        <v>27</v>
      </c>
      <c r="I1540" s="1" t="s">
        <v>679</v>
      </c>
      <c r="J1540" s="1" t="s">
        <v>27</v>
      </c>
      <c r="Y1540" s="1" t="s">
        <v>444</v>
      </c>
      <c r="Z1540" s="1" t="s">
        <v>425</v>
      </c>
    </row>
    <row r="1541" spans="1:26" x14ac:dyDescent="0.25">
      <c r="A1541" s="1" t="s">
        <v>2920</v>
      </c>
      <c r="B1541" s="1" t="s">
        <v>610</v>
      </c>
      <c r="C1541" s="1" t="s">
        <v>630</v>
      </c>
      <c r="D1541" s="1" t="s">
        <v>27</v>
      </c>
      <c r="E1541" s="1" t="s">
        <v>660</v>
      </c>
      <c r="F1541" s="1" t="s">
        <v>27</v>
      </c>
      <c r="G1541" s="1" t="s">
        <v>615</v>
      </c>
      <c r="H1541" s="1" t="s">
        <v>27</v>
      </c>
      <c r="I1541" s="1" t="s">
        <v>729</v>
      </c>
      <c r="J1541" s="1" t="s">
        <v>633</v>
      </c>
      <c r="K1541" s="1" t="s">
        <v>617</v>
      </c>
      <c r="L1541" s="1" t="s">
        <v>618</v>
      </c>
      <c r="Y1541" s="1" t="s">
        <v>444</v>
      </c>
      <c r="Z1541" s="1" t="s">
        <v>425</v>
      </c>
    </row>
    <row r="1542" spans="1:26" x14ac:dyDescent="0.25">
      <c r="A1542" s="1" t="s">
        <v>2921</v>
      </c>
      <c r="B1542" s="1" t="s">
        <v>610</v>
      </c>
      <c r="C1542" s="1" t="s">
        <v>619</v>
      </c>
      <c r="D1542" s="1" t="s">
        <v>27</v>
      </c>
      <c r="E1542" s="1" t="s">
        <v>683</v>
      </c>
      <c r="F1542" s="1" t="s">
        <v>27</v>
      </c>
      <c r="G1542" s="1" t="s">
        <v>718</v>
      </c>
      <c r="H1542" s="1" t="s">
        <v>27</v>
      </c>
      <c r="I1542" s="1" t="s">
        <v>637</v>
      </c>
      <c r="J1542" s="1" t="s">
        <v>27</v>
      </c>
      <c r="K1542" s="1" t="s">
        <v>618</v>
      </c>
      <c r="L1542" s="1" t="s">
        <v>27</v>
      </c>
      <c r="Y1542" s="1" t="s">
        <v>444</v>
      </c>
      <c r="Z1542" s="1" t="s">
        <v>425</v>
      </c>
    </row>
    <row r="1543" spans="1:26" x14ac:dyDescent="0.25">
      <c r="A1543" s="1" t="s">
        <v>2756</v>
      </c>
      <c r="B1543" s="1" t="s">
        <v>610</v>
      </c>
      <c r="C1543" s="1" t="s">
        <v>676</v>
      </c>
      <c r="D1543" s="1" t="s">
        <v>27</v>
      </c>
      <c r="E1543" s="1" t="s">
        <v>729</v>
      </c>
      <c r="F1543" s="1" t="s">
        <v>27</v>
      </c>
      <c r="G1543" s="1" t="s">
        <v>623</v>
      </c>
      <c r="H1543" s="1" t="s">
        <v>27</v>
      </c>
      <c r="I1543" s="1" t="s">
        <v>628</v>
      </c>
      <c r="J1543" s="1" t="s">
        <v>27</v>
      </c>
      <c r="Y1543" s="1" t="s">
        <v>444</v>
      </c>
      <c r="Z1543" s="1" t="s">
        <v>425</v>
      </c>
    </row>
    <row r="1544" spans="1:26" x14ac:dyDescent="0.25">
      <c r="A1544" s="1" t="s">
        <v>2922</v>
      </c>
      <c r="B1544" s="1" t="s">
        <v>610</v>
      </c>
      <c r="C1544" s="1" t="s">
        <v>630</v>
      </c>
      <c r="D1544" s="1" t="s">
        <v>27</v>
      </c>
      <c r="E1544" s="1" t="s">
        <v>640</v>
      </c>
      <c r="F1544" s="1" t="s">
        <v>27</v>
      </c>
      <c r="G1544" s="1" t="s">
        <v>642</v>
      </c>
      <c r="H1544" s="1" t="s">
        <v>27</v>
      </c>
      <c r="I1544" s="1" t="s">
        <v>783</v>
      </c>
      <c r="J1544" s="1" t="s">
        <v>27</v>
      </c>
      <c r="K1544" s="1" t="s">
        <v>619</v>
      </c>
      <c r="L1544" s="1" t="s">
        <v>27</v>
      </c>
      <c r="Y1544" s="1" t="s">
        <v>444</v>
      </c>
      <c r="Z1544" s="1" t="s">
        <v>425</v>
      </c>
    </row>
    <row r="1545" spans="1:26" x14ac:dyDescent="0.25">
      <c r="A1545" s="1" t="s">
        <v>2757</v>
      </c>
      <c r="B1545" s="1" t="s">
        <v>610</v>
      </c>
      <c r="C1545" s="1" t="s">
        <v>652</v>
      </c>
      <c r="D1545" s="1" t="s">
        <v>27</v>
      </c>
      <c r="E1545" s="1" t="s">
        <v>662</v>
      </c>
      <c r="F1545" s="1" t="s">
        <v>27</v>
      </c>
      <c r="G1545" s="1" t="s">
        <v>618</v>
      </c>
      <c r="H1545" s="1" t="s">
        <v>663</v>
      </c>
      <c r="I1545" s="1" t="s">
        <v>644</v>
      </c>
      <c r="J1545" s="1" t="s">
        <v>27</v>
      </c>
      <c r="Y1545" s="1" t="s">
        <v>444</v>
      </c>
      <c r="Z1545" s="1" t="s">
        <v>425</v>
      </c>
    </row>
    <row r="1546" spans="1:26" x14ac:dyDescent="0.25">
      <c r="A1546" s="1" t="s">
        <v>2660</v>
      </c>
      <c r="B1546" s="1" t="s">
        <v>610</v>
      </c>
      <c r="C1546" s="1" t="s">
        <v>630</v>
      </c>
      <c r="D1546" s="1" t="s">
        <v>617</v>
      </c>
      <c r="E1546" s="1" t="s">
        <v>340</v>
      </c>
      <c r="F1546" s="1" t="s">
        <v>341</v>
      </c>
      <c r="G1546" s="1" t="s">
        <v>45</v>
      </c>
      <c r="H1546" s="1" t="s">
        <v>50</v>
      </c>
      <c r="I1546" s="1" t="s">
        <v>619</v>
      </c>
      <c r="J1546" s="1" t="s">
        <v>646</v>
      </c>
      <c r="Y1546" s="1" t="s">
        <v>342</v>
      </c>
      <c r="Z1546" s="1" t="s">
        <v>334</v>
      </c>
    </row>
    <row r="1547" spans="1:26" x14ac:dyDescent="0.25">
      <c r="A1547" s="1" t="s">
        <v>2758</v>
      </c>
      <c r="B1547" s="1" t="s">
        <v>610</v>
      </c>
      <c r="C1547" s="1" t="s">
        <v>661</v>
      </c>
      <c r="D1547" s="1" t="s">
        <v>27</v>
      </c>
      <c r="E1547" s="1" t="s">
        <v>662</v>
      </c>
      <c r="F1547" s="1" t="s">
        <v>27</v>
      </c>
      <c r="G1547" s="1" t="s">
        <v>663</v>
      </c>
      <c r="H1547" s="1" t="s">
        <v>27</v>
      </c>
      <c r="I1547" s="1" t="s">
        <v>628</v>
      </c>
      <c r="J1547" s="1" t="s">
        <v>27</v>
      </c>
      <c r="Y1547" s="1" t="s">
        <v>444</v>
      </c>
      <c r="Z1547" s="1" t="s">
        <v>425</v>
      </c>
    </row>
    <row r="1548" spans="1:26" x14ac:dyDescent="0.25">
      <c r="A1548" s="1" t="s">
        <v>2759</v>
      </c>
      <c r="B1548" s="1" t="s">
        <v>610</v>
      </c>
      <c r="C1548" s="1" t="s">
        <v>773</v>
      </c>
      <c r="D1548" s="1" t="s">
        <v>27</v>
      </c>
      <c r="E1548" s="1" t="s">
        <v>650</v>
      </c>
      <c r="F1548" s="1" t="s">
        <v>27</v>
      </c>
      <c r="G1548" s="1" t="s">
        <v>651</v>
      </c>
      <c r="H1548" s="1" t="s">
        <v>27</v>
      </c>
      <c r="I1548" s="1" t="s">
        <v>680</v>
      </c>
      <c r="J1548" s="1" t="s">
        <v>441</v>
      </c>
      <c r="Y1548" s="1" t="s">
        <v>444</v>
      </c>
      <c r="Z1548" s="1" t="s">
        <v>425</v>
      </c>
    </row>
    <row r="1549" spans="1:26" x14ac:dyDescent="0.25">
      <c r="A1549" s="1" t="s">
        <v>2760</v>
      </c>
      <c r="B1549" s="1" t="s">
        <v>610</v>
      </c>
      <c r="C1549" s="1" t="s">
        <v>459</v>
      </c>
      <c r="D1549" s="1" t="s">
        <v>637</v>
      </c>
      <c r="E1549" s="1" t="s">
        <v>616</v>
      </c>
      <c r="F1549" s="1" t="s">
        <v>645</v>
      </c>
      <c r="G1549" s="1" t="s">
        <v>646</v>
      </c>
      <c r="H1549" s="1" t="s">
        <v>655</v>
      </c>
      <c r="I1549" s="1" t="s">
        <v>691</v>
      </c>
      <c r="J1549" s="1" t="s">
        <v>738</v>
      </c>
      <c r="Y1549" s="1" t="s">
        <v>444</v>
      </c>
      <c r="Z1549" s="1" t="s">
        <v>425</v>
      </c>
    </row>
    <row r="1550" spans="1:26" x14ac:dyDescent="0.25">
      <c r="A1550" s="1" t="s">
        <v>2761</v>
      </c>
      <c r="B1550" s="1" t="s">
        <v>610</v>
      </c>
      <c r="C1550" s="1" t="s">
        <v>620</v>
      </c>
      <c r="D1550" s="1" t="s">
        <v>27</v>
      </c>
      <c r="E1550" s="1" t="s">
        <v>626</v>
      </c>
      <c r="F1550" s="1" t="s">
        <v>27</v>
      </c>
      <c r="G1550" s="1" t="s">
        <v>642</v>
      </c>
      <c r="H1550" s="1" t="s">
        <v>27</v>
      </c>
      <c r="I1550" s="1" t="s">
        <v>628</v>
      </c>
      <c r="J1550" s="1" t="s">
        <v>27</v>
      </c>
      <c r="Y1550" s="1" t="s">
        <v>444</v>
      </c>
      <c r="Z1550" s="1" t="s">
        <v>425</v>
      </c>
    </row>
    <row r="1551" spans="1:26" x14ac:dyDescent="0.25">
      <c r="A1551" s="1" t="s">
        <v>2762</v>
      </c>
      <c r="B1551" s="1" t="s">
        <v>610</v>
      </c>
      <c r="C1551" s="1" t="s">
        <v>630</v>
      </c>
      <c r="D1551" s="1" t="s">
        <v>27</v>
      </c>
      <c r="E1551" s="1" t="s">
        <v>729</v>
      </c>
      <c r="F1551" s="1" t="s">
        <v>27</v>
      </c>
      <c r="G1551" s="1" t="s">
        <v>623</v>
      </c>
      <c r="H1551" s="1" t="s">
        <v>27</v>
      </c>
      <c r="I1551" s="1" t="s">
        <v>628</v>
      </c>
      <c r="J1551" s="1" t="s">
        <v>27</v>
      </c>
      <c r="Y1551" s="1" t="s">
        <v>444</v>
      </c>
      <c r="Z1551" s="1" t="s">
        <v>425</v>
      </c>
    </row>
    <row r="1552" spans="1:26" x14ac:dyDescent="0.25">
      <c r="A1552" s="1" t="s">
        <v>2763</v>
      </c>
      <c r="B1552" s="1" t="s">
        <v>610</v>
      </c>
      <c r="C1552" s="1" t="s">
        <v>619</v>
      </c>
      <c r="D1552" s="1" t="s">
        <v>27</v>
      </c>
      <c r="E1552" s="1" t="s">
        <v>654</v>
      </c>
      <c r="F1552" s="1" t="s">
        <v>27</v>
      </c>
      <c r="G1552" s="1" t="s">
        <v>623</v>
      </c>
      <c r="H1552" s="1" t="s">
        <v>27</v>
      </c>
      <c r="I1552" s="1" t="s">
        <v>642</v>
      </c>
      <c r="J1552" s="1" t="s">
        <v>27</v>
      </c>
      <c r="Y1552" s="1" t="s">
        <v>444</v>
      </c>
      <c r="Z1552" s="1" t="s">
        <v>425</v>
      </c>
    </row>
    <row r="1553" spans="1:26" x14ac:dyDescent="0.25">
      <c r="A1553" s="1" t="s">
        <v>2923</v>
      </c>
      <c r="B1553" s="1" t="s">
        <v>610</v>
      </c>
      <c r="C1553" s="1" t="s">
        <v>617</v>
      </c>
      <c r="D1553" s="1" t="s">
        <v>652</v>
      </c>
      <c r="E1553" s="1" t="s">
        <v>636</v>
      </c>
      <c r="F1553" s="1" t="s">
        <v>27</v>
      </c>
      <c r="G1553" s="1" t="s">
        <v>632</v>
      </c>
      <c r="H1553" s="1" t="s">
        <v>27</v>
      </c>
      <c r="I1553" s="1" t="s">
        <v>617</v>
      </c>
      <c r="J1553" s="1" t="s">
        <v>27</v>
      </c>
      <c r="K1553" s="1" t="s">
        <v>618</v>
      </c>
      <c r="L1553" s="1" t="s">
        <v>27</v>
      </c>
      <c r="Y1553" s="1" t="s">
        <v>444</v>
      </c>
      <c r="Z1553" s="1" t="s">
        <v>425</v>
      </c>
    </row>
    <row r="1554" spans="1:26" x14ac:dyDescent="0.25">
      <c r="A1554" s="1" t="s">
        <v>2924</v>
      </c>
      <c r="B1554" s="1" t="s">
        <v>610</v>
      </c>
      <c r="C1554" s="1" t="s">
        <v>619</v>
      </c>
      <c r="D1554" s="1" t="s">
        <v>27</v>
      </c>
      <c r="E1554" s="1" t="s">
        <v>613</v>
      </c>
      <c r="F1554" s="1" t="s">
        <v>27</v>
      </c>
      <c r="G1554" s="1" t="s">
        <v>628</v>
      </c>
      <c r="H1554" s="1" t="s">
        <v>27</v>
      </c>
      <c r="I1554" s="1" t="s">
        <v>617</v>
      </c>
      <c r="J1554" s="1" t="s">
        <v>27</v>
      </c>
      <c r="K1554" s="1" t="s">
        <v>619</v>
      </c>
      <c r="L1554" s="1" t="s">
        <v>27</v>
      </c>
      <c r="Y1554" s="1" t="s">
        <v>444</v>
      </c>
      <c r="Z1554" s="1" t="s">
        <v>425</v>
      </c>
    </row>
    <row r="1555" spans="1:26" x14ac:dyDescent="0.25">
      <c r="A1555" s="1" t="s">
        <v>2764</v>
      </c>
      <c r="B1555" s="1" t="s">
        <v>610</v>
      </c>
      <c r="C1555" s="1" t="s">
        <v>617</v>
      </c>
      <c r="D1555" s="1" t="s">
        <v>27</v>
      </c>
      <c r="E1555" s="1" t="s">
        <v>612</v>
      </c>
      <c r="F1555" s="1" t="s">
        <v>27</v>
      </c>
      <c r="G1555" s="1" t="s">
        <v>612</v>
      </c>
      <c r="H1555" s="1" t="s">
        <v>27</v>
      </c>
      <c r="I1555" s="1" t="s">
        <v>457</v>
      </c>
      <c r="J1555" s="1" t="s">
        <v>458</v>
      </c>
      <c r="Y1555" s="1" t="s">
        <v>444</v>
      </c>
      <c r="Z1555" s="1" t="s">
        <v>425</v>
      </c>
    </row>
    <row r="1556" spans="1:26" x14ac:dyDescent="0.25">
      <c r="A1556" s="1" t="s">
        <v>2765</v>
      </c>
      <c r="B1556" s="1" t="s">
        <v>610</v>
      </c>
      <c r="C1556" s="1" t="s">
        <v>647</v>
      </c>
      <c r="D1556" s="1" t="s">
        <v>27</v>
      </c>
      <c r="E1556" s="1" t="s">
        <v>645</v>
      </c>
      <c r="F1556" s="1" t="s">
        <v>27</v>
      </c>
      <c r="G1556" s="1" t="s">
        <v>646</v>
      </c>
      <c r="H1556" s="1" t="s">
        <v>27</v>
      </c>
      <c r="I1556" s="1" t="s">
        <v>457</v>
      </c>
      <c r="J1556" s="1" t="s">
        <v>458</v>
      </c>
      <c r="Y1556" s="1" t="s">
        <v>444</v>
      </c>
      <c r="Z1556" s="1" t="s">
        <v>425</v>
      </c>
    </row>
    <row r="1557" spans="1:26" x14ac:dyDescent="0.25">
      <c r="A1557" s="1" t="s">
        <v>2925</v>
      </c>
      <c r="B1557" s="1" t="s">
        <v>610</v>
      </c>
      <c r="C1557" s="1" t="s">
        <v>630</v>
      </c>
      <c r="D1557" s="1" t="s">
        <v>27</v>
      </c>
      <c r="E1557" s="1" t="s">
        <v>636</v>
      </c>
      <c r="F1557" s="1" t="s">
        <v>27</v>
      </c>
      <c r="G1557" s="1" t="s">
        <v>632</v>
      </c>
      <c r="H1557" s="1" t="s">
        <v>27</v>
      </c>
      <c r="I1557" s="1" t="s">
        <v>625</v>
      </c>
      <c r="J1557" s="1" t="s">
        <v>27</v>
      </c>
      <c r="K1557" s="1" t="s">
        <v>618</v>
      </c>
      <c r="L1557" s="1" t="s">
        <v>27</v>
      </c>
      <c r="Y1557" s="1" t="s">
        <v>444</v>
      </c>
      <c r="Z1557" s="1" t="s">
        <v>425</v>
      </c>
    </row>
    <row r="1558" spans="1:26" x14ac:dyDescent="0.25">
      <c r="A1558" s="1" t="s">
        <v>2766</v>
      </c>
      <c r="B1558" s="1" t="s">
        <v>610</v>
      </c>
      <c r="C1558" s="1" t="s">
        <v>617</v>
      </c>
      <c r="D1558" s="1" t="s">
        <v>27</v>
      </c>
      <c r="E1558" s="1" t="s">
        <v>728</v>
      </c>
      <c r="F1558" s="1" t="s">
        <v>27</v>
      </c>
      <c r="G1558" s="1" t="s">
        <v>623</v>
      </c>
      <c r="H1558" s="1" t="s">
        <v>27</v>
      </c>
      <c r="I1558" s="1" t="s">
        <v>628</v>
      </c>
      <c r="J1558" s="1" t="s">
        <v>27</v>
      </c>
      <c r="Y1558" s="1" t="s">
        <v>444</v>
      </c>
      <c r="Z1558" s="1" t="s">
        <v>425</v>
      </c>
    </row>
    <row r="1559" spans="1:26" x14ac:dyDescent="0.25">
      <c r="A1559" s="1" t="s">
        <v>2926</v>
      </c>
      <c r="B1559" s="1" t="s">
        <v>610</v>
      </c>
      <c r="C1559" s="1" t="s">
        <v>630</v>
      </c>
      <c r="D1559" s="1" t="s">
        <v>27</v>
      </c>
      <c r="E1559" s="1" t="s">
        <v>636</v>
      </c>
      <c r="F1559" s="1" t="s">
        <v>27</v>
      </c>
      <c r="G1559" s="1" t="s">
        <v>628</v>
      </c>
      <c r="H1559" s="1" t="s">
        <v>27</v>
      </c>
      <c r="I1559" s="1" t="s">
        <v>499</v>
      </c>
      <c r="J1559" s="1" t="s">
        <v>500</v>
      </c>
      <c r="K1559" s="1" t="s">
        <v>618</v>
      </c>
      <c r="L1559" s="1" t="s">
        <v>27</v>
      </c>
      <c r="Y1559" s="1" t="s">
        <v>444</v>
      </c>
      <c r="Z1559" s="1" t="s">
        <v>425</v>
      </c>
    </row>
    <row r="1560" spans="1:26" x14ac:dyDescent="0.25">
      <c r="A1560" s="1" t="s">
        <v>2767</v>
      </c>
      <c r="B1560" s="1" t="s">
        <v>610</v>
      </c>
      <c r="C1560" s="1" t="s">
        <v>617</v>
      </c>
      <c r="D1560" s="1" t="s">
        <v>27</v>
      </c>
      <c r="E1560" s="1" t="s">
        <v>612</v>
      </c>
      <c r="F1560" s="1" t="s">
        <v>27</v>
      </c>
      <c r="G1560" s="1" t="s">
        <v>612</v>
      </c>
      <c r="H1560" s="1" t="s">
        <v>27</v>
      </c>
      <c r="I1560" s="1" t="s">
        <v>457</v>
      </c>
      <c r="J1560" s="1" t="s">
        <v>458</v>
      </c>
      <c r="Y1560" s="1" t="s">
        <v>444</v>
      </c>
      <c r="Z1560" s="1" t="s">
        <v>425</v>
      </c>
    </row>
    <row r="1561" spans="1:26" x14ac:dyDescent="0.25">
      <c r="A1561" s="1" t="s">
        <v>2927</v>
      </c>
      <c r="B1561" s="1" t="s">
        <v>610</v>
      </c>
      <c r="C1561" s="1" t="s">
        <v>620</v>
      </c>
      <c r="D1561" s="1" t="s">
        <v>27</v>
      </c>
      <c r="E1561" s="1" t="s">
        <v>501</v>
      </c>
      <c r="F1561" s="1" t="s">
        <v>502</v>
      </c>
      <c r="G1561" s="1" t="s">
        <v>618</v>
      </c>
      <c r="H1561" s="1" t="s">
        <v>27</v>
      </c>
      <c r="I1561" s="1" t="s">
        <v>637</v>
      </c>
      <c r="J1561" s="1" t="s">
        <v>27</v>
      </c>
      <c r="K1561" s="1" t="s">
        <v>618</v>
      </c>
      <c r="L1561" s="1" t="s">
        <v>27</v>
      </c>
      <c r="Y1561" s="1" t="s">
        <v>444</v>
      </c>
      <c r="Z1561" s="1" t="s">
        <v>425</v>
      </c>
    </row>
    <row r="1562" spans="1:26" x14ac:dyDescent="0.25">
      <c r="A1562" s="1" t="s">
        <v>2768</v>
      </c>
      <c r="B1562" s="1" t="s">
        <v>610</v>
      </c>
      <c r="C1562" s="1" t="s">
        <v>630</v>
      </c>
      <c r="D1562" s="1" t="s">
        <v>27</v>
      </c>
      <c r="E1562" s="1" t="s">
        <v>447</v>
      </c>
      <c r="F1562" s="1" t="s">
        <v>448</v>
      </c>
      <c r="G1562" s="1" t="s">
        <v>641</v>
      </c>
      <c r="H1562" s="1" t="s">
        <v>27</v>
      </c>
      <c r="I1562" s="1" t="s">
        <v>729</v>
      </c>
      <c r="J1562" s="1" t="s">
        <v>27</v>
      </c>
      <c r="Y1562" s="1" t="s">
        <v>444</v>
      </c>
      <c r="Z1562" s="1" t="s">
        <v>425</v>
      </c>
    </row>
    <row r="1563" spans="1:26" x14ac:dyDescent="0.25">
      <c r="A1563" s="1" t="s">
        <v>2928</v>
      </c>
      <c r="B1563" s="1" t="s">
        <v>610</v>
      </c>
      <c r="C1563" s="1" t="s">
        <v>630</v>
      </c>
      <c r="D1563" s="1" t="s">
        <v>27</v>
      </c>
      <c r="E1563" s="1" t="s">
        <v>636</v>
      </c>
      <c r="F1563" s="1" t="s">
        <v>27</v>
      </c>
      <c r="G1563" s="1" t="s">
        <v>628</v>
      </c>
      <c r="H1563" s="1" t="s">
        <v>27</v>
      </c>
      <c r="I1563" s="1" t="s">
        <v>633</v>
      </c>
      <c r="J1563" s="1" t="s">
        <v>27</v>
      </c>
      <c r="K1563" s="1" t="s">
        <v>618</v>
      </c>
      <c r="L1563" s="1" t="s">
        <v>27</v>
      </c>
      <c r="Y1563" s="1" t="s">
        <v>444</v>
      </c>
      <c r="Z1563" s="1" t="s">
        <v>425</v>
      </c>
    </row>
    <row r="1564" spans="1:26" x14ac:dyDescent="0.25">
      <c r="A1564" s="1" t="s">
        <v>2769</v>
      </c>
      <c r="B1564" s="1" t="s">
        <v>610</v>
      </c>
      <c r="C1564" s="1" t="s">
        <v>630</v>
      </c>
      <c r="D1564" s="1" t="s">
        <v>27</v>
      </c>
      <c r="E1564" s="1" t="s">
        <v>627</v>
      </c>
      <c r="F1564" s="1" t="s">
        <v>27</v>
      </c>
      <c r="G1564" s="1" t="s">
        <v>623</v>
      </c>
      <c r="H1564" s="1" t="s">
        <v>27</v>
      </c>
      <c r="I1564" s="1" t="s">
        <v>628</v>
      </c>
      <c r="J1564" s="1" t="s">
        <v>27</v>
      </c>
      <c r="Y1564" s="1" t="s">
        <v>444</v>
      </c>
      <c r="Z1564" s="1" t="s">
        <v>425</v>
      </c>
    </row>
    <row r="1565" spans="1:26" x14ac:dyDescent="0.25">
      <c r="A1565" s="1" t="s">
        <v>3034</v>
      </c>
      <c r="B1565" s="1" t="s">
        <v>610</v>
      </c>
      <c r="C1565" s="1" t="s">
        <v>619</v>
      </c>
      <c r="D1565" s="1" t="s">
        <v>638</v>
      </c>
      <c r="E1565" s="1" t="s">
        <v>613</v>
      </c>
      <c r="F1565" s="1" t="s">
        <v>626</v>
      </c>
      <c r="G1565" s="1" t="s">
        <v>646</v>
      </c>
      <c r="H1565" s="1" t="s">
        <v>628</v>
      </c>
      <c r="I1565" s="1" t="s">
        <v>617</v>
      </c>
      <c r="J1565" s="1" t="s">
        <v>628</v>
      </c>
      <c r="K1565" s="1" t="s">
        <v>619</v>
      </c>
      <c r="L1565" s="1" t="s">
        <v>27</v>
      </c>
      <c r="M1565" s="1" t="s">
        <v>619</v>
      </c>
      <c r="N1565" s="1" t="s">
        <v>27</v>
      </c>
      <c r="Y1565" s="1" t="s">
        <v>462</v>
      </c>
      <c r="Z1565" s="1" t="s">
        <v>425</v>
      </c>
    </row>
    <row r="1566" spans="1:26" x14ac:dyDescent="0.25">
      <c r="A1566" s="1" t="s">
        <v>3035</v>
      </c>
      <c r="B1566" s="1" t="s">
        <v>610</v>
      </c>
      <c r="C1566" s="1" t="s">
        <v>619</v>
      </c>
      <c r="D1566" s="1" t="s">
        <v>676</v>
      </c>
      <c r="E1566" s="1" t="s">
        <v>729</v>
      </c>
      <c r="F1566" s="1" t="s">
        <v>613</v>
      </c>
      <c r="G1566" s="1" t="s">
        <v>623</v>
      </c>
      <c r="H1566" s="1" t="s">
        <v>628</v>
      </c>
      <c r="I1566" s="1" t="s">
        <v>617</v>
      </c>
      <c r="J1566" s="1" t="s">
        <v>628</v>
      </c>
      <c r="K1566" s="1" t="s">
        <v>619</v>
      </c>
      <c r="L1566" s="1" t="s">
        <v>27</v>
      </c>
      <c r="M1566" s="1" t="s">
        <v>656</v>
      </c>
      <c r="N1566" s="1" t="s">
        <v>27</v>
      </c>
      <c r="Y1566" s="1" t="s">
        <v>462</v>
      </c>
      <c r="Z1566" s="1" t="s">
        <v>425</v>
      </c>
    </row>
    <row r="1567" spans="1:26" x14ac:dyDescent="0.25">
      <c r="A1567" s="1" t="s">
        <v>3036</v>
      </c>
      <c r="B1567" s="1" t="s">
        <v>610</v>
      </c>
      <c r="C1567" s="1" t="s">
        <v>619</v>
      </c>
      <c r="D1567" s="1" t="s">
        <v>637</v>
      </c>
      <c r="E1567" s="1" t="s">
        <v>613</v>
      </c>
      <c r="F1567" s="1" t="s">
        <v>645</v>
      </c>
      <c r="G1567" s="1" t="s">
        <v>646</v>
      </c>
      <c r="H1567" s="1" t="s">
        <v>38</v>
      </c>
      <c r="I1567" s="1" t="s">
        <v>617</v>
      </c>
      <c r="J1567" s="1" t="s">
        <v>628</v>
      </c>
      <c r="K1567" s="1" t="s">
        <v>619</v>
      </c>
      <c r="L1567" s="1" t="s">
        <v>27</v>
      </c>
      <c r="M1567" s="1" t="s">
        <v>264</v>
      </c>
      <c r="N1567" s="1" t="s">
        <v>27</v>
      </c>
      <c r="Y1567" s="1" t="s">
        <v>462</v>
      </c>
      <c r="Z1567" s="1" t="s">
        <v>425</v>
      </c>
    </row>
    <row r="1568" spans="1:26" x14ac:dyDescent="0.25">
      <c r="A1568" s="1" t="s">
        <v>2929</v>
      </c>
      <c r="B1568" s="1" t="s">
        <v>610</v>
      </c>
      <c r="C1568" s="1" t="s">
        <v>619</v>
      </c>
      <c r="D1568" s="1" t="s">
        <v>26</v>
      </c>
      <c r="E1568" s="1" t="s">
        <v>613</v>
      </c>
      <c r="F1568" s="1" t="s">
        <v>631</v>
      </c>
      <c r="G1568" s="1" t="s">
        <v>38</v>
      </c>
      <c r="H1568" s="1" t="s">
        <v>693</v>
      </c>
      <c r="I1568" s="1" t="s">
        <v>617</v>
      </c>
      <c r="J1568" s="1" t="s">
        <v>637</v>
      </c>
      <c r="K1568" s="1" t="s">
        <v>619</v>
      </c>
      <c r="L1568" s="1" t="s">
        <v>618</v>
      </c>
      <c r="Y1568" s="1" t="s">
        <v>462</v>
      </c>
      <c r="Z1568" s="1" t="s">
        <v>425</v>
      </c>
    </row>
    <row r="1569" spans="1:26" x14ac:dyDescent="0.25">
      <c r="A1569" s="1" t="s">
        <v>2930</v>
      </c>
      <c r="B1569" s="1" t="s">
        <v>610</v>
      </c>
      <c r="C1569" s="1" t="s">
        <v>619</v>
      </c>
      <c r="D1569" s="1" t="s">
        <v>730</v>
      </c>
      <c r="E1569" s="1" t="s">
        <v>613</v>
      </c>
      <c r="F1569" s="1" t="s">
        <v>631</v>
      </c>
      <c r="G1569" s="1" t="s">
        <v>632</v>
      </c>
      <c r="H1569" s="1" t="s">
        <v>38</v>
      </c>
      <c r="I1569" s="1" t="s">
        <v>619</v>
      </c>
      <c r="J1569" s="1" t="s">
        <v>617</v>
      </c>
      <c r="K1569" s="1" t="s">
        <v>619</v>
      </c>
      <c r="L1569" s="1" t="s">
        <v>27</v>
      </c>
      <c r="Y1569" s="1" t="s">
        <v>462</v>
      </c>
      <c r="Z1569" s="1" t="s">
        <v>425</v>
      </c>
    </row>
    <row r="1570" spans="1:26" x14ac:dyDescent="0.25">
      <c r="A1570" s="1" t="s">
        <v>2931</v>
      </c>
      <c r="B1570" s="1" t="s">
        <v>610</v>
      </c>
      <c r="C1570" s="1" t="s">
        <v>619</v>
      </c>
      <c r="D1570" s="1" t="s">
        <v>26</v>
      </c>
      <c r="E1570" s="1" t="s">
        <v>613</v>
      </c>
      <c r="F1570" s="1" t="s">
        <v>631</v>
      </c>
      <c r="G1570" s="1" t="s">
        <v>632</v>
      </c>
      <c r="H1570" s="1" t="s">
        <v>38</v>
      </c>
      <c r="I1570" s="1" t="s">
        <v>783</v>
      </c>
      <c r="J1570" s="1" t="s">
        <v>616</v>
      </c>
      <c r="K1570" s="1" t="s">
        <v>618</v>
      </c>
      <c r="L1570" s="1" t="s">
        <v>27</v>
      </c>
      <c r="Y1570" s="1" t="s">
        <v>462</v>
      </c>
      <c r="Z1570" s="1" t="s">
        <v>425</v>
      </c>
    </row>
    <row r="1571" spans="1:26" x14ac:dyDescent="0.25">
      <c r="A1571" s="1" t="s">
        <v>2771</v>
      </c>
      <c r="B1571" s="1" t="s">
        <v>610</v>
      </c>
      <c r="C1571" s="1" t="s">
        <v>619</v>
      </c>
      <c r="D1571" s="1" t="s">
        <v>652</v>
      </c>
      <c r="E1571" s="1" t="s">
        <v>613</v>
      </c>
      <c r="F1571" s="1" t="s">
        <v>706</v>
      </c>
      <c r="G1571" s="1" t="s">
        <v>644</v>
      </c>
      <c r="H1571" s="1" t="s">
        <v>38</v>
      </c>
      <c r="I1571" s="1" t="s">
        <v>619</v>
      </c>
      <c r="J1571" s="1" t="s">
        <v>616</v>
      </c>
      <c r="Y1571" s="1" t="s">
        <v>462</v>
      </c>
      <c r="Z1571" s="1" t="s">
        <v>425</v>
      </c>
    </row>
    <row r="1572" spans="1:26" x14ac:dyDescent="0.25">
      <c r="A1572" s="1" t="s">
        <v>2772</v>
      </c>
      <c r="B1572" s="1" t="s">
        <v>610</v>
      </c>
      <c r="C1572" s="1" t="s">
        <v>618</v>
      </c>
      <c r="D1572" s="1" t="s">
        <v>676</v>
      </c>
      <c r="E1572" s="1" t="s">
        <v>662</v>
      </c>
      <c r="F1572" s="1" t="s">
        <v>733</v>
      </c>
      <c r="G1572" s="1" t="s">
        <v>663</v>
      </c>
      <c r="H1572" s="1" t="s">
        <v>61</v>
      </c>
      <c r="I1572" s="1" t="s">
        <v>679</v>
      </c>
      <c r="J1572" s="1" t="s">
        <v>628</v>
      </c>
      <c r="Y1572" s="1" t="s">
        <v>462</v>
      </c>
      <c r="Z1572" s="1" t="s">
        <v>425</v>
      </c>
    </row>
    <row r="1573" spans="1:26" x14ac:dyDescent="0.25">
      <c r="A1573" s="1" t="s">
        <v>3037</v>
      </c>
      <c r="B1573" s="1" t="s">
        <v>610</v>
      </c>
      <c r="C1573" s="1" t="s">
        <v>617</v>
      </c>
      <c r="D1573" s="1" t="s">
        <v>637</v>
      </c>
      <c r="E1573" s="1" t="s">
        <v>645</v>
      </c>
      <c r="F1573" s="1" t="s">
        <v>626</v>
      </c>
      <c r="G1573" s="1" t="s">
        <v>646</v>
      </c>
      <c r="H1573" s="1" t="s">
        <v>646</v>
      </c>
      <c r="I1573" s="1" t="s">
        <v>628</v>
      </c>
      <c r="J1573" s="1" t="s">
        <v>637</v>
      </c>
      <c r="K1573" s="1" t="s">
        <v>618</v>
      </c>
      <c r="L1573" s="1" t="s">
        <v>27</v>
      </c>
      <c r="M1573" s="1" t="s">
        <v>619</v>
      </c>
      <c r="N1573" s="1" t="s">
        <v>27</v>
      </c>
      <c r="Y1573" s="1" t="s">
        <v>462</v>
      </c>
      <c r="Z1573" s="1" t="s">
        <v>425</v>
      </c>
    </row>
    <row r="1574" spans="1:26" x14ac:dyDescent="0.25">
      <c r="A1574" s="1" t="s">
        <v>2932</v>
      </c>
      <c r="B1574" s="1" t="s">
        <v>610</v>
      </c>
      <c r="C1574" s="1" t="s">
        <v>617</v>
      </c>
      <c r="D1574" s="1" t="s">
        <v>26</v>
      </c>
      <c r="E1574" s="1" t="s">
        <v>612</v>
      </c>
      <c r="F1574" s="1" t="s">
        <v>648</v>
      </c>
      <c r="G1574" s="1" t="s">
        <v>641</v>
      </c>
      <c r="H1574" s="1" t="s">
        <v>612</v>
      </c>
      <c r="I1574" s="1" t="s">
        <v>656</v>
      </c>
      <c r="J1574" s="1" t="s">
        <v>729</v>
      </c>
      <c r="K1574" s="1" t="s">
        <v>617</v>
      </c>
      <c r="L1574" s="1" t="s">
        <v>27</v>
      </c>
      <c r="Y1574" s="1" t="s">
        <v>462</v>
      </c>
      <c r="Z1574" s="1" t="s">
        <v>425</v>
      </c>
    </row>
    <row r="1575" spans="1:26" x14ac:dyDescent="0.25">
      <c r="A1575" s="1" t="s">
        <v>2665</v>
      </c>
      <c r="B1575" s="1" t="s">
        <v>610</v>
      </c>
      <c r="C1575" s="1" t="s">
        <v>637</v>
      </c>
      <c r="D1575" s="1" t="s">
        <v>26</v>
      </c>
      <c r="E1575" s="1" t="s">
        <v>636</v>
      </c>
      <c r="F1575" s="1" t="s">
        <v>688</v>
      </c>
      <c r="G1575" s="1" t="s">
        <v>65</v>
      </c>
      <c r="H1575" s="1" t="s">
        <v>802</v>
      </c>
      <c r="I1575" s="1" t="s">
        <v>637</v>
      </c>
      <c r="J1575" s="1" t="s">
        <v>651</v>
      </c>
      <c r="K1575" s="1" t="s">
        <v>618</v>
      </c>
      <c r="L1575" s="1" t="s">
        <v>27</v>
      </c>
      <c r="Y1575" s="1" t="s">
        <v>349</v>
      </c>
      <c r="Z1575" s="1" t="s">
        <v>334</v>
      </c>
    </row>
    <row r="1576" spans="1:26" x14ac:dyDescent="0.25">
      <c r="A1576" s="1" t="s">
        <v>2773</v>
      </c>
      <c r="B1576" s="1" t="s">
        <v>610</v>
      </c>
      <c r="C1576" s="1" t="s">
        <v>637</v>
      </c>
      <c r="D1576" s="1" t="s">
        <v>659</v>
      </c>
      <c r="E1576" s="1" t="s">
        <v>616</v>
      </c>
      <c r="F1576" s="1" t="s">
        <v>631</v>
      </c>
      <c r="G1576" s="1" t="s">
        <v>655</v>
      </c>
      <c r="H1576" s="1" t="s">
        <v>693</v>
      </c>
      <c r="I1576" s="1" t="s">
        <v>619</v>
      </c>
      <c r="J1576" s="1" t="s">
        <v>616</v>
      </c>
      <c r="Y1576" s="1" t="s">
        <v>462</v>
      </c>
      <c r="Z1576" s="1" t="s">
        <v>425</v>
      </c>
    </row>
    <row r="1577" spans="1:26" x14ac:dyDescent="0.25">
      <c r="A1577" s="1" t="s">
        <v>2933</v>
      </c>
      <c r="B1577" s="1" t="s">
        <v>610</v>
      </c>
      <c r="C1577" s="1" t="s">
        <v>638</v>
      </c>
      <c r="D1577" s="1" t="s">
        <v>620</v>
      </c>
      <c r="E1577" s="1" t="s">
        <v>717</v>
      </c>
      <c r="F1577" s="1" t="s">
        <v>789</v>
      </c>
      <c r="G1577" s="1" t="s">
        <v>54</v>
      </c>
      <c r="H1577" s="1" t="s">
        <v>636</v>
      </c>
      <c r="I1577" s="1" t="s">
        <v>725</v>
      </c>
      <c r="J1577" s="1" t="s">
        <v>624</v>
      </c>
      <c r="K1577" s="1" t="s">
        <v>619</v>
      </c>
      <c r="L1577" s="1" t="s">
        <v>27</v>
      </c>
      <c r="Y1577" s="1" t="s">
        <v>462</v>
      </c>
      <c r="Z1577" s="1" t="s">
        <v>425</v>
      </c>
    </row>
    <row r="1578" spans="1:26" x14ac:dyDescent="0.25">
      <c r="A1578" s="1" t="s">
        <v>1905</v>
      </c>
      <c r="B1578" s="1" t="s">
        <v>610</v>
      </c>
      <c r="C1578" s="1" t="s">
        <v>638</v>
      </c>
      <c r="D1578" s="1" t="s">
        <v>692</v>
      </c>
      <c r="E1578" s="1" t="s">
        <v>613</v>
      </c>
      <c r="F1578" s="1" t="s">
        <v>621</v>
      </c>
      <c r="G1578" s="1" t="s">
        <v>641</v>
      </c>
      <c r="H1578" s="1" t="s">
        <v>646</v>
      </c>
      <c r="I1578" s="1" t="s">
        <v>643</v>
      </c>
      <c r="J1578" s="1" t="s">
        <v>679</v>
      </c>
      <c r="K1578" s="1" t="s">
        <v>618</v>
      </c>
      <c r="L1578" s="1" t="s">
        <v>27</v>
      </c>
      <c r="Y1578" s="1" t="s">
        <v>241</v>
      </c>
      <c r="Z1578" s="1" t="s">
        <v>43</v>
      </c>
    </row>
    <row r="1579" spans="1:26" x14ac:dyDescent="0.25">
      <c r="A1579" s="1" t="s">
        <v>3038</v>
      </c>
      <c r="B1579" s="1" t="s">
        <v>610</v>
      </c>
      <c r="C1579" s="1" t="s">
        <v>652</v>
      </c>
      <c r="D1579" s="1" t="s">
        <v>611</v>
      </c>
      <c r="E1579" s="1" t="s">
        <v>809</v>
      </c>
      <c r="F1579" s="1" t="s">
        <v>781</v>
      </c>
      <c r="G1579" s="1" t="s">
        <v>646</v>
      </c>
      <c r="H1579" s="1" t="s">
        <v>615</v>
      </c>
      <c r="I1579" s="1" t="s">
        <v>810</v>
      </c>
      <c r="J1579" s="1" t="s">
        <v>665</v>
      </c>
      <c r="K1579" s="1" t="s">
        <v>618</v>
      </c>
      <c r="L1579" s="1" t="s">
        <v>27</v>
      </c>
      <c r="M1579" s="1" t="s">
        <v>264</v>
      </c>
      <c r="N1579" s="1" t="s">
        <v>27</v>
      </c>
      <c r="Y1579" s="1" t="s">
        <v>462</v>
      </c>
      <c r="Z1579" s="1" t="s">
        <v>425</v>
      </c>
    </row>
    <row r="1580" spans="1:26" x14ac:dyDescent="0.25">
      <c r="A1580" s="1" t="s">
        <v>3039</v>
      </c>
      <c r="B1580" s="1" t="s">
        <v>610</v>
      </c>
      <c r="C1580" s="1" t="s">
        <v>670</v>
      </c>
      <c r="D1580" s="1" t="s">
        <v>730</v>
      </c>
      <c r="E1580" s="1" t="s">
        <v>698</v>
      </c>
      <c r="F1580" s="1" t="s">
        <v>698</v>
      </c>
      <c r="G1580" s="1" t="s">
        <v>615</v>
      </c>
      <c r="H1580" s="1" t="s">
        <v>615</v>
      </c>
      <c r="I1580" s="1" t="s">
        <v>628</v>
      </c>
      <c r="J1580" s="1" t="s">
        <v>783</v>
      </c>
      <c r="K1580" s="1" t="s">
        <v>619</v>
      </c>
      <c r="L1580" s="1" t="s">
        <v>27</v>
      </c>
      <c r="M1580" s="1" t="s">
        <v>264</v>
      </c>
      <c r="N1580" s="1" t="s">
        <v>27</v>
      </c>
      <c r="Y1580" s="1" t="s">
        <v>462</v>
      </c>
      <c r="Z1580" s="1" t="s">
        <v>425</v>
      </c>
    </row>
    <row r="1581" spans="1:26" x14ac:dyDescent="0.25">
      <c r="A1581" s="1" t="s">
        <v>2774</v>
      </c>
      <c r="B1581" s="1" t="s">
        <v>610</v>
      </c>
      <c r="C1581" s="1" t="s">
        <v>611</v>
      </c>
      <c r="D1581" s="1" t="s">
        <v>647</v>
      </c>
      <c r="E1581" s="1" t="s">
        <v>698</v>
      </c>
      <c r="F1581" s="1" t="s">
        <v>648</v>
      </c>
      <c r="G1581" s="1" t="s">
        <v>641</v>
      </c>
      <c r="H1581" s="1" t="s">
        <v>615</v>
      </c>
      <c r="I1581" s="1" t="s">
        <v>642</v>
      </c>
      <c r="J1581" s="1" t="s">
        <v>649</v>
      </c>
      <c r="Y1581" s="1" t="s">
        <v>462</v>
      </c>
      <c r="Z1581" s="1" t="s">
        <v>425</v>
      </c>
    </row>
    <row r="1582" spans="1:26" x14ac:dyDescent="0.25">
      <c r="A1582" s="1" t="s">
        <v>3040</v>
      </c>
      <c r="B1582" s="1" t="s">
        <v>610</v>
      </c>
      <c r="C1582" s="1" t="s">
        <v>639</v>
      </c>
      <c r="D1582" s="1" t="s">
        <v>618</v>
      </c>
      <c r="E1582" s="1" t="s">
        <v>633</v>
      </c>
      <c r="F1582" s="1" t="s">
        <v>621</v>
      </c>
      <c r="G1582" s="1" t="s">
        <v>646</v>
      </c>
      <c r="H1582" s="1" t="s">
        <v>663</v>
      </c>
      <c r="I1582" s="1" t="s">
        <v>729</v>
      </c>
      <c r="J1582" s="1" t="s">
        <v>628</v>
      </c>
      <c r="K1582" s="1" t="s">
        <v>617</v>
      </c>
      <c r="L1582" s="1" t="s">
        <v>27</v>
      </c>
      <c r="M1582" s="1" t="s">
        <v>656</v>
      </c>
      <c r="N1582" s="1" t="s">
        <v>27</v>
      </c>
      <c r="Y1582" s="1" t="s">
        <v>462</v>
      </c>
      <c r="Z1582" s="1" t="s">
        <v>425</v>
      </c>
    </row>
    <row r="1583" spans="1:26" x14ac:dyDescent="0.25">
      <c r="A1583" s="1" t="s">
        <v>2934</v>
      </c>
      <c r="B1583" s="1" t="s">
        <v>610</v>
      </c>
      <c r="C1583" s="1" t="s">
        <v>659</v>
      </c>
      <c r="D1583" s="1" t="s">
        <v>638</v>
      </c>
      <c r="E1583" s="1" t="s">
        <v>621</v>
      </c>
      <c r="F1583" s="1" t="s">
        <v>622</v>
      </c>
      <c r="G1583" s="1" t="s">
        <v>646</v>
      </c>
      <c r="H1583" s="1" t="s">
        <v>623</v>
      </c>
      <c r="I1583" s="1" t="s">
        <v>816</v>
      </c>
      <c r="J1583" s="1" t="s">
        <v>783</v>
      </c>
      <c r="K1583" s="1" t="s">
        <v>618</v>
      </c>
      <c r="L1583" s="1" t="s">
        <v>618</v>
      </c>
      <c r="Y1583" s="1" t="s">
        <v>462</v>
      </c>
      <c r="Z1583" s="1" t="s">
        <v>425</v>
      </c>
    </row>
    <row r="1584" spans="1:26" x14ac:dyDescent="0.25">
      <c r="A1584" s="1" t="s">
        <v>3041</v>
      </c>
      <c r="B1584" s="1" t="s">
        <v>610</v>
      </c>
      <c r="C1584" s="1" t="s">
        <v>26</v>
      </c>
      <c r="D1584" s="1" t="s">
        <v>797</v>
      </c>
      <c r="E1584" s="1" t="s">
        <v>662</v>
      </c>
      <c r="F1584" s="1" t="s">
        <v>627</v>
      </c>
      <c r="G1584" s="1" t="s">
        <v>623</v>
      </c>
      <c r="H1584" s="1" t="s">
        <v>663</v>
      </c>
      <c r="I1584" s="1" t="s">
        <v>628</v>
      </c>
      <c r="J1584" s="1" t="s">
        <v>813</v>
      </c>
      <c r="K1584" s="1" t="s">
        <v>619</v>
      </c>
      <c r="L1584" s="1" t="s">
        <v>27</v>
      </c>
      <c r="M1584" s="1" t="s">
        <v>266</v>
      </c>
      <c r="N1584" s="1" t="s">
        <v>27</v>
      </c>
      <c r="Y1584" s="1" t="s">
        <v>462</v>
      </c>
      <c r="Z1584" s="1" t="s">
        <v>425</v>
      </c>
    </row>
    <row r="1585" spans="1:26" x14ac:dyDescent="0.25">
      <c r="A1585" s="1" t="s">
        <v>2935</v>
      </c>
      <c r="B1585" s="1" t="s">
        <v>610</v>
      </c>
      <c r="C1585" s="1" t="s">
        <v>26</v>
      </c>
      <c r="D1585" s="1" t="s">
        <v>617</v>
      </c>
      <c r="E1585" s="1" t="s">
        <v>648</v>
      </c>
      <c r="F1585" s="1" t="s">
        <v>627</v>
      </c>
      <c r="G1585" s="1" t="s">
        <v>641</v>
      </c>
      <c r="H1585" s="1" t="s">
        <v>623</v>
      </c>
      <c r="I1585" s="1" t="s">
        <v>729</v>
      </c>
      <c r="J1585" s="1" t="s">
        <v>616</v>
      </c>
      <c r="K1585" s="1" t="s">
        <v>617</v>
      </c>
      <c r="L1585" s="1" t="s">
        <v>27</v>
      </c>
      <c r="Y1585" s="1" t="s">
        <v>462</v>
      </c>
      <c r="Z1585" s="1" t="s">
        <v>425</v>
      </c>
    </row>
    <row r="1586" spans="1:26" x14ac:dyDescent="0.25">
      <c r="A1586" s="1" t="s">
        <v>2775</v>
      </c>
      <c r="B1586" s="1" t="s">
        <v>610</v>
      </c>
      <c r="C1586" s="1" t="s">
        <v>26</v>
      </c>
      <c r="D1586" s="1" t="s">
        <v>661</v>
      </c>
      <c r="E1586" s="1" t="s">
        <v>662</v>
      </c>
      <c r="F1586" s="1" t="s">
        <v>626</v>
      </c>
      <c r="G1586" s="1" t="s">
        <v>646</v>
      </c>
      <c r="H1586" s="1" t="s">
        <v>663</v>
      </c>
      <c r="I1586" s="1" t="s">
        <v>644</v>
      </c>
      <c r="J1586" s="1" t="s">
        <v>675</v>
      </c>
      <c r="Y1586" s="1" t="s">
        <v>462</v>
      </c>
      <c r="Z1586" s="1" t="s">
        <v>425</v>
      </c>
    </row>
    <row r="1587" spans="1:26" x14ac:dyDescent="0.25">
      <c r="A1587" s="1" t="s">
        <v>2936</v>
      </c>
      <c r="B1587" s="1" t="s">
        <v>610</v>
      </c>
      <c r="C1587" s="1" t="s">
        <v>26</v>
      </c>
      <c r="D1587" s="1" t="s">
        <v>637</v>
      </c>
      <c r="E1587" s="1" t="s">
        <v>636</v>
      </c>
      <c r="F1587" s="1" t="s">
        <v>688</v>
      </c>
      <c r="G1587" s="1" t="s">
        <v>38</v>
      </c>
      <c r="H1587" s="1" t="s">
        <v>802</v>
      </c>
      <c r="I1587" s="1" t="s">
        <v>810</v>
      </c>
      <c r="J1587" s="1" t="s">
        <v>651</v>
      </c>
      <c r="K1587" s="1" t="s">
        <v>618</v>
      </c>
      <c r="L1587" s="1" t="s">
        <v>27</v>
      </c>
      <c r="Y1587" s="1" t="s">
        <v>462</v>
      </c>
      <c r="Z1587" s="1" t="s">
        <v>425</v>
      </c>
    </row>
    <row r="1588" spans="1:26" x14ac:dyDescent="0.25">
      <c r="A1588" s="1" t="s">
        <v>2776</v>
      </c>
      <c r="B1588" s="1" t="s">
        <v>610</v>
      </c>
      <c r="C1588" s="1" t="s">
        <v>26</v>
      </c>
      <c r="D1588" s="1" t="s">
        <v>670</v>
      </c>
      <c r="E1588" s="1" t="s">
        <v>616</v>
      </c>
      <c r="F1588" s="1" t="s">
        <v>636</v>
      </c>
      <c r="G1588" s="1" t="s">
        <v>641</v>
      </c>
      <c r="H1588" s="1" t="s">
        <v>615</v>
      </c>
      <c r="I1588" s="1" t="s">
        <v>619</v>
      </c>
      <c r="J1588" s="1" t="s">
        <v>646</v>
      </c>
      <c r="Y1588" s="1" t="s">
        <v>462</v>
      </c>
      <c r="Z1588" s="1" t="s">
        <v>425</v>
      </c>
    </row>
    <row r="1589" spans="1:26" x14ac:dyDescent="0.25">
      <c r="A1589" s="1" t="s">
        <v>2777</v>
      </c>
      <c r="B1589" s="1" t="s">
        <v>610</v>
      </c>
      <c r="C1589" s="1" t="s">
        <v>26</v>
      </c>
      <c r="D1589" s="1" t="s">
        <v>652</v>
      </c>
      <c r="E1589" s="1" t="s">
        <v>612</v>
      </c>
      <c r="F1589" s="1" t="s">
        <v>631</v>
      </c>
      <c r="G1589" s="1" t="s">
        <v>632</v>
      </c>
      <c r="H1589" s="1" t="s">
        <v>612</v>
      </c>
      <c r="I1589" s="1" t="s">
        <v>619</v>
      </c>
      <c r="J1589" s="1" t="s">
        <v>649</v>
      </c>
      <c r="Y1589" s="1" t="s">
        <v>462</v>
      </c>
      <c r="Z1589" s="1" t="s">
        <v>425</v>
      </c>
    </row>
    <row r="1590" spans="1:26" x14ac:dyDescent="0.25">
      <c r="A1590" s="1" t="s">
        <v>2937</v>
      </c>
      <c r="B1590" s="1" t="s">
        <v>610</v>
      </c>
      <c r="C1590" s="1" t="s">
        <v>26</v>
      </c>
      <c r="D1590" s="1" t="s">
        <v>620</v>
      </c>
      <c r="E1590" s="1" t="s">
        <v>645</v>
      </c>
      <c r="F1590" s="1" t="s">
        <v>742</v>
      </c>
      <c r="G1590" s="1" t="s">
        <v>646</v>
      </c>
      <c r="H1590" s="1" t="s">
        <v>612</v>
      </c>
      <c r="I1590" s="1" t="s">
        <v>729</v>
      </c>
      <c r="J1590" s="1" t="s">
        <v>680</v>
      </c>
      <c r="K1590" s="1" t="s">
        <v>617</v>
      </c>
      <c r="L1590" s="1" t="s">
        <v>27</v>
      </c>
      <c r="Y1590" s="1" t="s">
        <v>462</v>
      </c>
      <c r="Z1590" s="1" t="s">
        <v>425</v>
      </c>
    </row>
    <row r="1591" spans="1:26" x14ac:dyDescent="0.25">
      <c r="A1591" s="1" t="s">
        <v>2938</v>
      </c>
      <c r="B1591" s="1" t="s">
        <v>610</v>
      </c>
      <c r="C1591" s="1" t="s">
        <v>619</v>
      </c>
      <c r="D1591" s="1" t="s">
        <v>26</v>
      </c>
      <c r="E1591" s="1" t="s">
        <v>612</v>
      </c>
      <c r="F1591" s="1" t="s">
        <v>613</v>
      </c>
      <c r="G1591" s="1" t="s">
        <v>38</v>
      </c>
      <c r="H1591" s="1" t="s">
        <v>612</v>
      </c>
      <c r="I1591" s="1" t="s">
        <v>616</v>
      </c>
      <c r="J1591" s="1" t="s">
        <v>617</v>
      </c>
      <c r="K1591" s="1" t="s">
        <v>619</v>
      </c>
      <c r="L1591" s="1" t="s">
        <v>27</v>
      </c>
      <c r="Y1591" s="1" t="s">
        <v>470</v>
      </c>
      <c r="Z1591" s="1" t="s">
        <v>425</v>
      </c>
    </row>
    <row r="1592" spans="1:26" x14ac:dyDescent="0.25">
      <c r="A1592" s="1" t="s">
        <v>2806</v>
      </c>
      <c r="B1592" s="1" t="s">
        <v>610</v>
      </c>
      <c r="C1592" s="1" t="s">
        <v>617</v>
      </c>
      <c r="D1592" s="1" t="s">
        <v>26</v>
      </c>
      <c r="E1592" s="1" t="s">
        <v>729</v>
      </c>
      <c r="F1592" s="1" t="s">
        <v>645</v>
      </c>
      <c r="G1592" s="1" t="s">
        <v>646</v>
      </c>
      <c r="H1592" s="1" t="s">
        <v>623</v>
      </c>
      <c r="I1592" s="1" t="s">
        <v>628</v>
      </c>
      <c r="J1592" s="1" t="s">
        <v>628</v>
      </c>
      <c r="Y1592" s="1" t="s">
        <v>470</v>
      </c>
      <c r="Z1592" s="1" t="s">
        <v>425</v>
      </c>
    </row>
    <row r="1593" spans="1:26" x14ac:dyDescent="0.25">
      <c r="A1593" s="1" t="s">
        <v>2939</v>
      </c>
      <c r="B1593" s="1" t="s">
        <v>610</v>
      </c>
      <c r="C1593" s="1" t="s">
        <v>619</v>
      </c>
      <c r="D1593" s="1" t="s">
        <v>26</v>
      </c>
      <c r="E1593" s="1" t="s">
        <v>613</v>
      </c>
      <c r="F1593" s="1" t="s">
        <v>650</v>
      </c>
      <c r="G1593" s="1" t="s">
        <v>38</v>
      </c>
      <c r="H1593" s="1" t="s">
        <v>651</v>
      </c>
      <c r="I1593" s="1" t="s">
        <v>616</v>
      </c>
      <c r="J1593" s="1" t="s">
        <v>617</v>
      </c>
      <c r="K1593" s="1" t="s">
        <v>619</v>
      </c>
      <c r="L1593" s="1" t="s">
        <v>27</v>
      </c>
      <c r="Y1593" s="1" t="s">
        <v>470</v>
      </c>
      <c r="Z1593" s="1" t="s">
        <v>425</v>
      </c>
    </row>
    <row r="1594" spans="1:26" x14ac:dyDescent="0.25">
      <c r="A1594" s="1" t="s">
        <v>2940</v>
      </c>
      <c r="B1594" s="1" t="s">
        <v>610</v>
      </c>
      <c r="C1594" s="1" t="s">
        <v>26</v>
      </c>
      <c r="D1594" s="1" t="s">
        <v>619</v>
      </c>
      <c r="E1594" s="1" t="s">
        <v>613</v>
      </c>
      <c r="F1594" s="1" t="s">
        <v>616</v>
      </c>
      <c r="G1594" s="1" t="s">
        <v>655</v>
      </c>
      <c r="H1594" s="1" t="s">
        <v>628</v>
      </c>
      <c r="I1594" s="1" t="s">
        <v>617</v>
      </c>
      <c r="J1594" s="1" t="s">
        <v>783</v>
      </c>
      <c r="K1594" s="1" t="s">
        <v>619</v>
      </c>
      <c r="L1594" s="1" t="s">
        <v>619</v>
      </c>
      <c r="Y1594" s="1" t="s">
        <v>470</v>
      </c>
      <c r="Z1594" s="1" t="s">
        <v>425</v>
      </c>
    </row>
    <row r="1595" spans="1:26" x14ac:dyDescent="0.25">
      <c r="A1595" s="1" t="s">
        <v>3042</v>
      </c>
      <c r="B1595" s="1" t="s">
        <v>610</v>
      </c>
      <c r="C1595" s="1" t="s">
        <v>26</v>
      </c>
      <c r="D1595" s="1" t="s">
        <v>637</v>
      </c>
      <c r="E1595" s="1" t="s">
        <v>613</v>
      </c>
      <c r="F1595" s="1" t="s">
        <v>616</v>
      </c>
      <c r="G1595" s="1" t="s">
        <v>655</v>
      </c>
      <c r="H1595" s="1" t="s">
        <v>628</v>
      </c>
      <c r="I1595" s="1" t="s">
        <v>646</v>
      </c>
      <c r="J1595" s="1" t="s">
        <v>617</v>
      </c>
      <c r="K1595" s="1" t="s">
        <v>619</v>
      </c>
      <c r="L1595" s="1" t="s">
        <v>27</v>
      </c>
      <c r="M1595" s="1" t="s">
        <v>656</v>
      </c>
      <c r="N1595" s="1" t="s">
        <v>27</v>
      </c>
      <c r="Y1595" s="1" t="s">
        <v>470</v>
      </c>
      <c r="Z1595" s="1" t="s">
        <v>425</v>
      </c>
    </row>
    <row r="1596" spans="1:26" x14ac:dyDescent="0.25">
      <c r="A1596" s="1" t="s">
        <v>2941</v>
      </c>
      <c r="B1596" s="1" t="s">
        <v>610</v>
      </c>
      <c r="C1596" s="1" t="s">
        <v>619</v>
      </c>
      <c r="D1596" s="1" t="s">
        <v>26</v>
      </c>
      <c r="E1596" s="1" t="s">
        <v>858</v>
      </c>
      <c r="F1596" s="1" t="s">
        <v>613</v>
      </c>
      <c r="G1596" s="1" t="s">
        <v>628</v>
      </c>
      <c r="H1596" s="1" t="s">
        <v>628</v>
      </c>
      <c r="I1596" s="1" t="s">
        <v>617</v>
      </c>
      <c r="J1596" s="1" t="s">
        <v>810</v>
      </c>
      <c r="K1596" s="1" t="s">
        <v>619</v>
      </c>
      <c r="L1596" s="1" t="s">
        <v>618</v>
      </c>
      <c r="Y1596" s="1" t="s">
        <v>470</v>
      </c>
      <c r="Z1596" s="1" t="s">
        <v>425</v>
      </c>
    </row>
    <row r="1597" spans="1:26" x14ac:dyDescent="0.25">
      <c r="A1597" s="1" t="s">
        <v>2807</v>
      </c>
      <c r="B1597" s="1" t="s">
        <v>610</v>
      </c>
      <c r="C1597" s="1" t="s">
        <v>26</v>
      </c>
      <c r="D1597" s="1" t="s">
        <v>617</v>
      </c>
      <c r="E1597" s="1" t="s">
        <v>612</v>
      </c>
      <c r="F1597" s="1" t="s">
        <v>631</v>
      </c>
      <c r="G1597" s="1" t="s">
        <v>632</v>
      </c>
      <c r="H1597" s="1" t="s">
        <v>612</v>
      </c>
      <c r="I1597" s="1" t="s">
        <v>616</v>
      </c>
      <c r="J1597" s="1" t="s">
        <v>616</v>
      </c>
      <c r="Y1597" s="1" t="s">
        <v>470</v>
      </c>
      <c r="Z1597" s="1" t="s">
        <v>425</v>
      </c>
    </row>
    <row r="1598" spans="1:26" x14ac:dyDescent="0.25">
      <c r="A1598" s="1" t="s">
        <v>2808</v>
      </c>
      <c r="B1598" s="1" t="s">
        <v>610</v>
      </c>
      <c r="C1598" s="1" t="s">
        <v>26</v>
      </c>
      <c r="D1598" s="1" t="s">
        <v>26</v>
      </c>
      <c r="E1598" s="1" t="s">
        <v>616</v>
      </c>
      <c r="F1598" s="1" t="s">
        <v>631</v>
      </c>
      <c r="G1598" s="1" t="s">
        <v>641</v>
      </c>
      <c r="H1598" s="1" t="s">
        <v>632</v>
      </c>
      <c r="I1598" s="1" t="s">
        <v>619</v>
      </c>
      <c r="J1598" s="1" t="s">
        <v>628</v>
      </c>
      <c r="Y1598" s="1" t="s">
        <v>470</v>
      </c>
      <c r="Z1598" s="1" t="s">
        <v>425</v>
      </c>
    </row>
    <row r="1599" spans="1:26" x14ac:dyDescent="0.25">
      <c r="A1599" s="1" t="s">
        <v>2809</v>
      </c>
      <c r="B1599" s="1" t="s">
        <v>610</v>
      </c>
      <c r="C1599" s="1" t="s">
        <v>652</v>
      </c>
      <c r="D1599" s="1" t="s">
        <v>617</v>
      </c>
      <c r="E1599" s="1" t="s">
        <v>612</v>
      </c>
      <c r="F1599" s="1" t="s">
        <v>645</v>
      </c>
      <c r="G1599" s="1" t="s">
        <v>646</v>
      </c>
      <c r="H1599" s="1" t="s">
        <v>612</v>
      </c>
      <c r="I1599" s="1" t="s">
        <v>619</v>
      </c>
      <c r="J1599" s="1" t="s">
        <v>616</v>
      </c>
      <c r="Y1599" s="1" t="s">
        <v>470</v>
      </c>
      <c r="Z1599" s="1" t="s">
        <v>425</v>
      </c>
    </row>
    <row r="1600" spans="1:26" x14ac:dyDescent="0.25">
      <c r="A1600" s="1" t="s">
        <v>2942</v>
      </c>
      <c r="B1600" s="1" t="s">
        <v>610</v>
      </c>
      <c r="C1600" s="1" t="s">
        <v>619</v>
      </c>
      <c r="D1600" s="1" t="s">
        <v>637</v>
      </c>
      <c r="E1600" s="1" t="s">
        <v>613</v>
      </c>
      <c r="F1600" s="1" t="s">
        <v>805</v>
      </c>
      <c r="G1600" s="1" t="s">
        <v>644</v>
      </c>
      <c r="H1600" s="1" t="s">
        <v>38</v>
      </c>
      <c r="I1600" s="1" t="s">
        <v>617</v>
      </c>
      <c r="J1600" s="1" t="s">
        <v>619</v>
      </c>
      <c r="K1600" s="1" t="s">
        <v>619</v>
      </c>
      <c r="L1600" s="1" t="s">
        <v>27</v>
      </c>
      <c r="Y1600" s="1" t="s">
        <v>470</v>
      </c>
      <c r="Z1600" s="1" t="s">
        <v>425</v>
      </c>
    </row>
    <row r="1601" spans="1:26" x14ac:dyDescent="0.25">
      <c r="A1601" s="1" t="s">
        <v>2810</v>
      </c>
      <c r="B1601" s="1" t="s">
        <v>610</v>
      </c>
      <c r="C1601" s="1" t="s">
        <v>620</v>
      </c>
      <c r="D1601" s="1" t="s">
        <v>620</v>
      </c>
      <c r="E1601" s="1" t="s">
        <v>626</v>
      </c>
      <c r="F1601" s="1" t="s">
        <v>626</v>
      </c>
      <c r="G1601" s="1" t="s">
        <v>642</v>
      </c>
      <c r="H1601" s="1" t="s">
        <v>642</v>
      </c>
      <c r="I1601" s="1" t="s">
        <v>628</v>
      </c>
      <c r="J1601" s="1" t="s">
        <v>628</v>
      </c>
      <c r="Y1601" s="1" t="s">
        <v>470</v>
      </c>
      <c r="Z1601" s="1" t="s">
        <v>425</v>
      </c>
    </row>
    <row r="1602" spans="1:26" x14ac:dyDescent="0.25">
      <c r="A1602" s="1" t="s">
        <v>2811</v>
      </c>
      <c r="B1602" s="1" t="s">
        <v>610</v>
      </c>
      <c r="C1602" s="1" t="s">
        <v>26</v>
      </c>
      <c r="D1602" s="1" t="s">
        <v>617</v>
      </c>
      <c r="E1602" s="1" t="s">
        <v>612</v>
      </c>
      <c r="F1602" s="1" t="s">
        <v>612</v>
      </c>
      <c r="G1602" s="1" t="s">
        <v>612</v>
      </c>
      <c r="H1602" s="1" t="s">
        <v>612</v>
      </c>
      <c r="I1602" s="1" t="s">
        <v>616</v>
      </c>
      <c r="J1602" s="1" t="s">
        <v>616</v>
      </c>
      <c r="Y1602" s="1" t="s">
        <v>470</v>
      </c>
      <c r="Z1602" s="1" t="s">
        <v>425</v>
      </c>
    </row>
    <row r="1603" spans="1:26" x14ac:dyDescent="0.25">
      <c r="A1603" s="1" t="s">
        <v>2812</v>
      </c>
      <c r="B1603" s="1" t="s">
        <v>610</v>
      </c>
      <c r="C1603" s="1" t="s">
        <v>26</v>
      </c>
      <c r="D1603" s="1" t="s">
        <v>617</v>
      </c>
      <c r="E1603" s="1" t="s">
        <v>729</v>
      </c>
      <c r="F1603" s="1" t="s">
        <v>662</v>
      </c>
      <c r="G1603" s="1" t="s">
        <v>623</v>
      </c>
      <c r="H1603" s="1" t="s">
        <v>663</v>
      </c>
      <c r="I1603" s="1" t="s">
        <v>644</v>
      </c>
      <c r="J1603" s="1" t="s">
        <v>628</v>
      </c>
      <c r="Y1603" s="1" t="s">
        <v>470</v>
      </c>
      <c r="Z1603" s="1" t="s">
        <v>425</v>
      </c>
    </row>
    <row r="1604" spans="1:26" x14ac:dyDescent="0.25">
      <c r="A1604" s="1" t="s">
        <v>2943</v>
      </c>
      <c r="B1604" s="1" t="s">
        <v>610</v>
      </c>
      <c r="C1604" s="1" t="s">
        <v>617</v>
      </c>
      <c r="D1604" s="1" t="s">
        <v>637</v>
      </c>
      <c r="E1604" s="1" t="s">
        <v>648</v>
      </c>
      <c r="F1604" s="1" t="s">
        <v>645</v>
      </c>
      <c r="G1604" s="1" t="s">
        <v>641</v>
      </c>
      <c r="H1604" s="1" t="s">
        <v>646</v>
      </c>
      <c r="I1604" s="1" t="s">
        <v>616</v>
      </c>
      <c r="J1604" s="1" t="s">
        <v>783</v>
      </c>
      <c r="K1604" s="1" t="s">
        <v>618</v>
      </c>
      <c r="L1604" s="1" t="s">
        <v>27</v>
      </c>
      <c r="Y1604" s="1" t="s">
        <v>470</v>
      </c>
      <c r="Z1604" s="1" t="s">
        <v>425</v>
      </c>
    </row>
    <row r="1605" spans="1:26" x14ac:dyDescent="0.25">
      <c r="A1605" s="1" t="s">
        <v>2813</v>
      </c>
      <c r="B1605" s="1" t="s">
        <v>610</v>
      </c>
      <c r="C1605" s="1" t="s">
        <v>619</v>
      </c>
      <c r="D1605" s="1" t="s">
        <v>730</v>
      </c>
      <c r="E1605" s="1" t="s">
        <v>631</v>
      </c>
      <c r="F1605" s="1" t="s">
        <v>650</v>
      </c>
      <c r="G1605" s="1" t="s">
        <v>644</v>
      </c>
      <c r="H1605" s="1" t="s">
        <v>632</v>
      </c>
      <c r="I1605" s="1" t="s">
        <v>619</v>
      </c>
      <c r="J1605" s="1" t="s">
        <v>682</v>
      </c>
      <c r="Y1605" s="1" t="s">
        <v>470</v>
      </c>
      <c r="Z1605" s="1" t="s">
        <v>425</v>
      </c>
    </row>
    <row r="1606" spans="1:26" x14ac:dyDescent="0.25">
      <c r="A1606" s="1" t="s">
        <v>2814</v>
      </c>
      <c r="B1606" s="1" t="s">
        <v>610</v>
      </c>
      <c r="C1606" s="1" t="s">
        <v>652</v>
      </c>
      <c r="D1606" s="1" t="s">
        <v>730</v>
      </c>
      <c r="E1606" s="1" t="s">
        <v>633</v>
      </c>
      <c r="F1606" s="1" t="s">
        <v>612</v>
      </c>
      <c r="G1606" s="1" t="s">
        <v>612</v>
      </c>
      <c r="H1606" s="1" t="s">
        <v>663</v>
      </c>
      <c r="I1606" s="1" t="s">
        <v>616</v>
      </c>
      <c r="J1606" s="1" t="s">
        <v>628</v>
      </c>
      <c r="Y1606" s="1" t="s">
        <v>470</v>
      </c>
      <c r="Z1606" s="1" t="s">
        <v>425</v>
      </c>
    </row>
    <row r="1607" spans="1:26" x14ac:dyDescent="0.25">
      <c r="A1607" s="1" t="s">
        <v>2944</v>
      </c>
      <c r="B1607" s="1" t="s">
        <v>610</v>
      </c>
      <c r="C1607" s="1" t="s">
        <v>619</v>
      </c>
      <c r="D1607" s="1" t="s">
        <v>670</v>
      </c>
      <c r="E1607" s="1" t="s">
        <v>613</v>
      </c>
      <c r="F1607" s="1" t="s">
        <v>636</v>
      </c>
      <c r="G1607" s="1" t="s">
        <v>628</v>
      </c>
      <c r="H1607" s="1" t="s">
        <v>615</v>
      </c>
      <c r="I1607" s="1" t="s">
        <v>729</v>
      </c>
      <c r="J1607" s="1" t="s">
        <v>617</v>
      </c>
      <c r="K1607" s="1" t="s">
        <v>619</v>
      </c>
      <c r="L1607" s="1" t="s">
        <v>617</v>
      </c>
      <c r="Y1607" s="1" t="s">
        <v>470</v>
      </c>
      <c r="Z1607" s="1" t="s">
        <v>425</v>
      </c>
    </row>
    <row r="1608" spans="1:26" x14ac:dyDescent="0.25">
      <c r="A1608" s="1" t="s">
        <v>2945</v>
      </c>
      <c r="B1608" s="1" t="s">
        <v>610</v>
      </c>
      <c r="C1608" s="1" t="s">
        <v>619</v>
      </c>
      <c r="D1608" s="1" t="s">
        <v>661</v>
      </c>
      <c r="E1608" s="1" t="s">
        <v>613</v>
      </c>
      <c r="F1608" s="1" t="s">
        <v>626</v>
      </c>
      <c r="G1608" s="1" t="s">
        <v>38</v>
      </c>
      <c r="H1608" s="1" t="s">
        <v>618</v>
      </c>
      <c r="I1608" s="1" t="s">
        <v>644</v>
      </c>
      <c r="J1608" s="1" t="s">
        <v>617</v>
      </c>
      <c r="K1608" s="1" t="s">
        <v>619</v>
      </c>
      <c r="L1608" s="1" t="s">
        <v>27</v>
      </c>
      <c r="Y1608" s="1" t="s">
        <v>470</v>
      </c>
      <c r="Z1608" s="1" t="s">
        <v>425</v>
      </c>
    </row>
    <row r="1609" spans="1:26" x14ac:dyDescent="0.25">
      <c r="A1609" s="1" t="s">
        <v>2815</v>
      </c>
      <c r="B1609" s="1" t="s">
        <v>610</v>
      </c>
      <c r="C1609" s="1" t="s">
        <v>26</v>
      </c>
      <c r="D1609" s="1" t="s">
        <v>617</v>
      </c>
      <c r="E1609" s="1" t="s">
        <v>612</v>
      </c>
      <c r="F1609" s="1" t="s">
        <v>781</v>
      </c>
      <c r="G1609" s="1" t="s">
        <v>612</v>
      </c>
      <c r="H1609" s="1" t="s">
        <v>615</v>
      </c>
      <c r="I1609" s="1" t="s">
        <v>616</v>
      </c>
      <c r="J1609" s="1" t="s">
        <v>616</v>
      </c>
      <c r="Y1609" s="1" t="s">
        <v>470</v>
      </c>
      <c r="Z1609" s="1" t="s">
        <v>425</v>
      </c>
    </row>
    <row r="1610" spans="1:26" x14ac:dyDescent="0.25">
      <c r="A1610" s="1" t="s">
        <v>2816</v>
      </c>
      <c r="B1610" s="1" t="s">
        <v>610</v>
      </c>
      <c r="C1610" s="1" t="s">
        <v>26</v>
      </c>
      <c r="D1610" s="1" t="s">
        <v>647</v>
      </c>
      <c r="E1610" s="1" t="s">
        <v>648</v>
      </c>
      <c r="F1610" s="1" t="s">
        <v>805</v>
      </c>
      <c r="G1610" s="1" t="s">
        <v>644</v>
      </c>
      <c r="H1610" s="1" t="s">
        <v>641</v>
      </c>
      <c r="I1610" s="1" t="s">
        <v>613</v>
      </c>
      <c r="J1610" s="1" t="s">
        <v>649</v>
      </c>
      <c r="Y1610" s="1" t="s">
        <v>470</v>
      </c>
      <c r="Z1610" s="1" t="s">
        <v>425</v>
      </c>
    </row>
    <row r="1611" spans="1:26" x14ac:dyDescent="0.25">
      <c r="A1611" s="1" t="s">
        <v>2946</v>
      </c>
      <c r="B1611" s="1" t="s">
        <v>610</v>
      </c>
      <c r="C1611" s="1" t="s">
        <v>26</v>
      </c>
      <c r="D1611" s="1" t="s">
        <v>26</v>
      </c>
      <c r="E1611" s="1" t="s">
        <v>612</v>
      </c>
      <c r="F1611" s="1" t="s">
        <v>698</v>
      </c>
      <c r="G1611" s="1" t="s">
        <v>612</v>
      </c>
      <c r="H1611" s="1" t="s">
        <v>615</v>
      </c>
      <c r="I1611" s="1" t="s">
        <v>616</v>
      </c>
      <c r="J1611" s="1" t="s">
        <v>637</v>
      </c>
      <c r="K1611" s="1" t="s">
        <v>618</v>
      </c>
      <c r="L1611" s="1" t="s">
        <v>27</v>
      </c>
      <c r="Y1611" s="1" t="s">
        <v>470</v>
      </c>
      <c r="Z1611" s="1" t="s">
        <v>425</v>
      </c>
    </row>
    <row r="1612" spans="1:26" x14ac:dyDescent="0.25">
      <c r="A1612" s="1" t="s">
        <v>2947</v>
      </c>
      <c r="B1612" s="1" t="s">
        <v>610</v>
      </c>
      <c r="C1612" s="1" t="s">
        <v>26</v>
      </c>
      <c r="D1612" s="1" t="s">
        <v>617</v>
      </c>
      <c r="E1612" s="1" t="s">
        <v>636</v>
      </c>
      <c r="F1612" s="1" t="s">
        <v>612</v>
      </c>
      <c r="G1612" s="1" t="s">
        <v>628</v>
      </c>
      <c r="H1612" s="1" t="s">
        <v>612</v>
      </c>
      <c r="I1612" s="1" t="s">
        <v>616</v>
      </c>
      <c r="J1612" s="1" t="s">
        <v>810</v>
      </c>
      <c r="K1612" s="1" t="s">
        <v>618</v>
      </c>
      <c r="L1612" s="1" t="s">
        <v>27</v>
      </c>
      <c r="Y1612" s="1" t="s">
        <v>470</v>
      </c>
      <c r="Z1612" s="1" t="s">
        <v>425</v>
      </c>
    </row>
    <row r="1613" spans="1:26" x14ac:dyDescent="0.25">
      <c r="A1613" s="1" t="s">
        <v>2948</v>
      </c>
      <c r="B1613" s="1" t="s">
        <v>610</v>
      </c>
      <c r="C1613" s="1" t="s">
        <v>637</v>
      </c>
      <c r="D1613" s="1" t="s">
        <v>652</v>
      </c>
      <c r="E1613" s="1" t="s">
        <v>612</v>
      </c>
      <c r="F1613" s="1" t="s">
        <v>744</v>
      </c>
      <c r="G1613" s="1" t="s">
        <v>612</v>
      </c>
      <c r="H1613" s="1" t="s">
        <v>612</v>
      </c>
      <c r="I1613" s="1" t="s">
        <v>617</v>
      </c>
      <c r="J1613" s="1" t="s">
        <v>613</v>
      </c>
      <c r="K1613" s="1" t="s">
        <v>619</v>
      </c>
      <c r="L1613" s="1" t="s">
        <v>27</v>
      </c>
      <c r="Y1613" s="1" t="s">
        <v>470</v>
      </c>
      <c r="Z1613" s="1" t="s">
        <v>425</v>
      </c>
    </row>
    <row r="1614" spans="1:26" x14ac:dyDescent="0.25">
      <c r="A1614" s="1" t="s">
        <v>3043</v>
      </c>
      <c r="B1614" s="1" t="s">
        <v>610</v>
      </c>
      <c r="C1614" s="1" t="s">
        <v>26</v>
      </c>
      <c r="D1614" s="1" t="s">
        <v>617</v>
      </c>
      <c r="E1614" s="1" t="s">
        <v>612</v>
      </c>
      <c r="F1614" s="1" t="s">
        <v>627</v>
      </c>
      <c r="G1614" s="1" t="s">
        <v>623</v>
      </c>
      <c r="H1614" s="1" t="s">
        <v>612</v>
      </c>
      <c r="I1614" s="1" t="s">
        <v>637</v>
      </c>
      <c r="J1614" s="1" t="s">
        <v>628</v>
      </c>
      <c r="K1614" s="1" t="s">
        <v>618</v>
      </c>
      <c r="L1614" s="1" t="s">
        <v>27</v>
      </c>
      <c r="M1614" s="1" t="s">
        <v>619</v>
      </c>
      <c r="N1614" s="1" t="s">
        <v>27</v>
      </c>
      <c r="Y1614" s="1" t="s">
        <v>470</v>
      </c>
      <c r="Z1614" s="1" t="s">
        <v>425</v>
      </c>
    </row>
    <row r="1615" spans="1:26" x14ac:dyDescent="0.25">
      <c r="A1615" s="1" t="s">
        <v>2949</v>
      </c>
      <c r="B1615" s="1" t="s">
        <v>610</v>
      </c>
      <c r="C1615" s="1" t="s">
        <v>619</v>
      </c>
      <c r="D1615" s="1" t="s">
        <v>652</v>
      </c>
      <c r="E1615" s="1" t="s">
        <v>613</v>
      </c>
      <c r="F1615" s="1" t="s">
        <v>616</v>
      </c>
      <c r="G1615" s="1" t="s">
        <v>655</v>
      </c>
      <c r="H1615" s="1" t="s">
        <v>38</v>
      </c>
      <c r="I1615" s="1" t="s">
        <v>816</v>
      </c>
      <c r="J1615" s="1" t="s">
        <v>617</v>
      </c>
      <c r="K1615" s="1" t="s">
        <v>618</v>
      </c>
      <c r="L1615" s="1" t="s">
        <v>619</v>
      </c>
      <c r="Y1615" s="1" t="s">
        <v>470</v>
      </c>
      <c r="Z1615" s="1" t="s">
        <v>425</v>
      </c>
    </row>
    <row r="1616" spans="1:26" x14ac:dyDescent="0.25">
      <c r="A1616" s="1" t="s">
        <v>2817</v>
      </c>
      <c r="B1616" s="1" t="s">
        <v>610</v>
      </c>
      <c r="C1616" s="1" t="s">
        <v>617</v>
      </c>
      <c r="D1616" s="1" t="s">
        <v>638</v>
      </c>
      <c r="E1616" s="1" t="s">
        <v>612</v>
      </c>
      <c r="F1616" s="1" t="s">
        <v>626</v>
      </c>
      <c r="G1616" s="1" t="s">
        <v>612</v>
      </c>
      <c r="H1616" s="1" t="s">
        <v>646</v>
      </c>
      <c r="I1616" s="1" t="s">
        <v>628</v>
      </c>
      <c r="J1616" s="1" t="s">
        <v>616</v>
      </c>
      <c r="Y1616" s="1" t="s">
        <v>470</v>
      </c>
      <c r="Z1616" s="1" t="s">
        <v>425</v>
      </c>
    </row>
    <row r="1617" spans="1:26" x14ac:dyDescent="0.25">
      <c r="A1617" s="1" t="s">
        <v>2950</v>
      </c>
      <c r="B1617" s="1" t="s">
        <v>610</v>
      </c>
      <c r="C1617" s="1" t="s">
        <v>26</v>
      </c>
      <c r="D1617" s="1" t="s">
        <v>797</v>
      </c>
      <c r="E1617" s="1" t="s">
        <v>631</v>
      </c>
      <c r="F1617" s="1" t="s">
        <v>621</v>
      </c>
      <c r="G1617" s="1" t="s">
        <v>646</v>
      </c>
      <c r="H1617" s="1" t="s">
        <v>50</v>
      </c>
      <c r="I1617" s="1" t="s">
        <v>613</v>
      </c>
      <c r="J1617" s="1" t="s">
        <v>729</v>
      </c>
      <c r="K1617" s="1" t="s">
        <v>617</v>
      </c>
      <c r="L1617" s="1" t="s">
        <v>27</v>
      </c>
      <c r="Y1617" s="1" t="s">
        <v>470</v>
      </c>
      <c r="Z1617" s="1" t="s">
        <v>425</v>
      </c>
    </row>
    <row r="1618" spans="1:26" x14ac:dyDescent="0.25">
      <c r="A1618" s="1" t="s">
        <v>2818</v>
      </c>
      <c r="B1618" s="1" t="s">
        <v>610</v>
      </c>
      <c r="C1618" s="1" t="s">
        <v>26</v>
      </c>
      <c r="D1618" s="1" t="s">
        <v>26</v>
      </c>
      <c r="E1618" s="1" t="s">
        <v>612</v>
      </c>
      <c r="F1618" s="1" t="s">
        <v>650</v>
      </c>
      <c r="G1618" s="1" t="s">
        <v>612</v>
      </c>
      <c r="H1618" s="1" t="s">
        <v>651</v>
      </c>
      <c r="I1618" s="1" t="s">
        <v>616</v>
      </c>
      <c r="J1618" s="1" t="s">
        <v>649</v>
      </c>
      <c r="Y1618" s="1" t="s">
        <v>470</v>
      </c>
      <c r="Z1618" s="1" t="s">
        <v>425</v>
      </c>
    </row>
    <row r="1619" spans="1:26" x14ac:dyDescent="0.25">
      <c r="A1619" s="1" t="s">
        <v>3044</v>
      </c>
      <c r="B1619" s="1" t="s">
        <v>610</v>
      </c>
      <c r="C1619" s="1" t="s">
        <v>26</v>
      </c>
      <c r="D1619" s="1" t="s">
        <v>26</v>
      </c>
      <c r="E1619" s="1" t="s">
        <v>631</v>
      </c>
      <c r="F1619" s="1" t="s">
        <v>631</v>
      </c>
      <c r="G1619" s="1" t="s">
        <v>632</v>
      </c>
      <c r="H1619" s="1" t="s">
        <v>632</v>
      </c>
      <c r="I1619" s="1" t="s">
        <v>646</v>
      </c>
      <c r="J1619" s="1" t="s">
        <v>783</v>
      </c>
      <c r="K1619" s="1" t="s">
        <v>619</v>
      </c>
      <c r="L1619" s="1" t="s">
        <v>27</v>
      </c>
      <c r="M1619" s="1" t="s">
        <v>656</v>
      </c>
      <c r="N1619" s="1" t="s">
        <v>27</v>
      </c>
      <c r="Y1619" s="1" t="s">
        <v>470</v>
      </c>
      <c r="Z1619" s="1" t="s">
        <v>425</v>
      </c>
    </row>
    <row r="1620" spans="1:26" x14ac:dyDescent="0.25">
      <c r="A1620" s="1" t="s">
        <v>3045</v>
      </c>
      <c r="B1620" s="1" t="s">
        <v>610</v>
      </c>
      <c r="C1620" s="1" t="s">
        <v>26</v>
      </c>
      <c r="D1620" s="1" t="s">
        <v>26</v>
      </c>
      <c r="E1620" s="1" t="s">
        <v>631</v>
      </c>
      <c r="F1620" s="1" t="s">
        <v>631</v>
      </c>
      <c r="G1620" s="1" t="s">
        <v>632</v>
      </c>
      <c r="H1620" s="1" t="s">
        <v>632</v>
      </c>
      <c r="I1620" s="1" t="s">
        <v>783</v>
      </c>
      <c r="J1620" s="1" t="s">
        <v>646</v>
      </c>
      <c r="K1620" s="1" t="s">
        <v>619</v>
      </c>
      <c r="L1620" s="1" t="s">
        <v>27</v>
      </c>
      <c r="M1620" s="1" t="s">
        <v>656</v>
      </c>
      <c r="N1620" s="1" t="s">
        <v>27</v>
      </c>
      <c r="Y1620" s="1" t="s">
        <v>470</v>
      </c>
      <c r="Z1620" s="1" t="s">
        <v>425</v>
      </c>
    </row>
    <row r="1621" spans="1:26" x14ac:dyDescent="0.25">
      <c r="A1621" s="1" t="s">
        <v>2951</v>
      </c>
      <c r="B1621" s="1" t="s">
        <v>610</v>
      </c>
      <c r="C1621" s="1" t="s">
        <v>611</v>
      </c>
      <c r="D1621" s="1" t="s">
        <v>619</v>
      </c>
      <c r="E1621" s="1" t="s">
        <v>613</v>
      </c>
      <c r="F1621" s="1" t="s">
        <v>781</v>
      </c>
      <c r="G1621" s="1" t="s">
        <v>38</v>
      </c>
      <c r="H1621" s="1" t="s">
        <v>615</v>
      </c>
      <c r="I1621" s="1" t="s">
        <v>783</v>
      </c>
      <c r="J1621" s="1" t="s">
        <v>617</v>
      </c>
      <c r="K1621" s="1" t="s">
        <v>619</v>
      </c>
      <c r="L1621" s="1" t="s">
        <v>619</v>
      </c>
      <c r="Y1621" s="1" t="s">
        <v>470</v>
      </c>
      <c r="Z1621" s="1" t="s">
        <v>425</v>
      </c>
    </row>
    <row r="1622" spans="1:26" x14ac:dyDescent="0.25">
      <c r="A1622" s="1" t="s">
        <v>2819</v>
      </c>
      <c r="B1622" s="1" t="s">
        <v>610</v>
      </c>
      <c r="C1622" s="1" t="s">
        <v>26</v>
      </c>
      <c r="D1622" s="1" t="s">
        <v>766</v>
      </c>
      <c r="E1622" s="1" t="s">
        <v>772</v>
      </c>
      <c r="F1622" s="1" t="s">
        <v>709</v>
      </c>
      <c r="G1622" s="1" t="s">
        <v>612</v>
      </c>
      <c r="H1622" s="1" t="s">
        <v>741</v>
      </c>
      <c r="I1622" s="1" t="s">
        <v>721</v>
      </c>
      <c r="J1622" s="1" t="s">
        <v>663</v>
      </c>
      <c r="Y1622" s="1" t="s">
        <v>470</v>
      </c>
      <c r="Z1622" s="1" t="s">
        <v>425</v>
      </c>
    </row>
    <row r="1623" spans="1:26" x14ac:dyDescent="0.25">
      <c r="A1623" s="1" t="s">
        <v>2820</v>
      </c>
      <c r="B1623" s="1" t="s">
        <v>610</v>
      </c>
      <c r="C1623" s="1" t="s">
        <v>617</v>
      </c>
      <c r="D1623" s="1" t="s">
        <v>639</v>
      </c>
      <c r="E1623" s="1" t="s">
        <v>636</v>
      </c>
      <c r="F1623" s="1" t="s">
        <v>612</v>
      </c>
      <c r="G1623" s="1" t="s">
        <v>632</v>
      </c>
      <c r="H1623" s="1" t="s">
        <v>612</v>
      </c>
      <c r="I1623" s="1" t="s">
        <v>616</v>
      </c>
      <c r="J1623" s="1" t="s">
        <v>721</v>
      </c>
      <c r="Y1623" s="1" t="s">
        <v>470</v>
      </c>
      <c r="Z1623" s="1" t="s">
        <v>425</v>
      </c>
    </row>
    <row r="1624" spans="1:26" x14ac:dyDescent="0.25">
      <c r="A1624" s="1" t="s">
        <v>2821</v>
      </c>
      <c r="B1624" s="1" t="s">
        <v>610</v>
      </c>
      <c r="C1624" s="1" t="s">
        <v>652</v>
      </c>
      <c r="D1624" s="1" t="s">
        <v>676</v>
      </c>
      <c r="E1624" s="1" t="s">
        <v>612</v>
      </c>
      <c r="F1624" s="1" t="s">
        <v>627</v>
      </c>
      <c r="G1624" s="1" t="s">
        <v>623</v>
      </c>
      <c r="H1624" s="1" t="s">
        <v>612</v>
      </c>
      <c r="I1624" s="1" t="s">
        <v>616</v>
      </c>
      <c r="J1624" s="1" t="s">
        <v>628</v>
      </c>
      <c r="Y1624" s="1" t="s">
        <v>470</v>
      </c>
      <c r="Z1624" s="1" t="s">
        <v>425</v>
      </c>
    </row>
    <row r="1625" spans="1:26" x14ac:dyDescent="0.25">
      <c r="A1625" s="1" t="s">
        <v>2952</v>
      </c>
      <c r="B1625" s="1" t="s">
        <v>610</v>
      </c>
      <c r="C1625" s="1" t="s">
        <v>26</v>
      </c>
      <c r="D1625" s="1" t="s">
        <v>652</v>
      </c>
      <c r="E1625" s="1" t="s">
        <v>613</v>
      </c>
      <c r="F1625" s="1" t="s">
        <v>636</v>
      </c>
      <c r="G1625" s="1" t="s">
        <v>632</v>
      </c>
      <c r="H1625" s="1" t="s">
        <v>38</v>
      </c>
      <c r="I1625" s="1" t="s">
        <v>617</v>
      </c>
      <c r="J1625" s="1" t="s">
        <v>617</v>
      </c>
      <c r="K1625" s="1" t="s">
        <v>619</v>
      </c>
      <c r="L1625" s="1" t="s">
        <v>618</v>
      </c>
      <c r="Y1625" s="1" t="s">
        <v>470</v>
      </c>
      <c r="Z1625" s="1" t="s">
        <v>425</v>
      </c>
    </row>
    <row r="1626" spans="1:26" x14ac:dyDescent="0.25">
      <c r="A1626" s="1" t="s">
        <v>2822</v>
      </c>
      <c r="B1626" s="1" t="s">
        <v>610</v>
      </c>
      <c r="C1626" s="1" t="s">
        <v>26</v>
      </c>
      <c r="D1626" s="1" t="s">
        <v>617</v>
      </c>
      <c r="E1626" s="1" t="s">
        <v>612</v>
      </c>
      <c r="F1626" s="1" t="s">
        <v>631</v>
      </c>
      <c r="G1626" s="1" t="s">
        <v>632</v>
      </c>
      <c r="H1626" s="1" t="s">
        <v>612</v>
      </c>
      <c r="I1626" s="1" t="s">
        <v>646</v>
      </c>
      <c r="J1626" s="1" t="s">
        <v>649</v>
      </c>
      <c r="Y1626" s="1" t="s">
        <v>470</v>
      </c>
      <c r="Z1626" s="1" t="s">
        <v>425</v>
      </c>
    </row>
    <row r="1627" spans="1:26" x14ac:dyDescent="0.25">
      <c r="A1627" s="1" t="s">
        <v>2953</v>
      </c>
      <c r="B1627" s="1" t="s">
        <v>610</v>
      </c>
      <c r="C1627" s="1" t="s">
        <v>611</v>
      </c>
      <c r="D1627" s="1" t="s">
        <v>26</v>
      </c>
      <c r="E1627" s="1" t="s">
        <v>660</v>
      </c>
      <c r="F1627" s="1" t="s">
        <v>781</v>
      </c>
      <c r="G1627" s="1" t="s">
        <v>646</v>
      </c>
      <c r="H1627" s="1" t="s">
        <v>615</v>
      </c>
      <c r="I1627" s="1" t="s">
        <v>644</v>
      </c>
      <c r="J1627" s="1" t="s">
        <v>816</v>
      </c>
      <c r="K1627" s="1" t="s">
        <v>618</v>
      </c>
      <c r="L1627" s="1" t="s">
        <v>27</v>
      </c>
      <c r="Y1627" s="1" t="s">
        <v>470</v>
      </c>
      <c r="Z1627" s="1" t="s">
        <v>425</v>
      </c>
    </row>
    <row r="1628" spans="1:26" x14ac:dyDescent="0.25">
      <c r="A1628" s="1" t="s">
        <v>3046</v>
      </c>
      <c r="B1628" s="1" t="s">
        <v>610</v>
      </c>
      <c r="C1628" s="1" t="s">
        <v>26</v>
      </c>
      <c r="D1628" s="1" t="s">
        <v>26</v>
      </c>
      <c r="E1628" s="1" t="s">
        <v>631</v>
      </c>
      <c r="F1628" s="1" t="s">
        <v>650</v>
      </c>
      <c r="G1628" s="1" t="s">
        <v>632</v>
      </c>
      <c r="H1628" s="1" t="s">
        <v>662</v>
      </c>
      <c r="I1628" s="1" t="s">
        <v>646</v>
      </c>
      <c r="J1628" s="1" t="s">
        <v>783</v>
      </c>
      <c r="K1628" s="1" t="s">
        <v>619</v>
      </c>
      <c r="L1628" s="1" t="s">
        <v>27</v>
      </c>
      <c r="M1628" s="1" t="s">
        <v>656</v>
      </c>
      <c r="N1628" s="1" t="s">
        <v>27</v>
      </c>
      <c r="Y1628" s="1" t="s">
        <v>470</v>
      </c>
      <c r="Z1628" s="1" t="s">
        <v>425</v>
      </c>
    </row>
    <row r="1629" spans="1:26" x14ac:dyDescent="0.25">
      <c r="A1629" s="1" t="s">
        <v>2954</v>
      </c>
      <c r="B1629" s="1" t="s">
        <v>610</v>
      </c>
      <c r="C1629" s="1" t="s">
        <v>619</v>
      </c>
      <c r="D1629" s="1" t="s">
        <v>26</v>
      </c>
      <c r="E1629" s="1" t="s">
        <v>648</v>
      </c>
      <c r="F1629" s="1" t="s">
        <v>636</v>
      </c>
      <c r="G1629" s="1" t="s">
        <v>641</v>
      </c>
      <c r="H1629" s="1" t="s">
        <v>615</v>
      </c>
      <c r="I1629" s="1" t="s">
        <v>729</v>
      </c>
      <c r="J1629" s="1" t="s">
        <v>616</v>
      </c>
      <c r="K1629" s="1" t="s">
        <v>617</v>
      </c>
      <c r="L1629" s="1" t="s">
        <v>27</v>
      </c>
      <c r="Y1629" s="1" t="s">
        <v>470</v>
      </c>
      <c r="Z1629" s="1" t="s">
        <v>425</v>
      </c>
    </row>
    <row r="1630" spans="1:26" x14ac:dyDescent="0.25">
      <c r="A1630" s="1" t="s">
        <v>2823</v>
      </c>
      <c r="B1630" s="1" t="s">
        <v>610</v>
      </c>
      <c r="C1630" s="1" t="s">
        <v>659</v>
      </c>
      <c r="D1630" s="1" t="s">
        <v>619</v>
      </c>
      <c r="E1630" s="1" t="s">
        <v>729</v>
      </c>
      <c r="F1630" s="1" t="s">
        <v>627</v>
      </c>
      <c r="G1630" s="1" t="s">
        <v>623</v>
      </c>
      <c r="H1630" s="1" t="s">
        <v>623</v>
      </c>
      <c r="I1630" s="1" t="s">
        <v>628</v>
      </c>
      <c r="J1630" s="1" t="s">
        <v>628</v>
      </c>
      <c r="Y1630" s="1" t="s">
        <v>470</v>
      </c>
      <c r="Z1630" s="1" t="s">
        <v>425</v>
      </c>
    </row>
    <row r="1631" spans="1:26" x14ac:dyDescent="0.25">
      <c r="A1631" s="1" t="s">
        <v>2824</v>
      </c>
      <c r="B1631" s="1" t="s">
        <v>610</v>
      </c>
      <c r="C1631" s="1" t="s">
        <v>652</v>
      </c>
      <c r="D1631" s="1" t="s">
        <v>639</v>
      </c>
      <c r="E1631" s="1" t="s">
        <v>729</v>
      </c>
      <c r="F1631" s="1" t="s">
        <v>781</v>
      </c>
      <c r="G1631" s="1" t="s">
        <v>623</v>
      </c>
      <c r="H1631" s="1" t="s">
        <v>615</v>
      </c>
      <c r="I1631" s="1" t="s">
        <v>665</v>
      </c>
      <c r="J1631" s="1" t="s">
        <v>628</v>
      </c>
      <c r="Y1631" s="1" t="s">
        <v>470</v>
      </c>
      <c r="Z1631" s="1" t="s">
        <v>425</v>
      </c>
    </row>
    <row r="1632" spans="1:26" x14ac:dyDescent="0.25">
      <c r="A1632" s="1" t="s">
        <v>2955</v>
      </c>
      <c r="B1632" s="1" t="s">
        <v>610</v>
      </c>
      <c r="C1632" s="1" t="s">
        <v>619</v>
      </c>
      <c r="D1632" s="1" t="s">
        <v>617</v>
      </c>
      <c r="E1632" s="1" t="s">
        <v>613</v>
      </c>
      <c r="F1632" s="1" t="s">
        <v>891</v>
      </c>
      <c r="G1632" s="1" t="s">
        <v>618</v>
      </c>
      <c r="H1632" s="1" t="s">
        <v>38</v>
      </c>
      <c r="I1632" s="1" t="s">
        <v>617</v>
      </c>
      <c r="J1632" s="1" t="s">
        <v>642</v>
      </c>
      <c r="K1632" s="1" t="s">
        <v>619</v>
      </c>
      <c r="L1632" s="1" t="s">
        <v>27</v>
      </c>
      <c r="Y1632" s="1" t="s">
        <v>470</v>
      </c>
      <c r="Z1632" s="1" t="s">
        <v>425</v>
      </c>
    </row>
    <row r="1633" spans="1:26" x14ac:dyDescent="0.25">
      <c r="A1633" s="1" t="s">
        <v>2869</v>
      </c>
      <c r="B1633" s="1" t="s">
        <v>610</v>
      </c>
      <c r="C1633" s="1" t="s">
        <v>473</v>
      </c>
      <c r="D1633" s="1" t="s">
        <v>27</v>
      </c>
      <c r="E1633" s="1" t="s">
        <v>662</v>
      </c>
      <c r="F1633" s="1" t="s">
        <v>208</v>
      </c>
      <c r="G1633" s="1" t="s">
        <v>474</v>
      </c>
      <c r="H1633" s="1" t="s">
        <v>475</v>
      </c>
      <c r="I1633" s="1" t="s">
        <v>646</v>
      </c>
      <c r="J1633" s="1" t="s">
        <v>813</v>
      </c>
      <c r="Y1633" s="1" t="s">
        <v>476</v>
      </c>
      <c r="Z1633" s="1" t="s">
        <v>425</v>
      </c>
    </row>
    <row r="1634" spans="1:26" x14ac:dyDescent="0.25">
      <c r="A1634" s="1" t="s">
        <v>2956</v>
      </c>
      <c r="B1634" s="1" t="s">
        <v>610</v>
      </c>
      <c r="C1634" s="1" t="s">
        <v>26</v>
      </c>
      <c r="D1634" s="1" t="s">
        <v>617</v>
      </c>
      <c r="E1634" s="1" t="s">
        <v>612</v>
      </c>
      <c r="F1634" s="1" t="s">
        <v>636</v>
      </c>
      <c r="G1634" s="1" t="s">
        <v>38</v>
      </c>
      <c r="H1634" s="1" t="s">
        <v>612</v>
      </c>
      <c r="I1634" s="1" t="s">
        <v>783</v>
      </c>
      <c r="J1634" s="1" t="s">
        <v>616</v>
      </c>
      <c r="K1634" s="1" t="s">
        <v>619</v>
      </c>
      <c r="L1634" s="1" t="s">
        <v>27</v>
      </c>
      <c r="Y1634" s="1" t="s">
        <v>470</v>
      </c>
      <c r="Z1634" s="1" t="s">
        <v>425</v>
      </c>
    </row>
    <row r="1635" spans="1:26" x14ac:dyDescent="0.25">
      <c r="A1635" s="1" t="s">
        <v>2825</v>
      </c>
      <c r="B1635" s="1" t="s">
        <v>610</v>
      </c>
      <c r="C1635" s="1" t="s">
        <v>617</v>
      </c>
      <c r="D1635" s="1" t="s">
        <v>730</v>
      </c>
      <c r="E1635" s="1" t="s">
        <v>612</v>
      </c>
      <c r="F1635" s="1" t="s">
        <v>650</v>
      </c>
      <c r="G1635" s="1" t="s">
        <v>612</v>
      </c>
      <c r="H1635" s="1" t="s">
        <v>651</v>
      </c>
      <c r="I1635" s="1" t="s">
        <v>616</v>
      </c>
      <c r="J1635" s="1" t="s">
        <v>649</v>
      </c>
      <c r="Y1635" s="1" t="s">
        <v>470</v>
      </c>
      <c r="Z1635" s="1" t="s">
        <v>425</v>
      </c>
    </row>
    <row r="1636" spans="1:26" x14ac:dyDescent="0.25">
      <c r="A1636" s="1" t="s">
        <v>2826</v>
      </c>
      <c r="B1636" s="1" t="s">
        <v>610</v>
      </c>
      <c r="C1636" s="1" t="s">
        <v>26</v>
      </c>
      <c r="D1636" s="1" t="s">
        <v>617</v>
      </c>
      <c r="E1636" s="1" t="s">
        <v>648</v>
      </c>
      <c r="F1636" s="1" t="s">
        <v>631</v>
      </c>
      <c r="G1636" s="1" t="s">
        <v>641</v>
      </c>
      <c r="H1636" s="1" t="s">
        <v>632</v>
      </c>
      <c r="I1636" s="1" t="s">
        <v>646</v>
      </c>
      <c r="J1636" s="1" t="s">
        <v>649</v>
      </c>
      <c r="Y1636" s="1" t="s">
        <v>470</v>
      </c>
      <c r="Z1636" s="1" t="s">
        <v>425</v>
      </c>
    </row>
    <row r="1637" spans="1:26" x14ac:dyDescent="0.25">
      <c r="A1637" s="1" t="s">
        <v>2957</v>
      </c>
      <c r="B1637" s="1" t="s">
        <v>610</v>
      </c>
      <c r="C1637" s="1" t="s">
        <v>26</v>
      </c>
      <c r="D1637" s="1" t="s">
        <v>652</v>
      </c>
      <c r="E1637" s="1" t="s">
        <v>616</v>
      </c>
      <c r="F1637" s="1" t="s">
        <v>631</v>
      </c>
      <c r="G1637" s="1" t="s">
        <v>655</v>
      </c>
      <c r="H1637" s="1" t="s">
        <v>632</v>
      </c>
      <c r="I1637" s="1" t="s">
        <v>816</v>
      </c>
      <c r="J1637" s="1" t="s">
        <v>783</v>
      </c>
      <c r="K1637" s="1" t="s">
        <v>618</v>
      </c>
      <c r="L1637" s="1" t="s">
        <v>618</v>
      </c>
      <c r="Y1637" s="1" t="s">
        <v>470</v>
      </c>
      <c r="Z1637" s="1" t="s">
        <v>425</v>
      </c>
    </row>
    <row r="1638" spans="1:26" x14ac:dyDescent="0.25">
      <c r="A1638" s="1" t="s">
        <v>2827</v>
      </c>
      <c r="B1638" s="1" t="s">
        <v>610</v>
      </c>
      <c r="C1638" s="1" t="s">
        <v>637</v>
      </c>
      <c r="D1638" s="1" t="s">
        <v>620</v>
      </c>
      <c r="E1638" s="1" t="s">
        <v>612</v>
      </c>
      <c r="F1638" s="1" t="s">
        <v>626</v>
      </c>
      <c r="G1638" s="1" t="s">
        <v>612</v>
      </c>
      <c r="H1638" s="1" t="s">
        <v>642</v>
      </c>
      <c r="I1638" s="1" t="s">
        <v>628</v>
      </c>
      <c r="J1638" s="1" t="s">
        <v>628</v>
      </c>
      <c r="Y1638" s="1" t="s">
        <v>470</v>
      </c>
      <c r="Z1638" s="1" t="s">
        <v>425</v>
      </c>
    </row>
    <row r="1639" spans="1:26" x14ac:dyDescent="0.25">
      <c r="A1639" s="1" t="s">
        <v>3047</v>
      </c>
      <c r="B1639" s="1" t="s">
        <v>610</v>
      </c>
      <c r="C1639" s="1" t="s">
        <v>619</v>
      </c>
      <c r="D1639" s="1" t="s">
        <v>617</v>
      </c>
      <c r="E1639" s="1" t="s">
        <v>612</v>
      </c>
      <c r="F1639" s="1" t="s">
        <v>627</v>
      </c>
      <c r="G1639" s="1" t="s">
        <v>623</v>
      </c>
      <c r="H1639" s="1" t="s">
        <v>612</v>
      </c>
      <c r="I1639" s="1" t="s">
        <v>816</v>
      </c>
      <c r="J1639" s="1" t="s">
        <v>628</v>
      </c>
      <c r="K1639" s="1" t="s">
        <v>618</v>
      </c>
      <c r="L1639" s="1" t="s">
        <v>27</v>
      </c>
      <c r="M1639" s="1" t="s">
        <v>264</v>
      </c>
      <c r="N1639" s="1" t="s">
        <v>27</v>
      </c>
      <c r="Y1639" s="1" t="s">
        <v>470</v>
      </c>
      <c r="Z1639" s="1" t="s">
        <v>425</v>
      </c>
    </row>
    <row r="1640" spans="1:26" x14ac:dyDescent="0.25">
      <c r="A1640" s="1" t="s">
        <v>1906</v>
      </c>
      <c r="B1640" s="1" t="s">
        <v>610</v>
      </c>
      <c r="C1640" s="1" t="s">
        <v>26</v>
      </c>
      <c r="D1640" s="1" t="s">
        <v>652</v>
      </c>
      <c r="E1640" s="1" t="s">
        <v>783</v>
      </c>
      <c r="F1640" s="1" t="s">
        <v>820</v>
      </c>
      <c r="G1640" s="1" t="s">
        <v>641</v>
      </c>
      <c r="H1640" s="1" t="s">
        <v>655</v>
      </c>
      <c r="I1640" s="1" t="s">
        <v>802</v>
      </c>
      <c r="J1640" s="1" t="s">
        <v>616</v>
      </c>
      <c r="K1640" s="1" t="s">
        <v>617</v>
      </c>
      <c r="L1640" s="1" t="s">
        <v>27</v>
      </c>
      <c r="Y1640" s="1" t="s">
        <v>470</v>
      </c>
      <c r="Z1640" s="1" t="s">
        <v>425</v>
      </c>
    </row>
    <row r="1641" spans="1:26" x14ac:dyDescent="0.25">
      <c r="A1641" s="1" t="s">
        <v>2625</v>
      </c>
      <c r="B1641" s="1" t="s">
        <v>610</v>
      </c>
      <c r="C1641" s="1" t="s">
        <v>619</v>
      </c>
      <c r="D1641" s="1" t="s">
        <v>730</v>
      </c>
      <c r="E1641" s="1" t="s">
        <v>626</v>
      </c>
      <c r="F1641" s="1" t="s">
        <v>627</v>
      </c>
      <c r="G1641" s="1" t="s">
        <v>646</v>
      </c>
      <c r="H1641" s="1" t="s">
        <v>623</v>
      </c>
      <c r="I1641" s="1" t="s">
        <v>644</v>
      </c>
      <c r="J1641" s="1" t="s">
        <v>783</v>
      </c>
      <c r="K1641" s="1" t="s">
        <v>618</v>
      </c>
      <c r="L1641" s="1" t="s">
        <v>27</v>
      </c>
      <c r="Y1641" s="1" t="s">
        <v>242</v>
      </c>
      <c r="Z1641" s="1" t="s">
        <v>43</v>
      </c>
    </row>
    <row r="1642" spans="1:26" x14ac:dyDescent="0.25">
      <c r="A1642" s="1" t="s">
        <v>3048</v>
      </c>
      <c r="B1642" s="1" t="s">
        <v>610</v>
      </c>
      <c r="C1642" s="1" t="s">
        <v>619</v>
      </c>
      <c r="D1642" s="1" t="s">
        <v>26</v>
      </c>
      <c r="E1642" s="1" t="s">
        <v>613</v>
      </c>
      <c r="F1642" s="1" t="s">
        <v>627</v>
      </c>
      <c r="G1642" s="1" t="s">
        <v>623</v>
      </c>
      <c r="H1642" s="1" t="s">
        <v>38</v>
      </c>
      <c r="I1642" s="1" t="s">
        <v>617</v>
      </c>
      <c r="J1642" s="1" t="s">
        <v>628</v>
      </c>
      <c r="K1642" s="1" t="s">
        <v>619</v>
      </c>
      <c r="L1642" s="1" t="s">
        <v>27</v>
      </c>
      <c r="M1642" s="1" t="s">
        <v>266</v>
      </c>
      <c r="N1642" s="1" t="s">
        <v>27</v>
      </c>
      <c r="Y1642" s="1" t="s">
        <v>470</v>
      </c>
      <c r="Z1642" s="1" t="s">
        <v>425</v>
      </c>
    </row>
    <row r="1643" spans="1:26" x14ac:dyDescent="0.25">
      <c r="A1643" s="1" t="s">
        <v>2958</v>
      </c>
      <c r="B1643" s="1" t="s">
        <v>610</v>
      </c>
      <c r="C1643" s="1" t="s">
        <v>26</v>
      </c>
      <c r="D1643" s="1" t="s">
        <v>98</v>
      </c>
      <c r="E1643" s="1" t="s">
        <v>636</v>
      </c>
      <c r="F1643" s="1" t="s">
        <v>650</v>
      </c>
      <c r="G1643" s="1" t="s">
        <v>615</v>
      </c>
      <c r="H1643" s="1" t="s">
        <v>651</v>
      </c>
      <c r="I1643" s="1" t="s">
        <v>810</v>
      </c>
      <c r="J1643" s="1" t="s">
        <v>680</v>
      </c>
      <c r="K1643" s="1" t="s">
        <v>618</v>
      </c>
      <c r="L1643" s="1" t="s">
        <v>27</v>
      </c>
      <c r="Y1643" s="1" t="s">
        <v>470</v>
      </c>
      <c r="Z1643" s="1" t="s">
        <v>425</v>
      </c>
    </row>
    <row r="1644" spans="1:26" x14ac:dyDescent="0.25">
      <c r="A1644" s="1" t="s">
        <v>2828</v>
      </c>
      <c r="B1644" s="1" t="s">
        <v>610</v>
      </c>
      <c r="C1644" s="1" t="s">
        <v>26</v>
      </c>
      <c r="D1644" s="1" t="s">
        <v>730</v>
      </c>
      <c r="E1644" s="1" t="s">
        <v>729</v>
      </c>
      <c r="F1644" s="1" t="s">
        <v>666</v>
      </c>
      <c r="G1644" s="1" t="s">
        <v>618</v>
      </c>
      <c r="H1644" s="1" t="s">
        <v>623</v>
      </c>
      <c r="I1644" s="1" t="s">
        <v>619</v>
      </c>
      <c r="J1644" s="1" t="s">
        <v>628</v>
      </c>
      <c r="Y1644" s="1" t="s">
        <v>470</v>
      </c>
      <c r="Z1644" s="1" t="s">
        <v>425</v>
      </c>
    </row>
    <row r="1645" spans="1:26" x14ac:dyDescent="0.25">
      <c r="A1645" s="1" t="s">
        <v>2959</v>
      </c>
      <c r="B1645" s="1" t="s">
        <v>610</v>
      </c>
      <c r="C1645" s="1" t="s">
        <v>26</v>
      </c>
      <c r="D1645" s="1" t="s">
        <v>617</v>
      </c>
      <c r="E1645" s="1" t="s">
        <v>781</v>
      </c>
      <c r="F1645" s="1" t="s">
        <v>688</v>
      </c>
      <c r="G1645" s="1" t="s">
        <v>802</v>
      </c>
      <c r="H1645" s="1" t="s">
        <v>615</v>
      </c>
      <c r="I1645" s="1" t="s">
        <v>783</v>
      </c>
      <c r="J1645" s="1" t="s">
        <v>651</v>
      </c>
      <c r="K1645" s="1" t="s">
        <v>619</v>
      </c>
      <c r="L1645" s="1" t="s">
        <v>27</v>
      </c>
      <c r="Y1645" s="1" t="s">
        <v>470</v>
      </c>
      <c r="Z1645" s="1" t="s">
        <v>425</v>
      </c>
    </row>
    <row r="1646" spans="1:26" x14ac:dyDescent="0.25">
      <c r="A1646" s="1" t="s">
        <v>2829</v>
      </c>
      <c r="B1646" s="1" t="s">
        <v>610</v>
      </c>
      <c r="C1646" s="1" t="s">
        <v>620</v>
      </c>
      <c r="D1646" s="1" t="s">
        <v>659</v>
      </c>
      <c r="E1646" s="1" t="s">
        <v>785</v>
      </c>
      <c r="F1646" s="1" t="s">
        <v>626</v>
      </c>
      <c r="G1646" s="1" t="s">
        <v>641</v>
      </c>
      <c r="H1646" s="1" t="s">
        <v>642</v>
      </c>
      <c r="I1646" s="1" t="s">
        <v>628</v>
      </c>
      <c r="J1646" s="1" t="s">
        <v>663</v>
      </c>
      <c r="Y1646" s="1" t="s">
        <v>470</v>
      </c>
      <c r="Z1646" s="1" t="s">
        <v>425</v>
      </c>
    </row>
    <row r="1647" spans="1:26" x14ac:dyDescent="0.25">
      <c r="A1647" s="1" t="s">
        <v>3049</v>
      </c>
      <c r="B1647" s="1" t="s">
        <v>610</v>
      </c>
      <c r="C1647" s="1" t="s">
        <v>619</v>
      </c>
      <c r="D1647" s="1" t="s">
        <v>620</v>
      </c>
      <c r="E1647" s="1" t="s">
        <v>613</v>
      </c>
      <c r="F1647" s="1" t="s">
        <v>645</v>
      </c>
      <c r="G1647" s="1" t="s">
        <v>646</v>
      </c>
      <c r="H1647" s="1" t="s">
        <v>38</v>
      </c>
      <c r="I1647" s="1" t="s">
        <v>617</v>
      </c>
      <c r="J1647" s="1" t="s">
        <v>721</v>
      </c>
      <c r="K1647" s="1" t="s">
        <v>619</v>
      </c>
      <c r="L1647" s="1" t="s">
        <v>27</v>
      </c>
      <c r="M1647" s="1" t="s">
        <v>264</v>
      </c>
      <c r="N1647" s="1" t="s">
        <v>27</v>
      </c>
      <c r="Y1647" s="1" t="s">
        <v>470</v>
      </c>
      <c r="Z1647" s="1" t="s">
        <v>425</v>
      </c>
    </row>
    <row r="1648" spans="1:26" x14ac:dyDescent="0.25">
      <c r="A1648" s="1" t="s">
        <v>2830</v>
      </c>
      <c r="B1648" s="1" t="s">
        <v>610</v>
      </c>
      <c r="C1648" s="1" t="s">
        <v>26</v>
      </c>
      <c r="D1648" s="1" t="s">
        <v>617</v>
      </c>
      <c r="E1648" s="1" t="s">
        <v>729</v>
      </c>
      <c r="F1648" s="1" t="s">
        <v>631</v>
      </c>
      <c r="G1648" s="1" t="s">
        <v>632</v>
      </c>
      <c r="H1648" s="1" t="s">
        <v>623</v>
      </c>
      <c r="I1648" s="1" t="s">
        <v>646</v>
      </c>
      <c r="J1648" s="1" t="s">
        <v>628</v>
      </c>
      <c r="Y1648" s="1" t="s">
        <v>470</v>
      </c>
      <c r="Z1648" s="1" t="s">
        <v>425</v>
      </c>
    </row>
    <row r="1649" spans="1:26" x14ac:dyDescent="0.25">
      <c r="A1649" s="1" t="s">
        <v>2960</v>
      </c>
      <c r="B1649" s="1" t="s">
        <v>610</v>
      </c>
      <c r="C1649" s="1" t="s">
        <v>26</v>
      </c>
      <c r="D1649" s="1" t="s">
        <v>670</v>
      </c>
      <c r="E1649" s="1" t="s">
        <v>636</v>
      </c>
      <c r="F1649" s="1" t="s">
        <v>636</v>
      </c>
      <c r="G1649" s="1" t="s">
        <v>38</v>
      </c>
      <c r="H1649" s="1" t="s">
        <v>615</v>
      </c>
      <c r="I1649" s="1" t="s">
        <v>810</v>
      </c>
      <c r="J1649" s="1" t="s">
        <v>616</v>
      </c>
      <c r="K1649" s="1" t="s">
        <v>618</v>
      </c>
      <c r="L1649" s="1" t="s">
        <v>27</v>
      </c>
      <c r="Y1649" s="1" t="s">
        <v>470</v>
      </c>
      <c r="Z1649" s="1" t="s">
        <v>425</v>
      </c>
    </row>
    <row r="1650" spans="1:26" x14ac:dyDescent="0.25">
      <c r="A1650" s="1" t="s">
        <v>2831</v>
      </c>
      <c r="B1650" s="1" t="s">
        <v>610</v>
      </c>
      <c r="C1650" s="1" t="s">
        <v>619</v>
      </c>
      <c r="D1650" s="1" t="s">
        <v>647</v>
      </c>
      <c r="E1650" s="1" t="s">
        <v>49</v>
      </c>
      <c r="F1650" s="1" t="s">
        <v>688</v>
      </c>
      <c r="G1650" s="1" t="s">
        <v>618</v>
      </c>
      <c r="H1650" s="1" t="s">
        <v>802</v>
      </c>
      <c r="I1650" s="1" t="s">
        <v>613</v>
      </c>
      <c r="J1650" s="1" t="s">
        <v>651</v>
      </c>
      <c r="Y1650" s="1" t="s">
        <v>470</v>
      </c>
      <c r="Z1650" s="1" t="s">
        <v>425</v>
      </c>
    </row>
    <row r="1651" spans="1:26" x14ac:dyDescent="0.25">
      <c r="A1651" s="1" t="s">
        <v>2832</v>
      </c>
      <c r="B1651" s="1" t="s">
        <v>610</v>
      </c>
      <c r="C1651" s="1" t="s">
        <v>617</v>
      </c>
      <c r="D1651" s="1" t="s">
        <v>652</v>
      </c>
      <c r="E1651" s="1" t="s">
        <v>612</v>
      </c>
      <c r="F1651" s="1" t="s">
        <v>616</v>
      </c>
      <c r="G1651" s="1" t="s">
        <v>655</v>
      </c>
      <c r="H1651" s="1" t="s">
        <v>612</v>
      </c>
      <c r="I1651" s="1" t="s">
        <v>649</v>
      </c>
      <c r="J1651" s="1" t="s">
        <v>616</v>
      </c>
      <c r="Y1651" s="1" t="s">
        <v>470</v>
      </c>
      <c r="Z1651" s="1" t="s">
        <v>425</v>
      </c>
    </row>
    <row r="1652" spans="1:26" x14ac:dyDescent="0.25">
      <c r="A1652" s="1" t="s">
        <v>2833</v>
      </c>
      <c r="B1652" s="1" t="s">
        <v>610</v>
      </c>
      <c r="C1652" s="1" t="s">
        <v>617</v>
      </c>
      <c r="D1652" s="1" t="s">
        <v>652</v>
      </c>
      <c r="E1652" s="1" t="s">
        <v>612</v>
      </c>
      <c r="F1652" s="1" t="s">
        <v>645</v>
      </c>
      <c r="G1652" s="1" t="s">
        <v>646</v>
      </c>
      <c r="H1652" s="1" t="s">
        <v>612</v>
      </c>
      <c r="I1652" s="1" t="s">
        <v>619</v>
      </c>
      <c r="J1652" s="1" t="s">
        <v>616</v>
      </c>
      <c r="Y1652" s="1" t="s">
        <v>470</v>
      </c>
      <c r="Z1652" s="1" t="s">
        <v>425</v>
      </c>
    </row>
    <row r="1653" spans="1:26" x14ac:dyDescent="0.25">
      <c r="A1653" s="1" t="s">
        <v>2834</v>
      </c>
      <c r="B1653" s="1" t="s">
        <v>610</v>
      </c>
      <c r="C1653" s="1" t="s">
        <v>26</v>
      </c>
      <c r="D1653" s="1" t="s">
        <v>26</v>
      </c>
      <c r="E1653" s="1" t="s">
        <v>648</v>
      </c>
      <c r="F1653" s="1" t="s">
        <v>650</v>
      </c>
      <c r="G1653" s="1" t="s">
        <v>655</v>
      </c>
      <c r="H1653" s="1" t="s">
        <v>641</v>
      </c>
      <c r="I1653" s="1" t="s">
        <v>628</v>
      </c>
      <c r="J1653" s="1" t="s">
        <v>682</v>
      </c>
      <c r="Y1653" s="1" t="s">
        <v>470</v>
      </c>
      <c r="Z1653" s="1" t="s">
        <v>425</v>
      </c>
    </row>
    <row r="1654" spans="1:26" x14ac:dyDescent="0.25">
      <c r="A1654" s="1" t="s">
        <v>2835</v>
      </c>
      <c r="B1654" s="1" t="s">
        <v>610</v>
      </c>
      <c r="C1654" s="1" t="s">
        <v>620</v>
      </c>
      <c r="D1654" s="1" t="s">
        <v>730</v>
      </c>
      <c r="E1654" s="1" t="s">
        <v>645</v>
      </c>
      <c r="F1654" s="1" t="s">
        <v>626</v>
      </c>
      <c r="G1654" s="1" t="s">
        <v>646</v>
      </c>
      <c r="H1654" s="1" t="s">
        <v>642</v>
      </c>
      <c r="I1654" s="1" t="s">
        <v>619</v>
      </c>
      <c r="J1654" s="1" t="s">
        <v>628</v>
      </c>
      <c r="Y1654" s="1" t="s">
        <v>470</v>
      </c>
      <c r="Z1654" s="1" t="s">
        <v>425</v>
      </c>
    </row>
    <row r="1655" spans="1:26" x14ac:dyDescent="0.25">
      <c r="A1655" s="1" t="s">
        <v>2961</v>
      </c>
      <c r="B1655" s="1" t="s">
        <v>610</v>
      </c>
      <c r="C1655" s="1" t="s">
        <v>26</v>
      </c>
      <c r="D1655" s="1" t="s">
        <v>637</v>
      </c>
      <c r="E1655" s="1" t="s">
        <v>612</v>
      </c>
      <c r="F1655" s="1" t="s">
        <v>745</v>
      </c>
      <c r="G1655" s="1" t="s">
        <v>655</v>
      </c>
      <c r="H1655" s="1" t="s">
        <v>612</v>
      </c>
      <c r="I1655" s="1" t="s">
        <v>633</v>
      </c>
      <c r="J1655" s="1" t="s">
        <v>616</v>
      </c>
      <c r="K1655" s="1" t="s">
        <v>618</v>
      </c>
      <c r="L1655" s="1" t="s">
        <v>27</v>
      </c>
      <c r="Y1655" s="1" t="s">
        <v>470</v>
      </c>
      <c r="Z1655" s="1" t="s">
        <v>425</v>
      </c>
    </row>
    <row r="1656" spans="1:26" x14ac:dyDescent="0.25">
      <c r="A1656" s="1" t="s">
        <v>2962</v>
      </c>
      <c r="B1656" s="1" t="s">
        <v>610</v>
      </c>
      <c r="C1656" s="1" t="s">
        <v>26</v>
      </c>
      <c r="D1656" s="1" t="s">
        <v>638</v>
      </c>
      <c r="E1656" s="1" t="s">
        <v>631</v>
      </c>
      <c r="F1656" s="1" t="s">
        <v>629</v>
      </c>
      <c r="G1656" s="1" t="s">
        <v>50</v>
      </c>
      <c r="H1656" s="1" t="s">
        <v>38</v>
      </c>
      <c r="I1656" s="1" t="s">
        <v>617</v>
      </c>
      <c r="J1656" s="1" t="s">
        <v>783</v>
      </c>
      <c r="K1656" s="1" t="s">
        <v>619</v>
      </c>
      <c r="L1656" s="1" t="s">
        <v>618</v>
      </c>
      <c r="Y1656" s="1" t="s">
        <v>470</v>
      </c>
      <c r="Z1656" s="1" t="s">
        <v>425</v>
      </c>
    </row>
    <row r="1657" spans="1:26" x14ac:dyDescent="0.25">
      <c r="A1657" s="1" t="s">
        <v>2963</v>
      </c>
      <c r="B1657" s="1" t="s">
        <v>610</v>
      </c>
      <c r="C1657" s="1" t="s">
        <v>26</v>
      </c>
      <c r="D1657" s="1" t="s">
        <v>637</v>
      </c>
      <c r="E1657" s="1" t="s">
        <v>612</v>
      </c>
      <c r="F1657" s="1" t="s">
        <v>631</v>
      </c>
      <c r="G1657" s="1" t="s">
        <v>50</v>
      </c>
      <c r="H1657" s="1" t="s">
        <v>612</v>
      </c>
      <c r="I1657" s="1" t="s">
        <v>816</v>
      </c>
      <c r="J1657" s="1" t="s">
        <v>816</v>
      </c>
      <c r="K1657" s="1" t="s">
        <v>618</v>
      </c>
      <c r="L1657" s="1" t="s">
        <v>618</v>
      </c>
      <c r="Y1657" s="1" t="s">
        <v>470</v>
      </c>
      <c r="Z1657" s="1" t="s">
        <v>425</v>
      </c>
    </row>
    <row r="1658" spans="1:26" x14ac:dyDescent="0.25">
      <c r="A1658" s="1" t="s">
        <v>3050</v>
      </c>
      <c r="B1658" s="1" t="s">
        <v>610</v>
      </c>
      <c r="C1658" s="1" t="s">
        <v>619</v>
      </c>
      <c r="D1658" s="1" t="s">
        <v>26</v>
      </c>
      <c r="E1658" s="1" t="s">
        <v>662</v>
      </c>
      <c r="F1658" s="1" t="s">
        <v>627</v>
      </c>
      <c r="G1658" s="1" t="s">
        <v>623</v>
      </c>
      <c r="H1658" s="1" t="s">
        <v>663</v>
      </c>
      <c r="I1658" s="1" t="s">
        <v>628</v>
      </c>
      <c r="J1658" s="1" t="s">
        <v>808</v>
      </c>
      <c r="K1658" s="1" t="s">
        <v>618</v>
      </c>
      <c r="L1658" s="1" t="s">
        <v>27</v>
      </c>
      <c r="M1658" s="1" t="s">
        <v>619</v>
      </c>
      <c r="N1658" s="1" t="s">
        <v>27</v>
      </c>
      <c r="Y1658" s="1" t="s">
        <v>470</v>
      </c>
      <c r="Z1658" s="1" t="s">
        <v>425</v>
      </c>
    </row>
    <row r="1659" spans="1:26" x14ac:dyDescent="0.25">
      <c r="A1659" s="1" t="s">
        <v>2836</v>
      </c>
      <c r="B1659" s="1" t="s">
        <v>610</v>
      </c>
      <c r="C1659" s="1" t="s">
        <v>26</v>
      </c>
      <c r="D1659" s="1" t="s">
        <v>652</v>
      </c>
      <c r="E1659" s="1" t="s">
        <v>612</v>
      </c>
      <c r="F1659" s="1" t="s">
        <v>650</v>
      </c>
      <c r="G1659" s="1" t="s">
        <v>612</v>
      </c>
      <c r="H1659" s="1" t="s">
        <v>651</v>
      </c>
      <c r="I1659" s="1" t="s">
        <v>616</v>
      </c>
      <c r="J1659" s="1" t="s">
        <v>649</v>
      </c>
      <c r="Y1659" s="1" t="s">
        <v>470</v>
      </c>
      <c r="Z1659" s="1" t="s">
        <v>425</v>
      </c>
    </row>
    <row r="1660" spans="1:26" x14ac:dyDescent="0.25">
      <c r="A1660" s="1" t="s">
        <v>3051</v>
      </c>
      <c r="B1660" s="1" t="s">
        <v>610</v>
      </c>
      <c r="C1660" s="1" t="s">
        <v>630</v>
      </c>
      <c r="D1660" s="1" t="s">
        <v>630</v>
      </c>
      <c r="E1660" s="1" t="s">
        <v>613</v>
      </c>
      <c r="F1660" s="1" t="s">
        <v>650</v>
      </c>
      <c r="G1660" s="1" t="s">
        <v>38</v>
      </c>
      <c r="H1660" s="1" t="s">
        <v>680</v>
      </c>
      <c r="I1660" s="1" t="s">
        <v>617</v>
      </c>
      <c r="J1660" s="1" t="s">
        <v>646</v>
      </c>
      <c r="K1660" s="1" t="s">
        <v>619</v>
      </c>
      <c r="L1660" s="1" t="s">
        <v>27</v>
      </c>
      <c r="M1660" s="1" t="s">
        <v>264</v>
      </c>
      <c r="N1660" s="1" t="s">
        <v>27</v>
      </c>
      <c r="Y1660" s="1" t="s">
        <v>470</v>
      </c>
      <c r="Z1660" s="1" t="s">
        <v>425</v>
      </c>
    </row>
    <row r="1661" spans="1:26" x14ac:dyDescent="0.25">
      <c r="A1661" s="1" t="s">
        <v>3052</v>
      </c>
      <c r="B1661" s="1" t="s">
        <v>610</v>
      </c>
      <c r="C1661" s="1" t="s">
        <v>26</v>
      </c>
      <c r="D1661" s="1" t="s">
        <v>611</v>
      </c>
      <c r="E1661" s="1" t="s">
        <v>729</v>
      </c>
      <c r="F1661" s="1" t="s">
        <v>781</v>
      </c>
      <c r="G1661" s="1" t="s">
        <v>623</v>
      </c>
      <c r="H1661" s="1" t="s">
        <v>615</v>
      </c>
      <c r="I1661" s="1" t="s">
        <v>628</v>
      </c>
      <c r="J1661" s="1" t="s">
        <v>637</v>
      </c>
      <c r="K1661" s="1" t="s">
        <v>618</v>
      </c>
      <c r="L1661" s="1" t="s">
        <v>27</v>
      </c>
      <c r="M1661" s="1" t="s">
        <v>264</v>
      </c>
      <c r="N1661" s="1" t="s">
        <v>27</v>
      </c>
      <c r="Y1661" s="1" t="s">
        <v>470</v>
      </c>
      <c r="Z1661" s="1" t="s">
        <v>425</v>
      </c>
    </row>
    <row r="1662" spans="1:26" x14ac:dyDescent="0.25">
      <c r="A1662" s="1" t="s">
        <v>2964</v>
      </c>
      <c r="B1662" s="1" t="s">
        <v>610</v>
      </c>
      <c r="C1662" s="1" t="s">
        <v>26</v>
      </c>
      <c r="D1662" s="1" t="s">
        <v>637</v>
      </c>
      <c r="E1662" s="1" t="s">
        <v>616</v>
      </c>
      <c r="F1662" s="1" t="s">
        <v>645</v>
      </c>
      <c r="G1662" s="1" t="s">
        <v>655</v>
      </c>
      <c r="H1662" s="1" t="s">
        <v>646</v>
      </c>
      <c r="I1662" s="1" t="s">
        <v>656</v>
      </c>
      <c r="J1662" s="1" t="s">
        <v>816</v>
      </c>
      <c r="K1662" s="1" t="s">
        <v>618</v>
      </c>
      <c r="L1662" s="1" t="s">
        <v>27</v>
      </c>
      <c r="Y1662" s="1" t="s">
        <v>470</v>
      </c>
      <c r="Z1662" s="1" t="s">
        <v>425</v>
      </c>
    </row>
    <row r="1663" spans="1:26" x14ac:dyDescent="0.25">
      <c r="A1663" s="1" t="s">
        <v>3053</v>
      </c>
      <c r="B1663" s="1" t="s">
        <v>610</v>
      </c>
      <c r="C1663" s="1" t="s">
        <v>26</v>
      </c>
      <c r="D1663" s="1" t="s">
        <v>617</v>
      </c>
      <c r="E1663" s="1" t="s">
        <v>633</v>
      </c>
      <c r="F1663" s="1" t="s">
        <v>698</v>
      </c>
      <c r="G1663" s="1" t="s">
        <v>663</v>
      </c>
      <c r="H1663" s="1" t="s">
        <v>615</v>
      </c>
      <c r="I1663" s="1" t="s">
        <v>637</v>
      </c>
      <c r="J1663" s="1" t="s">
        <v>628</v>
      </c>
      <c r="K1663" s="1" t="s">
        <v>618</v>
      </c>
      <c r="L1663" s="1" t="s">
        <v>27</v>
      </c>
      <c r="M1663" s="1" t="s">
        <v>264</v>
      </c>
      <c r="N1663" s="1" t="s">
        <v>27</v>
      </c>
      <c r="Y1663" s="1" t="s">
        <v>470</v>
      </c>
      <c r="Z1663" s="1" t="s">
        <v>425</v>
      </c>
    </row>
    <row r="1664" spans="1:26" x14ac:dyDescent="0.25">
      <c r="A1664" s="1" t="s">
        <v>2837</v>
      </c>
      <c r="B1664" s="1" t="s">
        <v>610</v>
      </c>
      <c r="C1664" s="1" t="s">
        <v>637</v>
      </c>
      <c r="D1664" s="1" t="s">
        <v>670</v>
      </c>
      <c r="E1664" s="1" t="s">
        <v>648</v>
      </c>
      <c r="F1664" s="1" t="s">
        <v>631</v>
      </c>
      <c r="G1664" s="1" t="s">
        <v>641</v>
      </c>
      <c r="H1664" s="1" t="s">
        <v>50</v>
      </c>
      <c r="I1664" s="1" t="s">
        <v>619</v>
      </c>
      <c r="J1664" s="1" t="s">
        <v>646</v>
      </c>
      <c r="Y1664" s="1" t="s">
        <v>470</v>
      </c>
      <c r="Z1664" s="1" t="s">
        <v>425</v>
      </c>
    </row>
    <row r="1665" spans="1:26" x14ac:dyDescent="0.25">
      <c r="A1665" s="1" t="s">
        <v>2641</v>
      </c>
      <c r="B1665" s="1" t="s">
        <v>610</v>
      </c>
      <c r="C1665" s="1" t="s">
        <v>26</v>
      </c>
      <c r="D1665" s="1" t="s">
        <v>98</v>
      </c>
      <c r="E1665" s="1" t="s">
        <v>905</v>
      </c>
      <c r="F1665" s="1" t="s">
        <v>81</v>
      </c>
      <c r="G1665" s="1" t="s">
        <v>38</v>
      </c>
      <c r="H1665" s="1" t="s">
        <v>651</v>
      </c>
      <c r="I1665" s="1" t="s">
        <v>685</v>
      </c>
      <c r="J1665" s="1" t="s">
        <v>637</v>
      </c>
      <c r="K1665" s="1" t="s">
        <v>618</v>
      </c>
      <c r="L1665" s="1" t="s">
        <v>27</v>
      </c>
      <c r="M1665" s="1" t="s">
        <v>264</v>
      </c>
      <c r="N1665" s="1" t="s">
        <v>27</v>
      </c>
      <c r="Y1665" s="1" t="s">
        <v>283</v>
      </c>
      <c r="Z1665" s="1" t="s">
        <v>43</v>
      </c>
    </row>
    <row r="1666" spans="1:26" x14ac:dyDescent="0.25">
      <c r="A1666" s="1" t="s">
        <v>3054</v>
      </c>
      <c r="B1666" s="1" t="s">
        <v>610</v>
      </c>
      <c r="C1666" s="1" t="s">
        <v>26</v>
      </c>
      <c r="D1666" s="1" t="s">
        <v>98</v>
      </c>
      <c r="E1666" s="1" t="s">
        <v>49</v>
      </c>
      <c r="F1666" s="1" t="s">
        <v>627</v>
      </c>
      <c r="G1666" s="1" t="s">
        <v>644</v>
      </c>
      <c r="H1666" s="1" t="s">
        <v>623</v>
      </c>
      <c r="I1666" s="1" t="s">
        <v>617</v>
      </c>
      <c r="J1666" s="1" t="s">
        <v>628</v>
      </c>
      <c r="K1666" s="1" t="s">
        <v>619</v>
      </c>
      <c r="L1666" s="1" t="s">
        <v>27</v>
      </c>
      <c r="M1666" s="1" t="s">
        <v>264</v>
      </c>
      <c r="N1666" s="1" t="s">
        <v>27</v>
      </c>
      <c r="Y1666" s="1" t="s">
        <v>470</v>
      </c>
      <c r="Z1666" s="1" t="s">
        <v>425</v>
      </c>
    </row>
    <row r="1667" spans="1:26" x14ac:dyDescent="0.25">
      <c r="A1667" s="1" t="s">
        <v>2965</v>
      </c>
      <c r="B1667" s="1" t="s">
        <v>610</v>
      </c>
      <c r="C1667" s="1" t="s">
        <v>619</v>
      </c>
      <c r="D1667" s="1" t="s">
        <v>637</v>
      </c>
      <c r="E1667" s="1" t="s">
        <v>613</v>
      </c>
      <c r="F1667" s="1" t="s">
        <v>666</v>
      </c>
      <c r="G1667" s="1" t="s">
        <v>618</v>
      </c>
      <c r="H1667" s="1" t="s">
        <v>38</v>
      </c>
      <c r="I1667" s="1" t="s">
        <v>617</v>
      </c>
      <c r="J1667" s="1" t="s">
        <v>783</v>
      </c>
      <c r="K1667" s="1" t="s">
        <v>619</v>
      </c>
      <c r="L1667" s="1" t="s">
        <v>618</v>
      </c>
      <c r="Y1667" s="1" t="s">
        <v>470</v>
      </c>
      <c r="Z1667" s="1" t="s">
        <v>425</v>
      </c>
    </row>
    <row r="1668" spans="1:26" x14ac:dyDescent="0.25">
      <c r="A1668" s="1" t="s">
        <v>2966</v>
      </c>
      <c r="B1668" s="1" t="s">
        <v>610</v>
      </c>
      <c r="C1668" s="1" t="s">
        <v>619</v>
      </c>
      <c r="D1668" s="1" t="s">
        <v>285</v>
      </c>
      <c r="E1668" s="1" t="s">
        <v>613</v>
      </c>
      <c r="F1668" s="1" t="s">
        <v>809</v>
      </c>
      <c r="G1668" s="1" t="s">
        <v>623</v>
      </c>
      <c r="H1668" s="1" t="s">
        <v>38</v>
      </c>
      <c r="I1668" s="1" t="s">
        <v>617</v>
      </c>
      <c r="J1668" s="1" t="s">
        <v>810</v>
      </c>
      <c r="K1668" s="1" t="s">
        <v>619</v>
      </c>
      <c r="L1668" s="1" t="s">
        <v>618</v>
      </c>
      <c r="Y1668" s="1" t="s">
        <v>470</v>
      </c>
      <c r="Z1668" s="1" t="s">
        <v>425</v>
      </c>
    </row>
    <row r="1669" spans="1:26" x14ac:dyDescent="0.25">
      <c r="A1669" s="1" t="s">
        <v>2967</v>
      </c>
      <c r="B1669" s="1" t="s">
        <v>610</v>
      </c>
      <c r="C1669" s="1" t="s">
        <v>619</v>
      </c>
      <c r="D1669" s="1" t="s">
        <v>26</v>
      </c>
      <c r="E1669" s="1" t="s">
        <v>648</v>
      </c>
      <c r="F1669" s="1" t="s">
        <v>613</v>
      </c>
      <c r="G1669" s="1" t="s">
        <v>641</v>
      </c>
      <c r="H1669" s="1" t="s">
        <v>38</v>
      </c>
      <c r="I1669" s="1" t="s">
        <v>617</v>
      </c>
      <c r="J1669" s="1" t="s">
        <v>633</v>
      </c>
      <c r="K1669" s="1" t="s">
        <v>619</v>
      </c>
      <c r="L1669" s="1" t="s">
        <v>630</v>
      </c>
      <c r="Y1669" s="1" t="s">
        <v>470</v>
      </c>
      <c r="Z1669" s="1" t="s">
        <v>425</v>
      </c>
    </row>
    <row r="1670" spans="1:26" x14ac:dyDescent="0.25">
      <c r="A1670" s="1" t="s">
        <v>2968</v>
      </c>
      <c r="B1670" s="1" t="s">
        <v>610</v>
      </c>
      <c r="C1670" s="1" t="s">
        <v>617</v>
      </c>
      <c r="D1670" s="1" t="s">
        <v>26</v>
      </c>
      <c r="E1670" s="1" t="s">
        <v>613</v>
      </c>
      <c r="F1670" s="1" t="s">
        <v>662</v>
      </c>
      <c r="G1670" s="1" t="s">
        <v>38</v>
      </c>
      <c r="H1670" s="1" t="s">
        <v>663</v>
      </c>
      <c r="I1670" s="1" t="s">
        <v>617</v>
      </c>
      <c r="J1670" s="1" t="s">
        <v>644</v>
      </c>
      <c r="K1670" s="1" t="s">
        <v>619</v>
      </c>
      <c r="L1670" s="1" t="s">
        <v>27</v>
      </c>
      <c r="Y1670" s="1" t="s">
        <v>470</v>
      </c>
      <c r="Z1670" s="1" t="s">
        <v>425</v>
      </c>
    </row>
    <row r="1671" spans="1:26" x14ac:dyDescent="0.25">
      <c r="A1671" s="1" t="s">
        <v>3055</v>
      </c>
      <c r="B1671" s="1" t="s">
        <v>610</v>
      </c>
      <c r="C1671" s="1" t="s">
        <v>620</v>
      </c>
      <c r="D1671" s="1" t="s">
        <v>659</v>
      </c>
      <c r="E1671" s="1" t="s">
        <v>660</v>
      </c>
      <c r="F1671" s="1" t="s">
        <v>626</v>
      </c>
      <c r="G1671" s="1" t="s">
        <v>646</v>
      </c>
      <c r="H1671" s="1" t="s">
        <v>642</v>
      </c>
      <c r="I1671" s="1" t="s">
        <v>628</v>
      </c>
      <c r="J1671" s="1" t="s">
        <v>637</v>
      </c>
      <c r="K1671" s="1" t="s">
        <v>619</v>
      </c>
      <c r="L1671" s="1" t="s">
        <v>27</v>
      </c>
      <c r="M1671" s="1" t="s">
        <v>264</v>
      </c>
      <c r="N1671" s="1" t="s">
        <v>27</v>
      </c>
      <c r="Y1671" s="1" t="s">
        <v>470</v>
      </c>
      <c r="Z1671" s="1" t="s">
        <v>425</v>
      </c>
    </row>
    <row r="1672" spans="1:26" x14ac:dyDescent="0.25">
      <c r="A1672" s="1" t="s">
        <v>2969</v>
      </c>
      <c r="B1672" s="1" t="s">
        <v>610</v>
      </c>
      <c r="C1672" s="1" t="s">
        <v>26</v>
      </c>
      <c r="D1672" s="1" t="s">
        <v>617</v>
      </c>
      <c r="E1672" s="1" t="s">
        <v>612</v>
      </c>
      <c r="F1672" s="1" t="s">
        <v>64</v>
      </c>
      <c r="G1672" s="1" t="s">
        <v>50</v>
      </c>
      <c r="H1672" s="1" t="s">
        <v>612</v>
      </c>
      <c r="I1672" s="1" t="s">
        <v>644</v>
      </c>
      <c r="J1672" s="1" t="s">
        <v>783</v>
      </c>
      <c r="K1672" s="1" t="s">
        <v>619</v>
      </c>
      <c r="L1672" s="1" t="s">
        <v>27</v>
      </c>
      <c r="Y1672" s="1" t="s">
        <v>470</v>
      </c>
      <c r="Z1672" s="1" t="s">
        <v>425</v>
      </c>
    </row>
    <row r="1673" spans="1:26" x14ac:dyDescent="0.25">
      <c r="A1673" s="1" t="s">
        <v>2838</v>
      </c>
      <c r="B1673" s="1" t="s">
        <v>610</v>
      </c>
      <c r="C1673" s="1" t="s">
        <v>617</v>
      </c>
      <c r="D1673" s="1" t="s">
        <v>611</v>
      </c>
      <c r="E1673" s="1" t="s">
        <v>781</v>
      </c>
      <c r="F1673" s="1" t="s">
        <v>662</v>
      </c>
      <c r="G1673" s="1" t="s">
        <v>663</v>
      </c>
      <c r="H1673" s="1" t="s">
        <v>615</v>
      </c>
      <c r="I1673" s="1" t="s">
        <v>644</v>
      </c>
      <c r="J1673" s="1" t="s">
        <v>665</v>
      </c>
      <c r="Y1673" s="1" t="s">
        <v>470</v>
      </c>
      <c r="Z1673" s="1" t="s">
        <v>425</v>
      </c>
    </row>
    <row r="1674" spans="1:26" x14ac:dyDescent="0.25">
      <c r="A1674" s="1" t="s">
        <v>2970</v>
      </c>
      <c r="B1674" s="1" t="s">
        <v>610</v>
      </c>
      <c r="C1674" s="1" t="s">
        <v>619</v>
      </c>
      <c r="D1674" s="1" t="s">
        <v>652</v>
      </c>
      <c r="E1674" s="1" t="s">
        <v>612</v>
      </c>
      <c r="F1674" s="1" t="s">
        <v>613</v>
      </c>
      <c r="G1674" s="1" t="s">
        <v>47</v>
      </c>
      <c r="H1674" s="1" t="s">
        <v>612</v>
      </c>
      <c r="I1674" s="1" t="s">
        <v>810</v>
      </c>
      <c r="J1674" s="1" t="s">
        <v>783</v>
      </c>
      <c r="K1674" s="1" t="s">
        <v>619</v>
      </c>
      <c r="L1674" s="1" t="s">
        <v>618</v>
      </c>
      <c r="Y1674" s="1" t="s">
        <v>470</v>
      </c>
      <c r="Z1674" s="1" t="s">
        <v>425</v>
      </c>
    </row>
    <row r="1675" spans="1:26" x14ac:dyDescent="0.25">
      <c r="A1675" s="1" t="s">
        <v>3056</v>
      </c>
      <c r="B1675" s="1" t="s">
        <v>610</v>
      </c>
      <c r="C1675" s="1" t="s">
        <v>617</v>
      </c>
      <c r="D1675" s="1" t="s">
        <v>797</v>
      </c>
      <c r="E1675" s="1" t="s">
        <v>729</v>
      </c>
      <c r="F1675" s="1" t="s">
        <v>662</v>
      </c>
      <c r="G1675" s="1" t="s">
        <v>663</v>
      </c>
      <c r="H1675" s="1" t="s">
        <v>623</v>
      </c>
      <c r="I1675" s="1" t="s">
        <v>628</v>
      </c>
      <c r="J1675" s="1" t="s">
        <v>813</v>
      </c>
      <c r="K1675" s="1" t="s">
        <v>619</v>
      </c>
      <c r="L1675" s="1" t="s">
        <v>27</v>
      </c>
      <c r="M1675" s="1" t="s">
        <v>264</v>
      </c>
      <c r="N1675" s="1" t="s">
        <v>27</v>
      </c>
      <c r="Y1675" s="1" t="s">
        <v>470</v>
      </c>
      <c r="Z1675" s="1" t="s">
        <v>425</v>
      </c>
    </row>
    <row r="1676" spans="1:26" x14ac:dyDescent="0.25">
      <c r="A1676" s="1" t="s">
        <v>2971</v>
      </c>
      <c r="B1676" s="1" t="s">
        <v>610</v>
      </c>
      <c r="C1676" s="1" t="s">
        <v>670</v>
      </c>
      <c r="D1676" s="1" t="s">
        <v>659</v>
      </c>
      <c r="E1676" s="1" t="s">
        <v>636</v>
      </c>
      <c r="F1676" s="1" t="s">
        <v>267</v>
      </c>
      <c r="G1676" s="1" t="s">
        <v>615</v>
      </c>
      <c r="H1676" s="1" t="s">
        <v>662</v>
      </c>
      <c r="I1676" s="1" t="s">
        <v>616</v>
      </c>
      <c r="J1676" s="1" t="s">
        <v>783</v>
      </c>
      <c r="K1676" s="1" t="s">
        <v>619</v>
      </c>
      <c r="L1676" s="1" t="s">
        <v>27</v>
      </c>
      <c r="Y1676" s="1" t="s">
        <v>470</v>
      </c>
      <c r="Z1676" s="1" t="s">
        <v>425</v>
      </c>
    </row>
    <row r="1677" spans="1:26" x14ac:dyDescent="0.25">
      <c r="A1677" s="1" t="s">
        <v>2705</v>
      </c>
      <c r="B1677" s="1" t="s">
        <v>610</v>
      </c>
      <c r="C1677" s="1" t="s">
        <v>619</v>
      </c>
      <c r="D1677" s="1" t="s">
        <v>652</v>
      </c>
      <c r="E1677" s="1" t="s">
        <v>688</v>
      </c>
      <c r="F1677" s="1" t="s">
        <v>627</v>
      </c>
      <c r="G1677" s="1" t="s">
        <v>623</v>
      </c>
      <c r="H1677" s="1" t="s">
        <v>802</v>
      </c>
      <c r="I1677" s="1" t="s">
        <v>651</v>
      </c>
      <c r="J1677" s="1" t="s">
        <v>628</v>
      </c>
      <c r="Y1677" s="1" t="s">
        <v>426</v>
      </c>
      <c r="Z1677" s="1" t="s">
        <v>425</v>
      </c>
    </row>
    <row r="1678" spans="1:26" x14ac:dyDescent="0.25">
      <c r="A1678" s="1" t="s">
        <v>2891</v>
      </c>
      <c r="B1678" s="1" t="s">
        <v>610</v>
      </c>
      <c r="C1678" s="1" t="s">
        <v>619</v>
      </c>
      <c r="D1678" s="1" t="s">
        <v>617</v>
      </c>
      <c r="E1678" s="1" t="s">
        <v>613</v>
      </c>
      <c r="F1678" s="1" t="s">
        <v>612</v>
      </c>
      <c r="G1678" s="1" t="s">
        <v>38</v>
      </c>
      <c r="H1678" s="1" t="s">
        <v>612</v>
      </c>
      <c r="I1678" s="1" t="s">
        <v>616</v>
      </c>
      <c r="J1678" s="1" t="s">
        <v>617</v>
      </c>
      <c r="K1678" s="1" t="s">
        <v>619</v>
      </c>
      <c r="L1678" s="1" t="s">
        <v>27</v>
      </c>
      <c r="Y1678" s="1" t="s">
        <v>426</v>
      </c>
      <c r="Z1678" s="1" t="s">
        <v>425</v>
      </c>
    </row>
    <row r="1679" spans="1:26" x14ac:dyDescent="0.25">
      <c r="A1679" s="1" t="s">
        <v>3013</v>
      </c>
      <c r="B1679" s="1" t="s">
        <v>610</v>
      </c>
      <c r="C1679" s="1" t="s">
        <v>619</v>
      </c>
      <c r="D1679" s="1" t="s">
        <v>619</v>
      </c>
      <c r="E1679" s="1" t="s">
        <v>613</v>
      </c>
      <c r="F1679" s="1" t="s">
        <v>627</v>
      </c>
      <c r="G1679" s="1" t="s">
        <v>623</v>
      </c>
      <c r="H1679" s="1" t="s">
        <v>628</v>
      </c>
      <c r="I1679" s="1" t="s">
        <v>617</v>
      </c>
      <c r="J1679" s="1" t="s">
        <v>628</v>
      </c>
      <c r="K1679" s="1" t="s">
        <v>619</v>
      </c>
      <c r="L1679" s="1" t="s">
        <v>27</v>
      </c>
      <c r="M1679" s="1" t="s">
        <v>266</v>
      </c>
      <c r="N1679" s="1" t="s">
        <v>27</v>
      </c>
      <c r="Y1679" s="1" t="s">
        <v>426</v>
      </c>
      <c r="Z1679" s="1" t="s">
        <v>425</v>
      </c>
    </row>
    <row r="1680" spans="1:26" x14ac:dyDescent="0.25">
      <c r="A1680" s="1" t="s">
        <v>3014</v>
      </c>
      <c r="B1680" s="1" t="s">
        <v>610</v>
      </c>
      <c r="C1680" s="1" t="s">
        <v>617</v>
      </c>
      <c r="D1680" s="1" t="s">
        <v>620</v>
      </c>
      <c r="E1680" s="1" t="s">
        <v>616</v>
      </c>
      <c r="F1680" s="1" t="s">
        <v>626</v>
      </c>
      <c r="G1680" s="1" t="s">
        <v>655</v>
      </c>
      <c r="H1680" s="1" t="s">
        <v>642</v>
      </c>
      <c r="I1680" s="1" t="s">
        <v>783</v>
      </c>
      <c r="J1680" s="1" t="s">
        <v>628</v>
      </c>
      <c r="K1680" s="1" t="s">
        <v>618</v>
      </c>
      <c r="L1680" s="1" t="s">
        <v>27</v>
      </c>
      <c r="M1680" s="1" t="s">
        <v>619</v>
      </c>
      <c r="N1680" s="1" t="s">
        <v>27</v>
      </c>
      <c r="Y1680" s="1" t="s">
        <v>426</v>
      </c>
      <c r="Z1680" s="1" t="s">
        <v>425</v>
      </c>
    </row>
    <row r="1681" spans="1:26" x14ac:dyDescent="0.25">
      <c r="A1681" s="1" t="s">
        <v>2706</v>
      </c>
      <c r="B1681" s="1" t="s">
        <v>610</v>
      </c>
      <c r="C1681" s="1" t="s">
        <v>637</v>
      </c>
      <c r="D1681" s="1" t="s">
        <v>670</v>
      </c>
      <c r="E1681" s="1" t="s">
        <v>706</v>
      </c>
      <c r="F1681" s="1" t="s">
        <v>631</v>
      </c>
      <c r="G1681" s="1" t="s">
        <v>644</v>
      </c>
      <c r="H1681" s="1" t="s">
        <v>632</v>
      </c>
      <c r="I1681" s="1" t="s">
        <v>619</v>
      </c>
      <c r="J1681" s="1" t="s">
        <v>619</v>
      </c>
      <c r="Y1681" s="1" t="s">
        <v>426</v>
      </c>
      <c r="Z1681" s="1" t="s">
        <v>425</v>
      </c>
    </row>
    <row r="1682" spans="1:26" x14ac:dyDescent="0.25">
      <c r="A1682" s="1" t="s">
        <v>2707</v>
      </c>
      <c r="B1682" s="1" t="s">
        <v>610</v>
      </c>
      <c r="C1682" s="1" t="s">
        <v>638</v>
      </c>
      <c r="D1682" s="1" t="s">
        <v>620</v>
      </c>
      <c r="E1682" s="1" t="s">
        <v>616</v>
      </c>
      <c r="F1682" s="1" t="s">
        <v>626</v>
      </c>
      <c r="G1682" s="1" t="s">
        <v>641</v>
      </c>
      <c r="H1682" s="1" t="s">
        <v>646</v>
      </c>
      <c r="I1682" s="1" t="s">
        <v>646</v>
      </c>
      <c r="J1682" s="1" t="s">
        <v>628</v>
      </c>
      <c r="Y1682" s="1" t="s">
        <v>426</v>
      </c>
      <c r="Z1682" s="1" t="s">
        <v>425</v>
      </c>
    </row>
    <row r="1683" spans="1:26" x14ac:dyDescent="0.25">
      <c r="A1683" s="1" t="s">
        <v>2708</v>
      </c>
      <c r="B1683" s="1" t="s">
        <v>610</v>
      </c>
      <c r="C1683" s="1" t="s">
        <v>620</v>
      </c>
      <c r="D1683" s="1" t="s">
        <v>620</v>
      </c>
      <c r="E1683" s="1" t="s">
        <v>626</v>
      </c>
      <c r="F1683" s="1" t="s">
        <v>658</v>
      </c>
      <c r="G1683" s="1" t="s">
        <v>628</v>
      </c>
      <c r="H1683" s="1" t="s">
        <v>642</v>
      </c>
      <c r="I1683" s="1" t="s">
        <v>628</v>
      </c>
      <c r="J1683" s="1" t="s">
        <v>624</v>
      </c>
      <c r="Y1683" s="1" t="s">
        <v>426</v>
      </c>
      <c r="Z1683" s="1" t="s">
        <v>425</v>
      </c>
    </row>
    <row r="1684" spans="1:26" x14ac:dyDescent="0.25">
      <c r="A1684" s="1" t="s">
        <v>3015</v>
      </c>
      <c r="B1684" s="1" t="s">
        <v>610</v>
      </c>
      <c r="C1684" s="1" t="s">
        <v>681</v>
      </c>
      <c r="D1684" s="1" t="s">
        <v>611</v>
      </c>
      <c r="E1684" s="1" t="s">
        <v>781</v>
      </c>
      <c r="F1684" s="1" t="s">
        <v>650</v>
      </c>
      <c r="G1684" s="1" t="s">
        <v>646</v>
      </c>
      <c r="H1684" s="1" t="s">
        <v>615</v>
      </c>
      <c r="I1684" s="1" t="s">
        <v>665</v>
      </c>
      <c r="J1684" s="1" t="s">
        <v>827</v>
      </c>
      <c r="K1684" s="1" t="s">
        <v>618</v>
      </c>
      <c r="L1684" s="1" t="s">
        <v>27</v>
      </c>
      <c r="M1684" s="1" t="s">
        <v>656</v>
      </c>
      <c r="N1684" s="1" t="s">
        <v>27</v>
      </c>
      <c r="Y1684" s="1" t="s">
        <v>426</v>
      </c>
      <c r="Z1684" s="1" t="s">
        <v>425</v>
      </c>
    </row>
    <row r="1685" spans="1:26" x14ac:dyDescent="0.25">
      <c r="A1685" s="1" t="s">
        <v>2709</v>
      </c>
      <c r="B1685" s="1" t="s">
        <v>610</v>
      </c>
      <c r="C1685" s="1" t="s">
        <v>637</v>
      </c>
      <c r="D1685" s="1" t="s">
        <v>647</v>
      </c>
      <c r="E1685" s="1" t="s">
        <v>645</v>
      </c>
      <c r="F1685" s="1" t="s">
        <v>648</v>
      </c>
      <c r="G1685" s="1" t="s">
        <v>641</v>
      </c>
      <c r="H1685" s="1" t="s">
        <v>646</v>
      </c>
      <c r="I1685" s="1" t="s">
        <v>619</v>
      </c>
      <c r="J1685" s="1" t="s">
        <v>649</v>
      </c>
      <c r="Y1685" s="1" t="s">
        <v>426</v>
      </c>
      <c r="Z1685" s="1" t="s">
        <v>425</v>
      </c>
    </row>
    <row r="1686" spans="1:26" x14ac:dyDescent="0.25">
      <c r="A1686" s="1" t="s">
        <v>2710</v>
      </c>
      <c r="B1686" s="1" t="s">
        <v>610</v>
      </c>
      <c r="C1686" s="1" t="s">
        <v>619</v>
      </c>
      <c r="D1686" s="1" t="s">
        <v>611</v>
      </c>
      <c r="E1686" s="1" t="s">
        <v>781</v>
      </c>
      <c r="F1686" s="1" t="s">
        <v>688</v>
      </c>
      <c r="G1686" s="1" t="s">
        <v>802</v>
      </c>
      <c r="H1686" s="1" t="s">
        <v>615</v>
      </c>
      <c r="I1686" s="1" t="s">
        <v>651</v>
      </c>
      <c r="J1686" s="1" t="s">
        <v>665</v>
      </c>
      <c r="Y1686" s="1" t="s">
        <v>426</v>
      </c>
      <c r="Z1686" s="1" t="s">
        <v>425</v>
      </c>
    </row>
    <row r="1687" spans="1:26" x14ac:dyDescent="0.25">
      <c r="A1687" s="1" t="s">
        <v>3016</v>
      </c>
      <c r="B1687" s="1" t="s">
        <v>610</v>
      </c>
      <c r="C1687" s="1" t="s">
        <v>619</v>
      </c>
      <c r="D1687" s="1" t="s">
        <v>26</v>
      </c>
      <c r="E1687" s="1" t="s">
        <v>613</v>
      </c>
      <c r="F1687" s="1" t="s">
        <v>616</v>
      </c>
      <c r="G1687" s="1" t="s">
        <v>641</v>
      </c>
      <c r="H1687" s="1" t="s">
        <v>628</v>
      </c>
      <c r="I1687" s="1" t="s">
        <v>617</v>
      </c>
      <c r="J1687" s="1" t="s">
        <v>646</v>
      </c>
      <c r="K1687" s="1" t="s">
        <v>619</v>
      </c>
      <c r="L1687" s="1" t="s">
        <v>27</v>
      </c>
      <c r="M1687" s="1" t="s">
        <v>656</v>
      </c>
      <c r="N1687" s="1" t="s">
        <v>27</v>
      </c>
      <c r="Y1687" s="1" t="s">
        <v>426</v>
      </c>
      <c r="Z1687" s="1" t="s">
        <v>425</v>
      </c>
    </row>
    <row r="1688" spans="1:26" x14ac:dyDescent="0.25">
      <c r="A1688" s="1" t="s">
        <v>3017</v>
      </c>
      <c r="B1688" s="1" t="s">
        <v>610</v>
      </c>
      <c r="C1688" s="1" t="s">
        <v>638</v>
      </c>
      <c r="D1688" s="1" t="s">
        <v>730</v>
      </c>
      <c r="E1688" s="1" t="s">
        <v>645</v>
      </c>
      <c r="F1688" s="1" t="s">
        <v>629</v>
      </c>
      <c r="G1688" s="1" t="s">
        <v>646</v>
      </c>
      <c r="H1688" s="1" t="s">
        <v>628</v>
      </c>
      <c r="I1688" s="1" t="s">
        <v>810</v>
      </c>
      <c r="J1688" s="1" t="s">
        <v>665</v>
      </c>
      <c r="K1688" s="1" t="s">
        <v>618</v>
      </c>
      <c r="L1688" s="1" t="s">
        <v>27</v>
      </c>
      <c r="M1688" s="1" t="s">
        <v>656</v>
      </c>
      <c r="N1688" s="1" t="s">
        <v>27</v>
      </c>
      <c r="Y1688" s="1" t="s">
        <v>426</v>
      </c>
      <c r="Z1688" s="1" t="s">
        <v>425</v>
      </c>
    </row>
    <row r="1689" spans="1:26" x14ac:dyDescent="0.25">
      <c r="A1689" s="1" t="s">
        <v>2711</v>
      </c>
      <c r="B1689" s="1" t="s">
        <v>610</v>
      </c>
      <c r="C1689" s="1" t="s">
        <v>619</v>
      </c>
      <c r="D1689" s="1" t="s">
        <v>620</v>
      </c>
      <c r="E1689" s="1" t="s">
        <v>729</v>
      </c>
      <c r="F1689" s="1" t="s">
        <v>626</v>
      </c>
      <c r="G1689" s="1" t="s">
        <v>623</v>
      </c>
      <c r="H1689" s="1" t="s">
        <v>642</v>
      </c>
      <c r="I1689" s="1" t="s">
        <v>628</v>
      </c>
      <c r="J1689" s="1" t="s">
        <v>628</v>
      </c>
      <c r="Y1689" s="1" t="s">
        <v>426</v>
      </c>
      <c r="Z1689" s="1" t="s">
        <v>425</v>
      </c>
    </row>
    <row r="1690" spans="1:26" x14ac:dyDescent="0.25">
      <c r="A1690" s="1" t="s">
        <v>2712</v>
      </c>
      <c r="B1690" s="1" t="s">
        <v>610</v>
      </c>
      <c r="C1690" s="1" t="s">
        <v>619</v>
      </c>
      <c r="D1690" s="1" t="s">
        <v>676</v>
      </c>
      <c r="E1690" s="1" t="s">
        <v>613</v>
      </c>
      <c r="F1690" s="1" t="s">
        <v>729</v>
      </c>
      <c r="G1690" s="1" t="s">
        <v>623</v>
      </c>
      <c r="H1690" s="1" t="s">
        <v>38</v>
      </c>
      <c r="I1690" s="1" t="s">
        <v>619</v>
      </c>
      <c r="J1690" s="1" t="s">
        <v>628</v>
      </c>
      <c r="Y1690" s="1" t="s">
        <v>426</v>
      </c>
      <c r="Z1690" s="1" t="s">
        <v>425</v>
      </c>
    </row>
    <row r="1691" spans="1:26" x14ac:dyDescent="0.25">
      <c r="A1691" s="1" t="s">
        <v>3018</v>
      </c>
      <c r="B1691" s="1" t="s">
        <v>610</v>
      </c>
      <c r="C1691" s="1" t="s">
        <v>676</v>
      </c>
      <c r="D1691" s="1" t="s">
        <v>659</v>
      </c>
      <c r="E1691" s="1" t="s">
        <v>729</v>
      </c>
      <c r="F1691" s="1" t="s">
        <v>631</v>
      </c>
      <c r="G1691" s="1" t="s">
        <v>623</v>
      </c>
      <c r="H1691" s="1" t="s">
        <v>693</v>
      </c>
      <c r="I1691" s="1" t="s">
        <v>637</v>
      </c>
      <c r="J1691" s="1" t="s">
        <v>628</v>
      </c>
      <c r="K1691" s="1" t="s">
        <v>618</v>
      </c>
      <c r="L1691" s="1" t="s">
        <v>27</v>
      </c>
      <c r="M1691" s="1" t="s">
        <v>264</v>
      </c>
      <c r="N1691" s="1" t="s">
        <v>27</v>
      </c>
      <c r="Y1691" s="1" t="s">
        <v>426</v>
      </c>
      <c r="Z1691" s="1" t="s">
        <v>425</v>
      </c>
    </row>
    <row r="1692" spans="1:26" x14ac:dyDescent="0.25">
      <c r="A1692" s="1" t="s">
        <v>2713</v>
      </c>
      <c r="B1692" s="1" t="s">
        <v>610</v>
      </c>
      <c r="C1692" s="1" t="s">
        <v>638</v>
      </c>
      <c r="D1692" s="1" t="s">
        <v>637</v>
      </c>
      <c r="E1692" s="1" t="s">
        <v>626</v>
      </c>
      <c r="F1692" s="1" t="s">
        <v>650</v>
      </c>
      <c r="G1692" s="1" t="s">
        <v>646</v>
      </c>
      <c r="H1692" s="1" t="s">
        <v>651</v>
      </c>
      <c r="I1692" s="1" t="s">
        <v>649</v>
      </c>
      <c r="J1692" s="1" t="s">
        <v>628</v>
      </c>
      <c r="Y1692" s="1" t="s">
        <v>426</v>
      </c>
      <c r="Z1692" s="1" t="s">
        <v>425</v>
      </c>
    </row>
    <row r="1693" spans="1:26" x14ac:dyDescent="0.25">
      <c r="A1693" s="1" t="s">
        <v>3019</v>
      </c>
      <c r="B1693" s="1" t="s">
        <v>610</v>
      </c>
      <c r="C1693" s="1" t="s">
        <v>637</v>
      </c>
      <c r="D1693" s="1" t="s">
        <v>617</v>
      </c>
      <c r="E1693" s="1" t="s">
        <v>612</v>
      </c>
      <c r="F1693" s="1" t="s">
        <v>631</v>
      </c>
      <c r="G1693" s="1" t="s">
        <v>632</v>
      </c>
      <c r="H1693" s="1" t="s">
        <v>612</v>
      </c>
      <c r="I1693" s="1" t="s">
        <v>617</v>
      </c>
      <c r="J1693" s="1" t="s">
        <v>646</v>
      </c>
      <c r="K1693" s="1" t="s">
        <v>619</v>
      </c>
      <c r="L1693" s="1" t="s">
        <v>27</v>
      </c>
      <c r="M1693" s="1" t="s">
        <v>264</v>
      </c>
      <c r="N1693" s="1" t="s">
        <v>27</v>
      </c>
      <c r="Y1693" s="1" t="s">
        <v>426</v>
      </c>
      <c r="Z1693" s="1" t="s">
        <v>425</v>
      </c>
    </row>
    <row r="1694" spans="1:26" x14ac:dyDescent="0.25">
      <c r="A1694" s="1" t="s">
        <v>2892</v>
      </c>
      <c r="B1694" s="1" t="s">
        <v>610</v>
      </c>
      <c r="C1694" s="1" t="s">
        <v>659</v>
      </c>
      <c r="D1694" s="1" t="s">
        <v>611</v>
      </c>
      <c r="E1694" s="1" t="s">
        <v>781</v>
      </c>
      <c r="F1694" s="1" t="s">
        <v>650</v>
      </c>
      <c r="G1694" s="1" t="s">
        <v>615</v>
      </c>
      <c r="H1694" s="1" t="s">
        <v>662</v>
      </c>
      <c r="I1694" s="1" t="s">
        <v>783</v>
      </c>
      <c r="J1694" s="1" t="s">
        <v>783</v>
      </c>
      <c r="K1694" s="1" t="s">
        <v>619</v>
      </c>
      <c r="L1694" s="1" t="s">
        <v>619</v>
      </c>
      <c r="Y1694" s="1" t="s">
        <v>426</v>
      </c>
      <c r="Z1694" s="1" t="s">
        <v>425</v>
      </c>
    </row>
    <row r="1695" spans="1:26" x14ac:dyDescent="0.25">
      <c r="A1695" s="1" t="s">
        <v>2714</v>
      </c>
      <c r="B1695" s="1" t="s">
        <v>610</v>
      </c>
      <c r="C1695" s="1" t="s">
        <v>611</v>
      </c>
      <c r="D1695" s="1" t="s">
        <v>661</v>
      </c>
      <c r="E1695" s="1" t="s">
        <v>662</v>
      </c>
      <c r="F1695" s="1" t="s">
        <v>645</v>
      </c>
      <c r="G1695" s="1" t="s">
        <v>646</v>
      </c>
      <c r="H1695" s="1" t="s">
        <v>663</v>
      </c>
      <c r="I1695" s="1" t="s">
        <v>644</v>
      </c>
      <c r="J1695" s="1" t="s">
        <v>665</v>
      </c>
      <c r="Y1695" s="1" t="s">
        <v>426</v>
      </c>
      <c r="Z1695" s="1" t="s">
        <v>425</v>
      </c>
    </row>
    <row r="1696" spans="1:26" x14ac:dyDescent="0.25">
      <c r="A1696" s="1" t="s">
        <v>2893</v>
      </c>
      <c r="B1696" s="1" t="s">
        <v>610</v>
      </c>
      <c r="C1696" s="1" t="s">
        <v>670</v>
      </c>
      <c r="D1696" s="1" t="s">
        <v>611</v>
      </c>
      <c r="E1696" s="1" t="s">
        <v>636</v>
      </c>
      <c r="F1696" s="1" t="s">
        <v>781</v>
      </c>
      <c r="G1696" s="1" t="s">
        <v>615</v>
      </c>
      <c r="H1696" s="1" t="s">
        <v>615</v>
      </c>
      <c r="I1696" s="1" t="s">
        <v>729</v>
      </c>
      <c r="J1696" s="1" t="s">
        <v>616</v>
      </c>
      <c r="K1696" s="1" t="s">
        <v>617</v>
      </c>
      <c r="L1696" s="1" t="s">
        <v>27</v>
      </c>
      <c r="Y1696" s="1" t="s">
        <v>426</v>
      </c>
      <c r="Z1696" s="1" t="s">
        <v>425</v>
      </c>
    </row>
    <row r="1697" spans="1:26" x14ac:dyDescent="0.25">
      <c r="A1697" s="1" t="s">
        <v>2894</v>
      </c>
      <c r="B1697" s="1" t="s">
        <v>610</v>
      </c>
      <c r="C1697" s="1" t="s">
        <v>619</v>
      </c>
      <c r="D1697" s="1" t="s">
        <v>723</v>
      </c>
      <c r="E1697" s="1" t="s">
        <v>613</v>
      </c>
      <c r="F1697" s="1" t="s">
        <v>658</v>
      </c>
      <c r="G1697" s="1" t="s">
        <v>38</v>
      </c>
      <c r="H1697" s="1" t="s">
        <v>38</v>
      </c>
      <c r="I1697" s="1" t="s">
        <v>651</v>
      </c>
      <c r="J1697" s="1" t="s">
        <v>617</v>
      </c>
      <c r="K1697" s="1" t="s">
        <v>619</v>
      </c>
      <c r="L1697" s="1" t="s">
        <v>27</v>
      </c>
      <c r="Y1697" s="1" t="s">
        <v>426</v>
      </c>
      <c r="Z1697" s="1" t="s">
        <v>425</v>
      </c>
    </row>
    <row r="1698" spans="1:26" x14ac:dyDescent="0.25">
      <c r="A1698" s="1" t="s">
        <v>2895</v>
      </c>
      <c r="B1698" s="1" t="s">
        <v>610</v>
      </c>
      <c r="C1698" s="1" t="s">
        <v>619</v>
      </c>
      <c r="D1698" s="1" t="s">
        <v>659</v>
      </c>
      <c r="E1698" s="1" t="s">
        <v>613</v>
      </c>
      <c r="F1698" s="1" t="s">
        <v>636</v>
      </c>
      <c r="G1698" s="1" t="s">
        <v>38</v>
      </c>
      <c r="H1698" s="1" t="s">
        <v>38</v>
      </c>
      <c r="I1698" s="1" t="s">
        <v>617</v>
      </c>
      <c r="J1698" s="1" t="s">
        <v>642</v>
      </c>
      <c r="K1698" s="1" t="s">
        <v>619</v>
      </c>
      <c r="L1698" s="1" t="s">
        <v>27</v>
      </c>
      <c r="Y1698" s="1" t="s">
        <v>426</v>
      </c>
      <c r="Z1698" s="1" t="s">
        <v>425</v>
      </c>
    </row>
    <row r="1699" spans="1:26" x14ac:dyDescent="0.25">
      <c r="A1699" s="1" t="s">
        <v>2715</v>
      </c>
      <c r="B1699" s="1" t="s">
        <v>610</v>
      </c>
      <c r="C1699" s="1" t="s">
        <v>630</v>
      </c>
      <c r="D1699" s="1" t="s">
        <v>617</v>
      </c>
      <c r="E1699" s="1" t="s">
        <v>648</v>
      </c>
      <c r="F1699" s="1" t="s">
        <v>616</v>
      </c>
      <c r="G1699" s="1" t="s">
        <v>641</v>
      </c>
      <c r="H1699" s="1" t="s">
        <v>641</v>
      </c>
      <c r="I1699" s="1" t="s">
        <v>619</v>
      </c>
      <c r="J1699" s="1" t="s">
        <v>628</v>
      </c>
      <c r="Y1699" s="1" t="s">
        <v>426</v>
      </c>
      <c r="Z1699" s="1" t="s">
        <v>425</v>
      </c>
    </row>
    <row r="1700" spans="1:26" x14ac:dyDescent="0.25">
      <c r="A1700" s="1" t="s">
        <v>2716</v>
      </c>
      <c r="B1700" s="1" t="s">
        <v>610</v>
      </c>
      <c r="C1700" s="1" t="s">
        <v>620</v>
      </c>
      <c r="D1700" s="1" t="s">
        <v>730</v>
      </c>
      <c r="E1700" s="1" t="s">
        <v>613</v>
      </c>
      <c r="F1700" s="1" t="s">
        <v>626</v>
      </c>
      <c r="G1700" s="1" t="s">
        <v>38</v>
      </c>
      <c r="H1700" s="1" t="s">
        <v>642</v>
      </c>
      <c r="I1700" s="1" t="s">
        <v>628</v>
      </c>
      <c r="J1700" s="1" t="s">
        <v>649</v>
      </c>
      <c r="Y1700" s="1" t="s">
        <v>426</v>
      </c>
      <c r="Z1700" s="1" t="s">
        <v>425</v>
      </c>
    </row>
    <row r="1701" spans="1:26" x14ac:dyDescent="0.25">
      <c r="A1701" s="1" t="s">
        <v>2896</v>
      </c>
      <c r="B1701" s="1" t="s">
        <v>610</v>
      </c>
      <c r="C1701" s="1" t="s">
        <v>26</v>
      </c>
      <c r="D1701" s="1" t="s">
        <v>637</v>
      </c>
      <c r="E1701" s="1" t="s">
        <v>645</v>
      </c>
      <c r="F1701" s="1" t="s">
        <v>629</v>
      </c>
      <c r="G1701" s="1" t="s">
        <v>646</v>
      </c>
      <c r="H1701" s="1" t="s">
        <v>38</v>
      </c>
      <c r="I1701" s="1" t="s">
        <v>619</v>
      </c>
      <c r="J1701" s="1" t="s">
        <v>783</v>
      </c>
      <c r="K1701" s="1" t="s">
        <v>619</v>
      </c>
      <c r="L1701" s="1" t="s">
        <v>27</v>
      </c>
      <c r="Y1701" s="1" t="s">
        <v>426</v>
      </c>
      <c r="Z1701" s="1" t="s">
        <v>425</v>
      </c>
    </row>
    <row r="1702" spans="1:26" x14ac:dyDescent="0.25">
      <c r="A1702" s="1" t="s">
        <v>2897</v>
      </c>
      <c r="B1702" s="1" t="s">
        <v>610</v>
      </c>
      <c r="C1702" s="1" t="s">
        <v>617</v>
      </c>
      <c r="D1702" s="1" t="s">
        <v>670</v>
      </c>
      <c r="E1702" s="1" t="s">
        <v>613</v>
      </c>
      <c r="F1702" s="1" t="s">
        <v>636</v>
      </c>
      <c r="G1702" s="1" t="s">
        <v>38</v>
      </c>
      <c r="H1702" s="1" t="s">
        <v>615</v>
      </c>
      <c r="I1702" s="1" t="s">
        <v>617</v>
      </c>
      <c r="J1702" s="1" t="s">
        <v>783</v>
      </c>
      <c r="K1702" s="1" t="s">
        <v>619</v>
      </c>
      <c r="L1702" s="1" t="s">
        <v>619</v>
      </c>
      <c r="Y1702" s="1" t="s">
        <v>426</v>
      </c>
      <c r="Z1702" s="1" t="s">
        <v>425</v>
      </c>
    </row>
    <row r="1703" spans="1:26" x14ac:dyDescent="0.25">
      <c r="A1703" s="1" t="s">
        <v>2898</v>
      </c>
      <c r="B1703" s="1" t="s">
        <v>610</v>
      </c>
      <c r="C1703" s="1" t="s">
        <v>619</v>
      </c>
      <c r="D1703" s="1" t="s">
        <v>619</v>
      </c>
      <c r="E1703" s="1" t="s">
        <v>613</v>
      </c>
      <c r="F1703" s="1" t="s">
        <v>613</v>
      </c>
      <c r="G1703" s="1" t="s">
        <v>628</v>
      </c>
      <c r="H1703" s="1" t="s">
        <v>628</v>
      </c>
      <c r="I1703" s="1" t="s">
        <v>616</v>
      </c>
      <c r="J1703" s="1" t="s">
        <v>617</v>
      </c>
      <c r="K1703" s="1" t="s">
        <v>619</v>
      </c>
      <c r="L1703" s="1" t="s">
        <v>27</v>
      </c>
      <c r="Y1703" s="1" t="s">
        <v>426</v>
      </c>
      <c r="Z1703" s="1" t="s">
        <v>425</v>
      </c>
    </row>
    <row r="1704" spans="1:26" x14ac:dyDescent="0.25">
      <c r="A1704" s="1" t="s">
        <v>3020</v>
      </c>
      <c r="B1704" s="1" t="s">
        <v>610</v>
      </c>
      <c r="C1704" s="1" t="s">
        <v>26</v>
      </c>
      <c r="D1704" s="1" t="s">
        <v>619</v>
      </c>
      <c r="E1704" s="1" t="s">
        <v>613</v>
      </c>
      <c r="F1704" s="1" t="s">
        <v>627</v>
      </c>
      <c r="G1704" s="1" t="s">
        <v>623</v>
      </c>
      <c r="H1704" s="1" t="s">
        <v>628</v>
      </c>
      <c r="I1704" s="1" t="s">
        <v>628</v>
      </c>
      <c r="J1704" s="1" t="s">
        <v>617</v>
      </c>
      <c r="K1704" s="1" t="s">
        <v>619</v>
      </c>
      <c r="L1704" s="1" t="s">
        <v>27</v>
      </c>
      <c r="M1704" s="1" t="s">
        <v>266</v>
      </c>
      <c r="N1704" s="1" t="s">
        <v>27</v>
      </c>
      <c r="Y1704" s="1" t="s">
        <v>426</v>
      </c>
      <c r="Z1704" s="1" t="s">
        <v>425</v>
      </c>
    </row>
    <row r="1705" spans="1:26" x14ac:dyDescent="0.25">
      <c r="A1705" s="1" t="s">
        <v>3021</v>
      </c>
      <c r="B1705" s="1" t="s">
        <v>610</v>
      </c>
      <c r="C1705" s="1" t="s">
        <v>619</v>
      </c>
      <c r="D1705" s="1" t="s">
        <v>617</v>
      </c>
      <c r="E1705" s="1" t="s">
        <v>612</v>
      </c>
      <c r="F1705" s="1" t="s">
        <v>613</v>
      </c>
      <c r="G1705" s="1" t="s">
        <v>628</v>
      </c>
      <c r="H1705" s="1" t="s">
        <v>612</v>
      </c>
      <c r="I1705" s="1" t="s">
        <v>617</v>
      </c>
      <c r="J1705" s="1" t="s">
        <v>628</v>
      </c>
      <c r="K1705" s="1" t="s">
        <v>619</v>
      </c>
      <c r="L1705" s="1" t="s">
        <v>27</v>
      </c>
      <c r="M1705" s="1" t="s">
        <v>619</v>
      </c>
      <c r="N1705" s="1" t="s">
        <v>27</v>
      </c>
      <c r="Y1705" s="1" t="s">
        <v>426</v>
      </c>
      <c r="Z1705" s="1" t="s">
        <v>425</v>
      </c>
    </row>
    <row r="1706" spans="1:26" x14ac:dyDescent="0.25">
      <c r="A1706" s="1" t="s">
        <v>2899</v>
      </c>
      <c r="B1706" s="1" t="s">
        <v>610</v>
      </c>
      <c r="C1706" s="1" t="s">
        <v>26</v>
      </c>
      <c r="D1706" s="1" t="s">
        <v>639</v>
      </c>
      <c r="E1706" s="1" t="s">
        <v>636</v>
      </c>
      <c r="F1706" s="1" t="s">
        <v>631</v>
      </c>
      <c r="G1706" s="1" t="s">
        <v>632</v>
      </c>
      <c r="H1706" s="1" t="s">
        <v>632</v>
      </c>
      <c r="I1706" s="1" t="s">
        <v>617</v>
      </c>
      <c r="J1706" s="1" t="s">
        <v>783</v>
      </c>
      <c r="K1706" s="1" t="s">
        <v>619</v>
      </c>
      <c r="L1706" s="1" t="s">
        <v>618</v>
      </c>
      <c r="Y1706" s="1" t="s">
        <v>426</v>
      </c>
      <c r="Z1706" s="1" t="s">
        <v>425</v>
      </c>
    </row>
    <row r="1707" spans="1:26" x14ac:dyDescent="0.25">
      <c r="A1707" s="1" t="s">
        <v>3022</v>
      </c>
      <c r="B1707" s="1" t="s">
        <v>610</v>
      </c>
      <c r="C1707" s="1" t="s">
        <v>619</v>
      </c>
      <c r="D1707" s="1" t="s">
        <v>26</v>
      </c>
      <c r="E1707" s="1" t="s">
        <v>613</v>
      </c>
      <c r="F1707" s="1" t="s">
        <v>616</v>
      </c>
      <c r="G1707" s="1" t="s">
        <v>655</v>
      </c>
      <c r="H1707" s="1" t="s">
        <v>628</v>
      </c>
      <c r="I1707" s="1" t="s">
        <v>646</v>
      </c>
      <c r="J1707" s="1" t="s">
        <v>617</v>
      </c>
      <c r="K1707" s="1" t="s">
        <v>619</v>
      </c>
      <c r="L1707" s="1" t="s">
        <v>27</v>
      </c>
      <c r="M1707" s="1" t="s">
        <v>656</v>
      </c>
      <c r="N1707" s="1" t="s">
        <v>27</v>
      </c>
      <c r="Y1707" s="1" t="s">
        <v>426</v>
      </c>
      <c r="Z1707" s="1" t="s">
        <v>425</v>
      </c>
    </row>
    <row r="1708" spans="1:26" x14ac:dyDescent="0.25">
      <c r="A1708" s="1" t="s">
        <v>3023</v>
      </c>
      <c r="B1708" s="1" t="s">
        <v>610</v>
      </c>
      <c r="C1708" s="1" t="s">
        <v>26</v>
      </c>
      <c r="D1708" s="1" t="s">
        <v>639</v>
      </c>
      <c r="E1708" s="1" t="s">
        <v>636</v>
      </c>
      <c r="F1708" s="1" t="s">
        <v>612</v>
      </c>
      <c r="G1708" s="1" t="s">
        <v>632</v>
      </c>
      <c r="H1708" s="1" t="s">
        <v>612</v>
      </c>
      <c r="I1708" s="1" t="s">
        <v>617</v>
      </c>
      <c r="J1708" s="1" t="s">
        <v>649</v>
      </c>
      <c r="K1708" s="1" t="s">
        <v>619</v>
      </c>
      <c r="L1708" s="1" t="s">
        <v>27</v>
      </c>
      <c r="M1708" s="1" t="s">
        <v>656</v>
      </c>
      <c r="N1708" s="1" t="s">
        <v>27</v>
      </c>
      <c r="Y1708" s="1" t="s">
        <v>426</v>
      </c>
      <c r="Z1708" s="1" t="s">
        <v>425</v>
      </c>
    </row>
    <row r="1709" spans="1:26" x14ac:dyDescent="0.25">
      <c r="A1709" s="1" t="s">
        <v>2717</v>
      </c>
      <c r="B1709" s="1" t="s">
        <v>610</v>
      </c>
      <c r="C1709" s="1" t="s">
        <v>617</v>
      </c>
      <c r="D1709" s="1" t="s">
        <v>730</v>
      </c>
      <c r="E1709" s="1" t="s">
        <v>650</v>
      </c>
      <c r="F1709" s="1" t="s">
        <v>612</v>
      </c>
      <c r="G1709" s="1" t="s">
        <v>612</v>
      </c>
      <c r="H1709" s="1" t="s">
        <v>651</v>
      </c>
      <c r="I1709" s="1" t="s">
        <v>619</v>
      </c>
      <c r="J1709" s="1" t="s">
        <v>646</v>
      </c>
      <c r="Y1709" s="1" t="s">
        <v>426</v>
      </c>
      <c r="Z1709" s="1" t="s">
        <v>425</v>
      </c>
    </row>
    <row r="1710" spans="1:26" x14ac:dyDescent="0.25">
      <c r="A1710" s="1" t="s">
        <v>2718</v>
      </c>
      <c r="B1710" s="1" t="s">
        <v>610</v>
      </c>
      <c r="C1710" s="1" t="s">
        <v>619</v>
      </c>
      <c r="D1710" s="1" t="s">
        <v>26</v>
      </c>
      <c r="E1710" s="1" t="s">
        <v>631</v>
      </c>
      <c r="F1710" s="1" t="s">
        <v>612</v>
      </c>
      <c r="G1710" s="1" t="s">
        <v>632</v>
      </c>
      <c r="H1710" s="1" t="s">
        <v>612</v>
      </c>
      <c r="I1710" s="1" t="s">
        <v>616</v>
      </c>
      <c r="J1710" s="1" t="s">
        <v>646</v>
      </c>
      <c r="Y1710" s="1" t="s">
        <v>426</v>
      </c>
      <c r="Z1710" s="1" t="s">
        <v>425</v>
      </c>
    </row>
    <row r="1711" spans="1:26" x14ac:dyDescent="0.25">
      <c r="A1711" s="1" t="s">
        <v>2634</v>
      </c>
      <c r="B1711" s="1" t="s">
        <v>610</v>
      </c>
      <c r="C1711" s="1" t="s">
        <v>619</v>
      </c>
      <c r="D1711" s="1" t="s">
        <v>617</v>
      </c>
      <c r="E1711" s="1" t="s">
        <v>613</v>
      </c>
      <c r="F1711" s="1" t="s">
        <v>645</v>
      </c>
      <c r="G1711" s="1" t="s">
        <v>646</v>
      </c>
      <c r="H1711" s="1" t="s">
        <v>628</v>
      </c>
      <c r="I1711" s="1" t="s">
        <v>617</v>
      </c>
      <c r="J1711" s="1" t="s">
        <v>817</v>
      </c>
      <c r="K1711" s="1" t="s">
        <v>619</v>
      </c>
      <c r="L1711" s="1" t="s">
        <v>618</v>
      </c>
      <c r="Y1711" s="1" t="s">
        <v>261</v>
      </c>
      <c r="Z1711" s="1" t="s">
        <v>43</v>
      </c>
    </row>
    <row r="1712" spans="1:26" x14ac:dyDescent="0.25">
      <c r="A1712" s="1" t="s">
        <v>2719</v>
      </c>
      <c r="B1712" s="1" t="s">
        <v>610</v>
      </c>
      <c r="C1712" s="1" t="s">
        <v>26</v>
      </c>
      <c r="D1712" s="1" t="s">
        <v>652</v>
      </c>
      <c r="E1712" s="1" t="s">
        <v>648</v>
      </c>
      <c r="F1712" s="1" t="s">
        <v>706</v>
      </c>
      <c r="G1712" s="1" t="s">
        <v>618</v>
      </c>
      <c r="H1712" s="1" t="s">
        <v>641</v>
      </c>
      <c r="I1712" s="1" t="s">
        <v>628</v>
      </c>
      <c r="J1712" s="1" t="s">
        <v>619</v>
      </c>
      <c r="Y1712" s="1" t="s">
        <v>426</v>
      </c>
      <c r="Z1712" s="1" t="s">
        <v>425</v>
      </c>
    </row>
    <row r="1713" spans="1:26" x14ac:dyDescent="0.25">
      <c r="A1713" s="1" t="s">
        <v>2720</v>
      </c>
      <c r="B1713" s="1" t="s">
        <v>610</v>
      </c>
      <c r="C1713" s="1" t="s">
        <v>617</v>
      </c>
      <c r="D1713" s="1" t="s">
        <v>637</v>
      </c>
      <c r="E1713" s="1" t="s">
        <v>612</v>
      </c>
      <c r="F1713" s="1" t="s">
        <v>612</v>
      </c>
      <c r="G1713" s="1" t="s">
        <v>612</v>
      </c>
      <c r="H1713" s="1" t="s">
        <v>612</v>
      </c>
      <c r="I1713" s="1" t="s">
        <v>616</v>
      </c>
      <c r="J1713" s="1" t="s">
        <v>646</v>
      </c>
      <c r="Y1713" s="1" t="s">
        <v>426</v>
      </c>
      <c r="Z1713" s="1" t="s">
        <v>425</v>
      </c>
    </row>
    <row r="1714" spans="1:26" x14ac:dyDescent="0.25">
      <c r="A1714" s="1" t="s">
        <v>2721</v>
      </c>
      <c r="B1714" s="1" t="s">
        <v>610</v>
      </c>
      <c r="C1714" s="1" t="s">
        <v>26</v>
      </c>
      <c r="D1714" s="1" t="s">
        <v>620</v>
      </c>
      <c r="E1714" s="1" t="s">
        <v>631</v>
      </c>
      <c r="F1714" s="1" t="s">
        <v>626</v>
      </c>
      <c r="G1714" s="1" t="s">
        <v>632</v>
      </c>
      <c r="H1714" s="1" t="s">
        <v>642</v>
      </c>
      <c r="I1714" s="1" t="s">
        <v>646</v>
      </c>
      <c r="J1714" s="1" t="s">
        <v>628</v>
      </c>
      <c r="Y1714" s="1" t="s">
        <v>426</v>
      </c>
      <c r="Z1714" s="1" t="s">
        <v>425</v>
      </c>
    </row>
    <row r="1715" spans="1:26" x14ac:dyDescent="0.25">
      <c r="A1715" s="1" t="s">
        <v>3024</v>
      </c>
      <c r="B1715" s="1" t="s">
        <v>610</v>
      </c>
      <c r="C1715" s="1" t="s">
        <v>730</v>
      </c>
      <c r="D1715" s="1" t="s">
        <v>637</v>
      </c>
      <c r="E1715" s="1" t="s">
        <v>660</v>
      </c>
      <c r="F1715" s="1" t="s">
        <v>626</v>
      </c>
      <c r="G1715" s="1" t="s">
        <v>646</v>
      </c>
      <c r="H1715" s="1" t="s">
        <v>646</v>
      </c>
      <c r="I1715" s="1" t="s">
        <v>628</v>
      </c>
      <c r="J1715" s="1" t="s">
        <v>637</v>
      </c>
      <c r="K1715" s="1" t="s">
        <v>618</v>
      </c>
      <c r="L1715" s="1" t="s">
        <v>27</v>
      </c>
      <c r="M1715" s="1" t="s">
        <v>619</v>
      </c>
      <c r="N1715" s="1" t="s">
        <v>27</v>
      </c>
      <c r="Y1715" s="1" t="s">
        <v>426</v>
      </c>
      <c r="Z1715" s="1" t="s">
        <v>425</v>
      </c>
    </row>
    <row r="1716" spans="1:26" x14ac:dyDescent="0.25">
      <c r="A1716" s="1" t="s">
        <v>3025</v>
      </c>
      <c r="B1716" s="1" t="s">
        <v>610</v>
      </c>
      <c r="C1716" s="1" t="s">
        <v>26</v>
      </c>
      <c r="D1716" s="1" t="s">
        <v>730</v>
      </c>
      <c r="E1716" s="1" t="s">
        <v>648</v>
      </c>
      <c r="F1716" s="1" t="s">
        <v>631</v>
      </c>
      <c r="G1716" s="1" t="s">
        <v>641</v>
      </c>
      <c r="H1716" s="1" t="s">
        <v>632</v>
      </c>
      <c r="I1716" s="1" t="s">
        <v>646</v>
      </c>
      <c r="J1716" s="1" t="s">
        <v>729</v>
      </c>
      <c r="K1716" s="1" t="s">
        <v>617</v>
      </c>
      <c r="L1716" s="1" t="s">
        <v>27</v>
      </c>
      <c r="M1716" s="1" t="s">
        <v>656</v>
      </c>
      <c r="N1716" s="1" t="s">
        <v>27</v>
      </c>
      <c r="Y1716" s="1" t="s">
        <v>426</v>
      </c>
      <c r="Z1716" s="1" t="s">
        <v>425</v>
      </c>
    </row>
    <row r="1717" spans="1:26" x14ac:dyDescent="0.25">
      <c r="A1717" s="1" t="s">
        <v>2900</v>
      </c>
      <c r="B1717" s="1" t="s">
        <v>610</v>
      </c>
      <c r="C1717" s="1" t="s">
        <v>619</v>
      </c>
      <c r="D1717" s="1" t="s">
        <v>652</v>
      </c>
      <c r="E1717" s="1" t="s">
        <v>612</v>
      </c>
      <c r="F1717" s="1" t="s">
        <v>613</v>
      </c>
      <c r="G1717" s="1" t="s">
        <v>628</v>
      </c>
      <c r="H1717" s="1" t="s">
        <v>612</v>
      </c>
      <c r="I1717" s="1" t="s">
        <v>616</v>
      </c>
      <c r="J1717" s="1" t="s">
        <v>617</v>
      </c>
      <c r="K1717" s="1" t="s">
        <v>619</v>
      </c>
      <c r="L1717" s="1" t="s">
        <v>27</v>
      </c>
      <c r="Y1717" s="1" t="s">
        <v>426</v>
      </c>
      <c r="Z1717" s="1" t="s">
        <v>425</v>
      </c>
    </row>
    <row r="1718" spans="1:26" x14ac:dyDescent="0.25">
      <c r="A1718" s="1" t="s">
        <v>3026</v>
      </c>
      <c r="B1718" s="1" t="s">
        <v>610</v>
      </c>
      <c r="C1718" s="1" t="s">
        <v>26</v>
      </c>
      <c r="D1718" s="1" t="s">
        <v>26</v>
      </c>
      <c r="E1718" s="1" t="s">
        <v>631</v>
      </c>
      <c r="F1718" s="1" t="s">
        <v>678</v>
      </c>
      <c r="G1718" s="1" t="s">
        <v>632</v>
      </c>
      <c r="H1718" s="1" t="s">
        <v>623</v>
      </c>
      <c r="I1718" s="1" t="s">
        <v>810</v>
      </c>
      <c r="J1718" s="1" t="s">
        <v>628</v>
      </c>
      <c r="K1718" s="1" t="s">
        <v>618</v>
      </c>
      <c r="L1718" s="1" t="s">
        <v>27</v>
      </c>
      <c r="M1718" s="1" t="s">
        <v>619</v>
      </c>
      <c r="N1718" s="1" t="s">
        <v>27</v>
      </c>
      <c r="Y1718" s="1" t="s">
        <v>426</v>
      </c>
      <c r="Z1718" s="1" t="s">
        <v>425</v>
      </c>
    </row>
    <row r="1719" spans="1:26" x14ac:dyDescent="0.25">
      <c r="A1719" s="1" t="s">
        <v>2722</v>
      </c>
      <c r="B1719" s="1" t="s">
        <v>610</v>
      </c>
      <c r="C1719" s="1" t="s">
        <v>617</v>
      </c>
      <c r="D1719" s="1" t="s">
        <v>652</v>
      </c>
      <c r="E1719" s="1" t="s">
        <v>612</v>
      </c>
      <c r="F1719" s="1" t="s">
        <v>698</v>
      </c>
      <c r="G1719" s="1" t="s">
        <v>612</v>
      </c>
      <c r="H1719" s="1" t="s">
        <v>612</v>
      </c>
      <c r="I1719" s="1" t="s">
        <v>619</v>
      </c>
      <c r="J1719" s="1" t="s">
        <v>649</v>
      </c>
      <c r="Y1719" s="1" t="s">
        <v>426</v>
      </c>
      <c r="Z1719" s="1" t="s">
        <v>425</v>
      </c>
    </row>
    <row r="1720" spans="1:26" x14ac:dyDescent="0.25">
      <c r="A1720" s="1" t="s">
        <v>2723</v>
      </c>
      <c r="B1720" s="1" t="s">
        <v>610</v>
      </c>
      <c r="C1720" s="1" t="s">
        <v>619</v>
      </c>
      <c r="D1720" s="1" t="s">
        <v>617</v>
      </c>
      <c r="E1720" s="1" t="s">
        <v>645</v>
      </c>
      <c r="F1720" s="1" t="s">
        <v>648</v>
      </c>
      <c r="G1720" s="1" t="s">
        <v>641</v>
      </c>
      <c r="H1720" s="1" t="s">
        <v>646</v>
      </c>
      <c r="I1720" s="1" t="s">
        <v>619</v>
      </c>
      <c r="J1720" s="1" t="s">
        <v>649</v>
      </c>
      <c r="Y1720" s="1" t="s">
        <v>426</v>
      </c>
      <c r="Z1720" s="1" t="s">
        <v>425</v>
      </c>
    </row>
    <row r="1721" spans="1:26" x14ac:dyDescent="0.25">
      <c r="A1721" s="1" t="s">
        <v>2724</v>
      </c>
      <c r="B1721" s="1" t="s">
        <v>610</v>
      </c>
      <c r="C1721" s="1" t="s">
        <v>617</v>
      </c>
      <c r="D1721" s="1" t="s">
        <v>617</v>
      </c>
      <c r="E1721" s="1" t="s">
        <v>645</v>
      </c>
      <c r="F1721" s="1" t="s">
        <v>660</v>
      </c>
      <c r="G1721" s="1" t="s">
        <v>646</v>
      </c>
      <c r="H1721" s="1" t="s">
        <v>646</v>
      </c>
      <c r="I1721" s="1" t="s">
        <v>619</v>
      </c>
      <c r="J1721" s="1" t="s">
        <v>619</v>
      </c>
      <c r="Y1721" s="1" t="s">
        <v>426</v>
      </c>
      <c r="Z1721" s="1" t="s">
        <v>425</v>
      </c>
    </row>
    <row r="1722" spans="1:26" x14ac:dyDescent="0.25">
      <c r="A1722" s="1" t="s">
        <v>3027</v>
      </c>
      <c r="B1722" s="1" t="s">
        <v>610</v>
      </c>
      <c r="C1722" s="1" t="s">
        <v>26</v>
      </c>
      <c r="D1722" s="1" t="s">
        <v>26</v>
      </c>
      <c r="E1722" s="1" t="s">
        <v>729</v>
      </c>
      <c r="F1722" s="1" t="s">
        <v>616</v>
      </c>
      <c r="G1722" s="1" t="s">
        <v>641</v>
      </c>
      <c r="H1722" s="1" t="s">
        <v>623</v>
      </c>
      <c r="I1722" s="1" t="s">
        <v>646</v>
      </c>
      <c r="J1722" s="1" t="s">
        <v>637</v>
      </c>
      <c r="K1722" s="1" t="s">
        <v>618</v>
      </c>
      <c r="L1722" s="1" t="s">
        <v>27</v>
      </c>
      <c r="M1722" s="1" t="s">
        <v>656</v>
      </c>
      <c r="N1722" s="1" t="s">
        <v>27</v>
      </c>
      <c r="Y1722" s="1" t="s">
        <v>426</v>
      </c>
      <c r="Z1722" s="1" t="s">
        <v>425</v>
      </c>
    </row>
    <row r="1723" spans="1:26" x14ac:dyDescent="0.25">
      <c r="A1723" s="1" t="s">
        <v>3028</v>
      </c>
      <c r="B1723" s="1" t="s">
        <v>610</v>
      </c>
      <c r="C1723" s="1" t="s">
        <v>619</v>
      </c>
      <c r="D1723" s="1" t="s">
        <v>611</v>
      </c>
      <c r="E1723" s="1" t="s">
        <v>613</v>
      </c>
      <c r="F1723" s="1" t="s">
        <v>633</v>
      </c>
      <c r="G1723" s="1" t="s">
        <v>38</v>
      </c>
      <c r="H1723" s="1" t="s">
        <v>663</v>
      </c>
      <c r="I1723" s="1" t="s">
        <v>617</v>
      </c>
      <c r="J1723" s="1" t="s">
        <v>646</v>
      </c>
      <c r="K1723" s="1" t="s">
        <v>619</v>
      </c>
      <c r="L1723" s="1" t="s">
        <v>27</v>
      </c>
      <c r="M1723" s="1" t="s">
        <v>264</v>
      </c>
      <c r="N1723" s="1" t="s">
        <v>27</v>
      </c>
      <c r="Y1723" s="1" t="s">
        <v>426</v>
      </c>
      <c r="Z1723" s="1" t="s">
        <v>425</v>
      </c>
    </row>
    <row r="1724" spans="1:26" x14ac:dyDescent="0.25">
      <c r="A1724" s="1" t="s">
        <v>2901</v>
      </c>
      <c r="B1724" s="1" t="s">
        <v>610</v>
      </c>
      <c r="C1724" s="1" t="s">
        <v>617</v>
      </c>
      <c r="D1724" s="1" t="s">
        <v>620</v>
      </c>
      <c r="E1724" s="1" t="s">
        <v>622</v>
      </c>
      <c r="F1724" s="1" t="s">
        <v>612</v>
      </c>
      <c r="G1724" s="1" t="s">
        <v>646</v>
      </c>
      <c r="H1724" s="1" t="s">
        <v>628</v>
      </c>
      <c r="I1724" s="1" t="s">
        <v>617</v>
      </c>
      <c r="J1724" s="1" t="s">
        <v>624</v>
      </c>
      <c r="K1724" s="1" t="s">
        <v>618</v>
      </c>
      <c r="L1724" s="1" t="s">
        <v>27</v>
      </c>
      <c r="Y1724" s="1" t="s">
        <v>426</v>
      </c>
      <c r="Z1724" s="1" t="s">
        <v>425</v>
      </c>
    </row>
    <row r="1725" spans="1:26" x14ac:dyDescent="0.25">
      <c r="A1725" s="1" t="s">
        <v>2725</v>
      </c>
      <c r="B1725" s="1" t="s">
        <v>610</v>
      </c>
      <c r="C1725" s="1" t="s">
        <v>619</v>
      </c>
      <c r="D1725" s="1" t="s">
        <v>26</v>
      </c>
      <c r="E1725" s="1" t="s">
        <v>613</v>
      </c>
      <c r="F1725" s="1" t="s">
        <v>612</v>
      </c>
      <c r="G1725" s="1" t="s">
        <v>612</v>
      </c>
      <c r="H1725" s="1" t="s">
        <v>38</v>
      </c>
      <c r="I1725" s="1" t="s">
        <v>616</v>
      </c>
      <c r="J1725" s="1" t="s">
        <v>649</v>
      </c>
      <c r="Y1725" s="1" t="s">
        <v>426</v>
      </c>
      <c r="Z1725" s="1" t="s">
        <v>425</v>
      </c>
    </row>
    <row r="1726" spans="1:26" x14ac:dyDescent="0.25">
      <c r="A1726" s="1" t="s">
        <v>2902</v>
      </c>
      <c r="B1726" s="1" t="s">
        <v>610</v>
      </c>
      <c r="C1726" s="1" t="s">
        <v>26</v>
      </c>
      <c r="D1726" s="1" t="s">
        <v>617</v>
      </c>
      <c r="E1726" s="1" t="s">
        <v>613</v>
      </c>
      <c r="F1726" s="1" t="s">
        <v>631</v>
      </c>
      <c r="G1726" s="1" t="s">
        <v>632</v>
      </c>
      <c r="H1726" s="1" t="s">
        <v>38</v>
      </c>
      <c r="I1726" s="1" t="s">
        <v>617</v>
      </c>
      <c r="J1726" s="1" t="s">
        <v>816</v>
      </c>
      <c r="K1726" s="1" t="s">
        <v>619</v>
      </c>
      <c r="L1726" s="1" t="s">
        <v>618</v>
      </c>
      <c r="Y1726" s="1" t="s">
        <v>426</v>
      </c>
      <c r="Z1726" s="1" t="s">
        <v>425</v>
      </c>
    </row>
    <row r="1727" spans="1:26" x14ac:dyDescent="0.25">
      <c r="A1727" s="1" t="s">
        <v>2726</v>
      </c>
      <c r="B1727" s="1" t="s">
        <v>610</v>
      </c>
      <c r="C1727" s="1" t="s">
        <v>620</v>
      </c>
      <c r="D1727" s="1" t="s">
        <v>620</v>
      </c>
      <c r="E1727" s="1" t="s">
        <v>626</v>
      </c>
      <c r="F1727" s="1" t="s">
        <v>626</v>
      </c>
      <c r="G1727" s="1" t="s">
        <v>642</v>
      </c>
      <c r="H1727" s="1" t="s">
        <v>642</v>
      </c>
      <c r="I1727" s="1" t="s">
        <v>628</v>
      </c>
      <c r="J1727" s="1" t="s">
        <v>628</v>
      </c>
      <c r="Y1727" s="1" t="s">
        <v>426</v>
      </c>
      <c r="Z1727" s="1" t="s">
        <v>425</v>
      </c>
    </row>
    <row r="1728" spans="1:26" x14ac:dyDescent="0.25">
      <c r="A1728" s="1" t="s">
        <v>3029</v>
      </c>
      <c r="B1728" s="1" t="s">
        <v>610</v>
      </c>
      <c r="C1728" s="1" t="s">
        <v>619</v>
      </c>
      <c r="D1728" s="1" t="s">
        <v>681</v>
      </c>
      <c r="E1728" s="1" t="s">
        <v>629</v>
      </c>
      <c r="F1728" s="1" t="s">
        <v>613</v>
      </c>
      <c r="G1728" s="1" t="s">
        <v>628</v>
      </c>
      <c r="H1728" s="1" t="s">
        <v>628</v>
      </c>
      <c r="I1728" s="1" t="s">
        <v>646</v>
      </c>
      <c r="J1728" s="1" t="s">
        <v>617</v>
      </c>
      <c r="K1728" s="1" t="s">
        <v>619</v>
      </c>
      <c r="L1728" s="1" t="s">
        <v>27</v>
      </c>
      <c r="M1728" s="1" t="s">
        <v>264</v>
      </c>
      <c r="N1728" s="1" t="s">
        <v>27</v>
      </c>
      <c r="Y1728" s="1" t="s">
        <v>426</v>
      </c>
      <c r="Z1728" s="1" t="s">
        <v>425</v>
      </c>
    </row>
    <row r="1729" spans="1:26" x14ac:dyDescent="0.25">
      <c r="A1729" s="1" t="s">
        <v>2635</v>
      </c>
      <c r="B1729" s="1" t="s">
        <v>610</v>
      </c>
      <c r="C1729" s="1" t="s">
        <v>26</v>
      </c>
      <c r="D1729" s="1" t="s">
        <v>26</v>
      </c>
      <c r="E1729" s="1" t="s">
        <v>616</v>
      </c>
      <c r="F1729" s="1" t="s">
        <v>640</v>
      </c>
      <c r="G1729" s="1" t="s">
        <v>655</v>
      </c>
      <c r="H1729" s="1" t="s">
        <v>642</v>
      </c>
      <c r="I1729" s="1" t="s">
        <v>637</v>
      </c>
      <c r="J1729" s="1" t="s">
        <v>783</v>
      </c>
      <c r="K1729" s="1" t="s">
        <v>618</v>
      </c>
      <c r="L1729" s="1" t="s">
        <v>619</v>
      </c>
      <c r="Y1729" s="1" t="s">
        <v>262</v>
      </c>
      <c r="Z1729" s="1" t="s">
        <v>43</v>
      </c>
    </row>
    <row r="1730" spans="1:26" x14ac:dyDescent="0.25">
      <c r="A1730" s="1" t="s">
        <v>3030</v>
      </c>
      <c r="B1730" s="1" t="s">
        <v>610</v>
      </c>
      <c r="C1730" s="1" t="s">
        <v>619</v>
      </c>
      <c r="D1730" s="1" t="s">
        <v>26</v>
      </c>
      <c r="E1730" s="1" t="s">
        <v>631</v>
      </c>
      <c r="F1730" s="1" t="s">
        <v>627</v>
      </c>
      <c r="G1730" s="1" t="s">
        <v>632</v>
      </c>
      <c r="H1730" s="1" t="s">
        <v>623</v>
      </c>
      <c r="I1730" s="1" t="s">
        <v>628</v>
      </c>
      <c r="J1730" s="1" t="s">
        <v>729</v>
      </c>
      <c r="K1730" s="1" t="s">
        <v>617</v>
      </c>
      <c r="L1730" s="1" t="s">
        <v>27</v>
      </c>
      <c r="M1730" s="1" t="s">
        <v>266</v>
      </c>
      <c r="N1730" s="1" t="s">
        <v>27</v>
      </c>
      <c r="Y1730" s="1" t="s">
        <v>426</v>
      </c>
      <c r="Z1730" s="1" t="s">
        <v>425</v>
      </c>
    </row>
    <row r="1731" spans="1:26" x14ac:dyDescent="0.25">
      <c r="A1731" s="1" t="s">
        <v>2903</v>
      </c>
      <c r="B1731" s="1" t="s">
        <v>610</v>
      </c>
      <c r="C1731" s="1" t="s">
        <v>619</v>
      </c>
      <c r="D1731" s="1" t="s">
        <v>619</v>
      </c>
      <c r="E1731" s="1" t="s">
        <v>613</v>
      </c>
      <c r="F1731" s="1" t="s">
        <v>613</v>
      </c>
      <c r="G1731" s="1" t="s">
        <v>38</v>
      </c>
      <c r="H1731" s="1" t="s">
        <v>38</v>
      </c>
      <c r="I1731" s="1" t="s">
        <v>617</v>
      </c>
      <c r="J1731" s="1" t="s">
        <v>617</v>
      </c>
      <c r="K1731" s="1" t="s">
        <v>619</v>
      </c>
      <c r="L1731" s="1" t="s">
        <v>619</v>
      </c>
      <c r="Y1731" s="1" t="s">
        <v>426</v>
      </c>
      <c r="Z1731" s="1" t="s">
        <v>425</v>
      </c>
    </row>
    <row r="1732" spans="1:26" x14ac:dyDescent="0.25">
      <c r="A1732" s="1" t="s">
        <v>2904</v>
      </c>
      <c r="B1732" s="1" t="s">
        <v>610</v>
      </c>
      <c r="C1732" s="1" t="s">
        <v>619</v>
      </c>
      <c r="D1732" s="1" t="s">
        <v>26</v>
      </c>
      <c r="E1732" s="1" t="s">
        <v>612</v>
      </c>
      <c r="F1732" s="1" t="s">
        <v>613</v>
      </c>
      <c r="G1732" s="1" t="s">
        <v>38</v>
      </c>
      <c r="H1732" s="1" t="s">
        <v>612</v>
      </c>
      <c r="I1732" s="1" t="s">
        <v>616</v>
      </c>
      <c r="J1732" s="1" t="s">
        <v>617</v>
      </c>
      <c r="K1732" s="1" t="s">
        <v>619</v>
      </c>
      <c r="L1732" s="1" t="s">
        <v>27</v>
      </c>
      <c r="Y1732" s="1" t="s">
        <v>426</v>
      </c>
      <c r="Z1732" s="1" t="s">
        <v>425</v>
      </c>
    </row>
    <row r="1733" spans="1:26" x14ac:dyDescent="0.25">
      <c r="A1733" s="1" t="s">
        <v>2905</v>
      </c>
      <c r="B1733" s="1" t="s">
        <v>610</v>
      </c>
      <c r="C1733" s="1" t="s">
        <v>26</v>
      </c>
      <c r="D1733" s="1" t="s">
        <v>617</v>
      </c>
      <c r="E1733" s="1" t="s">
        <v>616</v>
      </c>
      <c r="F1733" s="1" t="s">
        <v>648</v>
      </c>
      <c r="G1733" s="1" t="s">
        <v>641</v>
      </c>
      <c r="H1733" s="1" t="s">
        <v>641</v>
      </c>
      <c r="I1733" s="1" t="s">
        <v>729</v>
      </c>
      <c r="J1733" s="1" t="s">
        <v>783</v>
      </c>
      <c r="K1733" s="1" t="s">
        <v>619</v>
      </c>
      <c r="L1733" s="1" t="s">
        <v>617</v>
      </c>
      <c r="Y1733" s="1" t="s">
        <v>426</v>
      </c>
      <c r="Z1733" s="1" t="s">
        <v>425</v>
      </c>
    </row>
    <row r="1734" spans="1:26" x14ac:dyDescent="0.25">
      <c r="A1734" s="1" t="s">
        <v>3031</v>
      </c>
      <c r="B1734" s="1" t="s">
        <v>610</v>
      </c>
      <c r="C1734" s="1" t="s">
        <v>617</v>
      </c>
      <c r="D1734" s="1" t="s">
        <v>620</v>
      </c>
      <c r="E1734" s="1" t="s">
        <v>616</v>
      </c>
      <c r="F1734" s="1" t="s">
        <v>626</v>
      </c>
      <c r="G1734" s="1" t="s">
        <v>655</v>
      </c>
      <c r="H1734" s="1" t="s">
        <v>642</v>
      </c>
      <c r="I1734" s="1" t="s">
        <v>783</v>
      </c>
      <c r="J1734" s="1" t="s">
        <v>628</v>
      </c>
      <c r="K1734" s="1" t="s">
        <v>618</v>
      </c>
      <c r="L1734" s="1" t="s">
        <v>27</v>
      </c>
      <c r="M1734" s="1" t="s">
        <v>619</v>
      </c>
      <c r="N1734" s="1" t="s">
        <v>27</v>
      </c>
      <c r="Y1734" s="1" t="s">
        <v>426</v>
      </c>
      <c r="Z1734" s="1" t="s">
        <v>425</v>
      </c>
    </row>
    <row r="1735" spans="1:26" x14ac:dyDescent="0.25">
      <c r="A1735" s="1" t="s">
        <v>2906</v>
      </c>
      <c r="B1735" s="1" t="s">
        <v>610</v>
      </c>
      <c r="C1735" s="1" t="s">
        <v>26</v>
      </c>
      <c r="D1735" s="1" t="s">
        <v>26</v>
      </c>
      <c r="E1735" s="1" t="s">
        <v>613</v>
      </c>
      <c r="F1735" s="1" t="s">
        <v>706</v>
      </c>
      <c r="G1735" s="1" t="s">
        <v>644</v>
      </c>
      <c r="H1735" s="1" t="s">
        <v>628</v>
      </c>
      <c r="I1735" s="1" t="s">
        <v>619</v>
      </c>
      <c r="J1735" s="1" t="s">
        <v>617</v>
      </c>
      <c r="K1735" s="1" t="s">
        <v>619</v>
      </c>
      <c r="L1735" s="1" t="s">
        <v>27</v>
      </c>
      <c r="Y1735" s="1" t="s">
        <v>426</v>
      </c>
      <c r="Z1735" s="1" t="s">
        <v>425</v>
      </c>
    </row>
    <row r="1736" spans="1:26" x14ac:dyDescent="0.25">
      <c r="A1736" s="1" t="s">
        <v>3032</v>
      </c>
      <c r="B1736" s="1" t="s">
        <v>610</v>
      </c>
      <c r="C1736" s="1" t="s">
        <v>26</v>
      </c>
      <c r="D1736" s="1" t="s">
        <v>652</v>
      </c>
      <c r="E1736" s="1" t="s">
        <v>729</v>
      </c>
      <c r="F1736" s="1" t="s">
        <v>745</v>
      </c>
      <c r="G1736" s="1" t="s">
        <v>655</v>
      </c>
      <c r="H1736" s="1" t="s">
        <v>623</v>
      </c>
      <c r="I1736" s="1" t="s">
        <v>729</v>
      </c>
      <c r="J1736" s="1" t="s">
        <v>628</v>
      </c>
      <c r="K1736" s="1" t="s">
        <v>617</v>
      </c>
      <c r="L1736" s="1" t="s">
        <v>27</v>
      </c>
      <c r="M1736" s="1" t="s">
        <v>656</v>
      </c>
      <c r="N1736" s="1" t="s">
        <v>27</v>
      </c>
      <c r="Y1736" s="1" t="s">
        <v>426</v>
      </c>
      <c r="Z1736" s="1" t="s">
        <v>425</v>
      </c>
    </row>
    <row r="1737" spans="1:26" x14ac:dyDescent="0.25">
      <c r="A1737" s="1" t="s">
        <v>2907</v>
      </c>
      <c r="B1737" s="1" t="s">
        <v>610</v>
      </c>
      <c r="C1737" s="1" t="s">
        <v>647</v>
      </c>
      <c r="D1737" s="1" t="s">
        <v>659</v>
      </c>
      <c r="E1737" s="1" t="s">
        <v>612</v>
      </c>
      <c r="F1737" s="1" t="s">
        <v>648</v>
      </c>
      <c r="G1737" s="1" t="s">
        <v>641</v>
      </c>
      <c r="H1737" s="1" t="s">
        <v>612</v>
      </c>
      <c r="I1737" s="1" t="s">
        <v>616</v>
      </c>
      <c r="J1737" s="1" t="s">
        <v>783</v>
      </c>
      <c r="K1737" s="1" t="s">
        <v>618</v>
      </c>
      <c r="L1737" s="1" t="s">
        <v>27</v>
      </c>
      <c r="Y1737" s="1" t="s">
        <v>426</v>
      </c>
      <c r="Z1737" s="1" t="s">
        <v>425</v>
      </c>
    </row>
    <row r="1738" spans="1:26" x14ac:dyDescent="0.25">
      <c r="A1738" s="1" t="s">
        <v>2727</v>
      </c>
      <c r="B1738" s="1" t="s">
        <v>610</v>
      </c>
      <c r="C1738" s="1" t="s">
        <v>26</v>
      </c>
      <c r="D1738" s="1" t="s">
        <v>611</v>
      </c>
      <c r="E1738" s="1" t="s">
        <v>616</v>
      </c>
      <c r="F1738" s="1" t="s">
        <v>781</v>
      </c>
      <c r="G1738" s="1" t="s">
        <v>641</v>
      </c>
      <c r="H1738" s="1" t="s">
        <v>615</v>
      </c>
      <c r="I1738" s="1" t="s">
        <v>646</v>
      </c>
      <c r="J1738" s="1" t="s">
        <v>646</v>
      </c>
      <c r="Y1738" s="1" t="s">
        <v>426</v>
      </c>
      <c r="Z1738" s="1" t="s">
        <v>425</v>
      </c>
    </row>
    <row r="1739" spans="1:26" x14ac:dyDescent="0.25">
      <c r="A1739" s="1" t="s">
        <v>2728</v>
      </c>
      <c r="B1739" s="1" t="s">
        <v>610</v>
      </c>
      <c r="C1739" s="1" t="s">
        <v>26</v>
      </c>
      <c r="D1739" s="1" t="s">
        <v>617</v>
      </c>
      <c r="E1739" s="1" t="s">
        <v>612</v>
      </c>
      <c r="F1739" s="1" t="s">
        <v>631</v>
      </c>
      <c r="G1739" s="1" t="s">
        <v>632</v>
      </c>
      <c r="H1739" s="1" t="s">
        <v>612</v>
      </c>
      <c r="I1739" s="1" t="s">
        <v>646</v>
      </c>
      <c r="J1739" s="1" t="s">
        <v>616</v>
      </c>
      <c r="Y1739" s="1" t="s">
        <v>426</v>
      </c>
      <c r="Z1739" s="1" t="s">
        <v>425</v>
      </c>
    </row>
    <row r="1740" spans="1:26" x14ac:dyDescent="0.25">
      <c r="A1740" s="1" t="s">
        <v>2908</v>
      </c>
      <c r="B1740" s="1" t="s">
        <v>610</v>
      </c>
      <c r="C1740" s="1" t="s">
        <v>26</v>
      </c>
      <c r="D1740" s="1" t="s">
        <v>617</v>
      </c>
      <c r="E1740" s="1" t="s">
        <v>612</v>
      </c>
      <c r="F1740" s="1" t="s">
        <v>636</v>
      </c>
      <c r="G1740" s="1" t="s">
        <v>628</v>
      </c>
      <c r="H1740" s="1" t="s">
        <v>612</v>
      </c>
      <c r="I1740" s="1" t="s">
        <v>616</v>
      </c>
      <c r="J1740" s="1" t="s">
        <v>810</v>
      </c>
      <c r="K1740" s="1" t="s">
        <v>618</v>
      </c>
      <c r="L1740" s="1" t="s">
        <v>27</v>
      </c>
      <c r="Y1740" s="1" t="s">
        <v>426</v>
      </c>
      <c r="Z1740" s="1" t="s">
        <v>425</v>
      </c>
    </row>
    <row r="1741" spans="1:26" x14ac:dyDescent="0.25">
      <c r="A1741" s="1" t="s">
        <v>3033</v>
      </c>
      <c r="B1741" s="1" t="s">
        <v>610</v>
      </c>
      <c r="C1741" s="1" t="s">
        <v>619</v>
      </c>
      <c r="D1741" s="1" t="s">
        <v>26</v>
      </c>
      <c r="E1741" s="1" t="s">
        <v>613</v>
      </c>
      <c r="F1741" s="1" t="s">
        <v>616</v>
      </c>
      <c r="G1741" s="1" t="s">
        <v>641</v>
      </c>
      <c r="H1741" s="1" t="s">
        <v>628</v>
      </c>
      <c r="I1741" s="1" t="s">
        <v>617</v>
      </c>
      <c r="J1741" s="1" t="s">
        <v>646</v>
      </c>
      <c r="K1741" s="1" t="s">
        <v>619</v>
      </c>
      <c r="L1741" s="1" t="s">
        <v>27</v>
      </c>
      <c r="M1741" s="1" t="s">
        <v>656</v>
      </c>
      <c r="N1741" s="1" t="s">
        <v>27</v>
      </c>
      <c r="Y1741" s="1" t="s">
        <v>426</v>
      </c>
      <c r="Z1741" s="1" t="s">
        <v>425</v>
      </c>
    </row>
    <row r="1742" spans="1:26" x14ac:dyDescent="0.25">
      <c r="A1742" s="1" t="s">
        <v>2729</v>
      </c>
      <c r="B1742" s="1" t="s">
        <v>610</v>
      </c>
      <c r="C1742" s="1" t="s">
        <v>617</v>
      </c>
      <c r="D1742" s="1" t="s">
        <v>661</v>
      </c>
      <c r="E1742" s="1" t="s">
        <v>662</v>
      </c>
      <c r="F1742" s="1" t="s">
        <v>645</v>
      </c>
      <c r="G1742" s="1" t="s">
        <v>646</v>
      </c>
      <c r="H1742" s="1" t="s">
        <v>663</v>
      </c>
      <c r="I1742" s="1" t="s">
        <v>619</v>
      </c>
      <c r="J1742" s="1" t="s">
        <v>644</v>
      </c>
      <c r="Y1742" s="1" t="s">
        <v>426</v>
      </c>
      <c r="Z1742" s="1" t="s">
        <v>425</v>
      </c>
    </row>
    <row r="1743" spans="1:26" x14ac:dyDescent="0.25">
      <c r="A1743" s="1" t="s">
        <v>2730</v>
      </c>
      <c r="B1743" s="1" t="s">
        <v>610</v>
      </c>
      <c r="C1743" s="1" t="s">
        <v>26</v>
      </c>
      <c r="D1743" s="1" t="s">
        <v>730</v>
      </c>
      <c r="E1743" s="1" t="s">
        <v>666</v>
      </c>
      <c r="F1743" s="1" t="s">
        <v>631</v>
      </c>
      <c r="G1743" s="1" t="s">
        <v>618</v>
      </c>
      <c r="H1743" s="1" t="s">
        <v>632</v>
      </c>
      <c r="I1743" s="1" t="s">
        <v>646</v>
      </c>
      <c r="J1743" s="1" t="s">
        <v>642</v>
      </c>
      <c r="Y1743" s="1" t="s">
        <v>426</v>
      </c>
      <c r="Z1743" s="1" t="s">
        <v>425</v>
      </c>
    </row>
    <row r="1744" spans="1:26" x14ac:dyDescent="0.25">
      <c r="A1744" s="1" t="s">
        <v>2731</v>
      </c>
      <c r="B1744" s="1" t="s">
        <v>610</v>
      </c>
      <c r="C1744" s="1" t="s">
        <v>620</v>
      </c>
      <c r="D1744" s="1" t="s">
        <v>647</v>
      </c>
      <c r="E1744" s="1" t="s">
        <v>648</v>
      </c>
      <c r="F1744" s="1" t="s">
        <v>626</v>
      </c>
      <c r="G1744" s="1" t="s">
        <v>641</v>
      </c>
      <c r="H1744" s="1" t="s">
        <v>642</v>
      </c>
      <c r="I1744" s="1" t="s">
        <v>619</v>
      </c>
      <c r="J1744" s="1" t="s">
        <v>628</v>
      </c>
      <c r="Y1744" s="1" t="s">
        <v>426</v>
      </c>
      <c r="Z1744" s="1" t="s">
        <v>425</v>
      </c>
    </row>
    <row r="1745" spans="1:26" x14ac:dyDescent="0.25">
      <c r="A1745" s="1" t="s">
        <v>2778</v>
      </c>
      <c r="B1745" s="1" t="s">
        <v>610</v>
      </c>
      <c r="C1745" s="1" t="s">
        <v>344</v>
      </c>
      <c r="D1745" s="1" t="s">
        <v>730</v>
      </c>
      <c r="E1745" s="1" t="s">
        <v>855</v>
      </c>
      <c r="F1745" s="1" t="s">
        <v>49</v>
      </c>
      <c r="G1745" s="1" t="s">
        <v>644</v>
      </c>
      <c r="H1745" s="1" t="s">
        <v>47</v>
      </c>
      <c r="I1745" s="1" t="s">
        <v>628</v>
      </c>
      <c r="J1745" s="1" t="s">
        <v>729</v>
      </c>
      <c r="Y1745" s="1" t="s">
        <v>463</v>
      </c>
      <c r="Z1745" s="1" t="s">
        <v>425</v>
      </c>
    </row>
    <row r="1746" spans="1:26" x14ac:dyDescent="0.25">
      <c r="A1746" s="1" t="s">
        <v>2779</v>
      </c>
      <c r="B1746" s="1" t="s">
        <v>610</v>
      </c>
      <c r="C1746" s="1" t="s">
        <v>464</v>
      </c>
      <c r="D1746" s="1" t="s">
        <v>344</v>
      </c>
      <c r="E1746" s="1" t="s">
        <v>210</v>
      </c>
      <c r="F1746" s="1" t="s">
        <v>131</v>
      </c>
      <c r="G1746" s="1" t="s">
        <v>641</v>
      </c>
      <c r="H1746" s="1" t="s">
        <v>47</v>
      </c>
      <c r="I1746" s="1" t="s">
        <v>617</v>
      </c>
      <c r="J1746" s="1" t="s">
        <v>646</v>
      </c>
      <c r="Y1746" s="1" t="s">
        <v>463</v>
      </c>
      <c r="Z1746" s="1" t="s">
        <v>425</v>
      </c>
    </row>
    <row r="1747" spans="1:26" x14ac:dyDescent="0.25">
      <c r="A1747" s="1" t="s">
        <v>2780</v>
      </c>
      <c r="B1747" s="1" t="s">
        <v>610</v>
      </c>
      <c r="C1747" s="1" t="s">
        <v>464</v>
      </c>
      <c r="D1747" s="1" t="s">
        <v>344</v>
      </c>
      <c r="E1747" s="1" t="s">
        <v>49</v>
      </c>
      <c r="F1747" s="1" t="s">
        <v>781</v>
      </c>
      <c r="G1747" s="1" t="s">
        <v>618</v>
      </c>
      <c r="H1747" s="1" t="s">
        <v>615</v>
      </c>
      <c r="I1747" s="1" t="s">
        <v>619</v>
      </c>
      <c r="J1747" s="1" t="s">
        <v>783</v>
      </c>
      <c r="Y1747" s="1" t="s">
        <v>463</v>
      </c>
      <c r="Z1747" s="1" t="s">
        <v>425</v>
      </c>
    </row>
    <row r="1748" spans="1:26" x14ac:dyDescent="0.25">
      <c r="A1748" s="1" t="s">
        <v>2781</v>
      </c>
      <c r="B1748" s="1" t="s">
        <v>610</v>
      </c>
      <c r="C1748" s="1" t="s">
        <v>344</v>
      </c>
      <c r="D1748" s="1" t="s">
        <v>620</v>
      </c>
      <c r="E1748" s="1" t="s">
        <v>131</v>
      </c>
      <c r="F1748" s="1" t="s">
        <v>626</v>
      </c>
      <c r="G1748" s="1" t="s">
        <v>45</v>
      </c>
      <c r="H1748" s="1" t="s">
        <v>642</v>
      </c>
      <c r="I1748" s="1" t="s">
        <v>646</v>
      </c>
      <c r="J1748" s="1" t="s">
        <v>628</v>
      </c>
      <c r="Y1748" s="1" t="s">
        <v>463</v>
      </c>
      <c r="Z1748" s="1" t="s">
        <v>425</v>
      </c>
    </row>
    <row r="1749" spans="1:26" x14ac:dyDescent="0.25">
      <c r="A1749" s="1" t="s">
        <v>2782</v>
      </c>
      <c r="B1749" s="1" t="s">
        <v>610</v>
      </c>
      <c r="C1749" s="1" t="s">
        <v>860</v>
      </c>
      <c r="D1749" s="1" t="s">
        <v>730</v>
      </c>
      <c r="E1749" s="1" t="s">
        <v>465</v>
      </c>
      <c r="F1749" s="1" t="s">
        <v>626</v>
      </c>
      <c r="G1749" s="1" t="s">
        <v>50</v>
      </c>
      <c r="H1749" s="1" t="s">
        <v>642</v>
      </c>
      <c r="I1749" s="1" t="s">
        <v>628</v>
      </c>
      <c r="J1749" s="1" t="s">
        <v>616</v>
      </c>
      <c r="Y1749" s="1" t="s">
        <v>463</v>
      </c>
      <c r="Z1749" s="1" t="s">
        <v>425</v>
      </c>
    </row>
    <row r="1750" spans="1:26" x14ac:dyDescent="0.25">
      <c r="A1750" s="1" t="s">
        <v>2783</v>
      </c>
      <c r="B1750" s="1" t="s">
        <v>610</v>
      </c>
      <c r="C1750" s="1" t="s">
        <v>30</v>
      </c>
      <c r="D1750" s="1" t="s">
        <v>715</v>
      </c>
      <c r="E1750" s="1" t="s">
        <v>123</v>
      </c>
      <c r="F1750" s="1" t="s">
        <v>622</v>
      </c>
      <c r="G1750" s="1" t="s">
        <v>770</v>
      </c>
      <c r="H1750" s="1" t="s">
        <v>623</v>
      </c>
      <c r="I1750" s="1" t="s">
        <v>725</v>
      </c>
      <c r="J1750" s="1" t="s">
        <v>628</v>
      </c>
      <c r="Y1750" s="1" t="s">
        <v>463</v>
      </c>
      <c r="Z1750" s="1" t="s">
        <v>425</v>
      </c>
    </row>
    <row r="1751" spans="1:26" x14ac:dyDescent="0.25">
      <c r="A1751" s="1" t="s">
        <v>2784</v>
      </c>
      <c r="B1751" s="1" t="s">
        <v>610</v>
      </c>
      <c r="C1751" s="1" t="s">
        <v>652</v>
      </c>
      <c r="D1751" s="1" t="s">
        <v>466</v>
      </c>
      <c r="E1751" s="1" t="s">
        <v>467</v>
      </c>
      <c r="F1751" s="1" t="s">
        <v>745</v>
      </c>
      <c r="G1751" s="1" t="s">
        <v>138</v>
      </c>
      <c r="H1751" s="1" t="s">
        <v>612</v>
      </c>
      <c r="I1751" s="1" t="s">
        <v>616</v>
      </c>
      <c r="J1751" s="1" t="s">
        <v>642</v>
      </c>
      <c r="Y1751" s="1" t="s">
        <v>463</v>
      </c>
      <c r="Z1751" s="1" t="s">
        <v>425</v>
      </c>
    </row>
    <row r="1752" spans="1:26" x14ac:dyDescent="0.25">
      <c r="A1752" s="1" t="s">
        <v>2785</v>
      </c>
      <c r="B1752" s="1" t="s">
        <v>610</v>
      </c>
      <c r="C1752" s="1" t="s">
        <v>464</v>
      </c>
      <c r="D1752" s="1" t="s">
        <v>344</v>
      </c>
      <c r="E1752" s="1" t="s">
        <v>210</v>
      </c>
      <c r="F1752" s="1" t="s">
        <v>131</v>
      </c>
      <c r="G1752" s="1" t="s">
        <v>138</v>
      </c>
      <c r="H1752" s="1" t="s">
        <v>47</v>
      </c>
      <c r="I1752" s="1" t="s">
        <v>617</v>
      </c>
      <c r="J1752" s="1" t="s">
        <v>729</v>
      </c>
      <c r="Y1752" s="1" t="s">
        <v>463</v>
      </c>
      <c r="Z1752" s="1" t="s">
        <v>425</v>
      </c>
    </row>
    <row r="1753" spans="1:26" x14ac:dyDescent="0.25">
      <c r="A1753" s="1" t="s">
        <v>2786</v>
      </c>
      <c r="B1753" s="1" t="s">
        <v>610</v>
      </c>
      <c r="C1753" s="1" t="s">
        <v>232</v>
      </c>
      <c r="D1753" s="1" t="s">
        <v>730</v>
      </c>
      <c r="E1753" s="1" t="s">
        <v>626</v>
      </c>
      <c r="F1753" s="1" t="s">
        <v>621</v>
      </c>
      <c r="G1753" s="1" t="s">
        <v>45</v>
      </c>
      <c r="H1753" s="1" t="s">
        <v>623</v>
      </c>
      <c r="I1753" s="1" t="s">
        <v>682</v>
      </c>
      <c r="J1753" s="1" t="s">
        <v>679</v>
      </c>
      <c r="Y1753" s="1" t="s">
        <v>463</v>
      </c>
      <c r="Z1753" s="1" t="s">
        <v>425</v>
      </c>
    </row>
    <row r="1754" spans="1:26" x14ac:dyDescent="0.25">
      <c r="A1754" s="1" t="s">
        <v>2787</v>
      </c>
      <c r="B1754" s="1" t="s">
        <v>610</v>
      </c>
      <c r="C1754" s="1" t="s">
        <v>464</v>
      </c>
      <c r="D1754" s="1" t="s">
        <v>132</v>
      </c>
      <c r="E1754" s="1" t="s">
        <v>210</v>
      </c>
      <c r="F1754" s="1" t="s">
        <v>622</v>
      </c>
      <c r="G1754" s="1" t="s">
        <v>623</v>
      </c>
      <c r="H1754" s="1" t="s">
        <v>47</v>
      </c>
      <c r="I1754" s="1" t="s">
        <v>617</v>
      </c>
      <c r="J1754" s="1" t="s">
        <v>628</v>
      </c>
      <c r="Y1754" s="1" t="s">
        <v>463</v>
      </c>
      <c r="Z1754" s="1" t="s">
        <v>425</v>
      </c>
    </row>
    <row r="1755" spans="1:26" x14ac:dyDescent="0.25">
      <c r="A1755" s="1" t="s">
        <v>2788</v>
      </c>
      <c r="B1755" s="1" t="s">
        <v>610</v>
      </c>
      <c r="C1755" s="1" t="s">
        <v>132</v>
      </c>
      <c r="D1755" s="1" t="s">
        <v>797</v>
      </c>
      <c r="E1755" s="1" t="s">
        <v>467</v>
      </c>
      <c r="F1755" s="1" t="s">
        <v>780</v>
      </c>
      <c r="G1755" s="1" t="s">
        <v>641</v>
      </c>
      <c r="H1755" s="1" t="s">
        <v>612</v>
      </c>
      <c r="I1755" s="1" t="s">
        <v>624</v>
      </c>
      <c r="J1755" s="1" t="s">
        <v>616</v>
      </c>
      <c r="Y1755" s="1" t="s">
        <v>463</v>
      </c>
      <c r="Z1755" s="1" t="s">
        <v>425</v>
      </c>
    </row>
    <row r="1756" spans="1:26" x14ac:dyDescent="0.25">
      <c r="A1756" s="1" t="s">
        <v>2789</v>
      </c>
      <c r="B1756" s="1" t="s">
        <v>610</v>
      </c>
      <c r="C1756" s="1" t="s">
        <v>344</v>
      </c>
      <c r="D1756" s="1" t="s">
        <v>204</v>
      </c>
      <c r="E1756" s="1" t="s">
        <v>210</v>
      </c>
      <c r="F1756" s="1" t="s">
        <v>53</v>
      </c>
      <c r="G1756" s="1" t="s">
        <v>47</v>
      </c>
      <c r="H1756" s="1" t="s">
        <v>615</v>
      </c>
      <c r="I1756" s="1" t="s">
        <v>617</v>
      </c>
      <c r="J1756" s="1" t="s">
        <v>642</v>
      </c>
      <c r="Y1756" s="1" t="s">
        <v>463</v>
      </c>
      <c r="Z1756" s="1" t="s">
        <v>425</v>
      </c>
    </row>
    <row r="1757" spans="1:26" x14ac:dyDescent="0.25">
      <c r="A1757" s="1" t="s">
        <v>2790</v>
      </c>
      <c r="B1757" s="1" t="s">
        <v>610</v>
      </c>
      <c r="C1757" s="1" t="s">
        <v>344</v>
      </c>
      <c r="D1757" s="1" t="s">
        <v>466</v>
      </c>
      <c r="E1757" s="1" t="s">
        <v>83</v>
      </c>
      <c r="F1757" s="1" t="s">
        <v>626</v>
      </c>
      <c r="G1757" s="1" t="s">
        <v>641</v>
      </c>
      <c r="H1757" s="1" t="s">
        <v>642</v>
      </c>
      <c r="I1757" s="1" t="s">
        <v>646</v>
      </c>
      <c r="J1757" s="1" t="s">
        <v>628</v>
      </c>
      <c r="Y1757" s="1" t="s">
        <v>463</v>
      </c>
      <c r="Z1757" s="1" t="s">
        <v>425</v>
      </c>
    </row>
    <row r="1758" spans="1:26" x14ac:dyDescent="0.25">
      <c r="A1758" s="1" t="s">
        <v>2791</v>
      </c>
      <c r="B1758" s="1" t="s">
        <v>610</v>
      </c>
      <c r="C1758" s="1" t="s">
        <v>132</v>
      </c>
      <c r="D1758" s="1" t="s">
        <v>466</v>
      </c>
      <c r="E1758" s="1" t="s">
        <v>467</v>
      </c>
      <c r="F1758" s="1" t="s">
        <v>49</v>
      </c>
      <c r="G1758" s="1" t="s">
        <v>618</v>
      </c>
      <c r="H1758" s="1" t="s">
        <v>612</v>
      </c>
      <c r="I1758" s="1" t="s">
        <v>637</v>
      </c>
      <c r="J1758" s="1" t="s">
        <v>616</v>
      </c>
      <c r="Y1758" s="1" t="s">
        <v>463</v>
      </c>
      <c r="Z1758" s="1" t="s">
        <v>425</v>
      </c>
    </row>
    <row r="1759" spans="1:26" x14ac:dyDescent="0.25">
      <c r="A1759" s="1" t="s">
        <v>2792</v>
      </c>
      <c r="B1759" s="1" t="s">
        <v>610</v>
      </c>
      <c r="C1759" s="1" t="s">
        <v>344</v>
      </c>
      <c r="D1759" s="1" t="s">
        <v>620</v>
      </c>
      <c r="E1759" s="1" t="s">
        <v>465</v>
      </c>
      <c r="F1759" s="1" t="s">
        <v>626</v>
      </c>
      <c r="G1759" s="1" t="s">
        <v>65</v>
      </c>
      <c r="H1759" s="1" t="s">
        <v>642</v>
      </c>
      <c r="I1759" s="1" t="s">
        <v>628</v>
      </c>
      <c r="J1759" s="1" t="s">
        <v>637</v>
      </c>
      <c r="Y1759" s="1" t="s">
        <v>463</v>
      </c>
      <c r="Z1759" s="1" t="s">
        <v>425</v>
      </c>
    </row>
    <row r="1760" spans="1:26" x14ac:dyDescent="0.25">
      <c r="A1760" s="1" t="s">
        <v>2793</v>
      </c>
      <c r="B1760" s="1" t="s">
        <v>610</v>
      </c>
      <c r="C1760" s="1" t="s">
        <v>132</v>
      </c>
      <c r="D1760" s="1" t="s">
        <v>730</v>
      </c>
      <c r="E1760" s="1" t="s">
        <v>58</v>
      </c>
      <c r="F1760" s="1" t="s">
        <v>468</v>
      </c>
      <c r="G1760" s="1" t="s">
        <v>47</v>
      </c>
      <c r="H1760" s="1" t="s">
        <v>624</v>
      </c>
      <c r="I1760" s="1" t="s">
        <v>866</v>
      </c>
      <c r="J1760" s="1" t="s">
        <v>813</v>
      </c>
      <c r="Y1760" s="1" t="s">
        <v>463</v>
      </c>
      <c r="Z1760" s="1" t="s">
        <v>425</v>
      </c>
    </row>
    <row r="1761" spans="1:26" x14ac:dyDescent="0.25">
      <c r="A1761" s="1" t="s">
        <v>2794</v>
      </c>
      <c r="B1761" s="1" t="s">
        <v>610</v>
      </c>
      <c r="C1761" s="1" t="s">
        <v>232</v>
      </c>
      <c r="D1761" s="1" t="s">
        <v>27</v>
      </c>
      <c r="E1761" s="1" t="s">
        <v>129</v>
      </c>
      <c r="F1761" s="1" t="s">
        <v>722</v>
      </c>
      <c r="G1761" s="1" t="s">
        <v>47</v>
      </c>
      <c r="H1761" s="1" t="s">
        <v>27</v>
      </c>
      <c r="I1761" s="1" t="s">
        <v>725</v>
      </c>
      <c r="J1761" s="1" t="s">
        <v>713</v>
      </c>
      <c r="Y1761" s="1" t="s">
        <v>463</v>
      </c>
      <c r="Z1761" s="1" t="s">
        <v>425</v>
      </c>
    </row>
    <row r="1762" spans="1:26" x14ac:dyDescent="0.25">
      <c r="A1762" s="1" t="s">
        <v>2795</v>
      </c>
      <c r="B1762" s="1" t="s">
        <v>610</v>
      </c>
      <c r="C1762" s="1" t="s">
        <v>464</v>
      </c>
      <c r="D1762" s="1" t="s">
        <v>344</v>
      </c>
      <c r="E1762" s="1" t="s">
        <v>131</v>
      </c>
      <c r="F1762" s="1" t="s">
        <v>27</v>
      </c>
      <c r="G1762" s="1" t="s">
        <v>641</v>
      </c>
      <c r="H1762" s="1" t="s">
        <v>27</v>
      </c>
      <c r="I1762" s="1" t="s">
        <v>646</v>
      </c>
      <c r="J1762" s="1" t="s">
        <v>27</v>
      </c>
      <c r="Y1762" s="1" t="s">
        <v>463</v>
      </c>
      <c r="Z1762" s="1" t="s">
        <v>425</v>
      </c>
    </row>
    <row r="1763" spans="1:26" x14ac:dyDescent="0.25">
      <c r="A1763" s="1" t="s">
        <v>2796</v>
      </c>
      <c r="B1763" s="1" t="s">
        <v>610</v>
      </c>
      <c r="C1763" s="1" t="s">
        <v>668</v>
      </c>
      <c r="D1763" s="1" t="s">
        <v>730</v>
      </c>
      <c r="E1763" s="1" t="s">
        <v>49</v>
      </c>
      <c r="F1763" s="1" t="s">
        <v>465</v>
      </c>
      <c r="G1763" s="1" t="s">
        <v>138</v>
      </c>
      <c r="H1763" s="1" t="s">
        <v>50</v>
      </c>
      <c r="I1763" s="1" t="s">
        <v>646</v>
      </c>
      <c r="J1763" s="1" t="s">
        <v>616</v>
      </c>
      <c r="Y1763" s="1" t="s">
        <v>463</v>
      </c>
      <c r="Z1763" s="1" t="s">
        <v>425</v>
      </c>
    </row>
    <row r="1764" spans="1:26" x14ac:dyDescent="0.25">
      <c r="A1764" s="1" t="s">
        <v>2797</v>
      </c>
      <c r="B1764" s="1" t="s">
        <v>610</v>
      </c>
      <c r="C1764" s="1" t="s">
        <v>59</v>
      </c>
      <c r="D1764" s="1" t="s">
        <v>280</v>
      </c>
      <c r="E1764" s="1" t="s">
        <v>858</v>
      </c>
      <c r="F1764" s="1" t="s">
        <v>465</v>
      </c>
      <c r="G1764" s="1" t="s">
        <v>644</v>
      </c>
      <c r="H1764" s="1" t="s">
        <v>47</v>
      </c>
      <c r="I1764" s="1" t="s">
        <v>682</v>
      </c>
      <c r="J1764" s="1" t="s">
        <v>827</v>
      </c>
      <c r="Y1764" s="1" t="s">
        <v>463</v>
      </c>
      <c r="Z1764" s="1" t="s">
        <v>425</v>
      </c>
    </row>
    <row r="1765" spans="1:26" x14ac:dyDescent="0.25">
      <c r="A1765" s="1" t="s">
        <v>2798</v>
      </c>
      <c r="B1765" s="1" t="s">
        <v>610</v>
      </c>
      <c r="C1765" s="1" t="s">
        <v>681</v>
      </c>
      <c r="D1765" s="1" t="s">
        <v>276</v>
      </c>
      <c r="E1765" s="1" t="s">
        <v>633</v>
      </c>
      <c r="F1765" s="1" t="s">
        <v>737</v>
      </c>
      <c r="G1765" s="1" t="s">
        <v>623</v>
      </c>
      <c r="H1765" s="1" t="s">
        <v>674</v>
      </c>
      <c r="I1765" s="1" t="s">
        <v>625</v>
      </c>
      <c r="J1765" s="1" t="s">
        <v>827</v>
      </c>
      <c r="Y1765" s="1" t="s">
        <v>463</v>
      </c>
      <c r="Z1765" s="1" t="s">
        <v>425</v>
      </c>
    </row>
    <row r="1766" spans="1:26" x14ac:dyDescent="0.25">
      <c r="A1766" s="1" t="s">
        <v>2799</v>
      </c>
      <c r="B1766" s="1" t="s">
        <v>610</v>
      </c>
      <c r="C1766" s="1" t="s">
        <v>464</v>
      </c>
      <c r="D1766" s="1" t="s">
        <v>344</v>
      </c>
      <c r="E1766" s="1" t="s">
        <v>210</v>
      </c>
      <c r="F1766" s="1" t="s">
        <v>129</v>
      </c>
      <c r="G1766" s="1" t="s">
        <v>45</v>
      </c>
      <c r="H1766" s="1" t="s">
        <v>47</v>
      </c>
      <c r="I1766" s="1" t="s">
        <v>617</v>
      </c>
      <c r="J1766" s="1" t="s">
        <v>616</v>
      </c>
      <c r="Y1766" s="1" t="s">
        <v>463</v>
      </c>
      <c r="Z1766" s="1" t="s">
        <v>425</v>
      </c>
    </row>
    <row r="1767" spans="1:26" x14ac:dyDescent="0.25">
      <c r="A1767" s="1" t="s">
        <v>2800</v>
      </c>
      <c r="B1767" s="1" t="s">
        <v>610</v>
      </c>
      <c r="C1767" s="1" t="s">
        <v>344</v>
      </c>
      <c r="D1767" s="1" t="s">
        <v>27</v>
      </c>
      <c r="E1767" s="1" t="s">
        <v>729</v>
      </c>
      <c r="F1767" s="1" t="s">
        <v>469</v>
      </c>
      <c r="G1767" s="1" t="s">
        <v>623</v>
      </c>
      <c r="H1767" s="1" t="s">
        <v>70</v>
      </c>
      <c r="I1767" s="1" t="s">
        <v>617</v>
      </c>
      <c r="J1767" s="1" t="s">
        <v>628</v>
      </c>
      <c r="Y1767" s="1" t="s">
        <v>463</v>
      </c>
      <c r="Z1767" s="1" t="s">
        <v>425</v>
      </c>
    </row>
    <row r="1768" spans="1:26" x14ac:dyDescent="0.25">
      <c r="A1768" s="1" t="s">
        <v>2801</v>
      </c>
      <c r="B1768" s="1" t="s">
        <v>610</v>
      </c>
      <c r="C1768" s="1" t="s">
        <v>344</v>
      </c>
      <c r="D1768" s="1" t="s">
        <v>132</v>
      </c>
      <c r="E1768" s="1" t="s">
        <v>49</v>
      </c>
      <c r="F1768" s="1" t="s">
        <v>83</v>
      </c>
      <c r="G1768" s="1" t="s">
        <v>644</v>
      </c>
      <c r="H1768" s="1" t="s">
        <v>641</v>
      </c>
      <c r="I1768" s="1" t="s">
        <v>656</v>
      </c>
      <c r="J1768" s="1" t="s">
        <v>729</v>
      </c>
      <c r="Y1768" s="1" t="s">
        <v>463</v>
      </c>
      <c r="Z1768" s="1" t="s">
        <v>425</v>
      </c>
    </row>
    <row r="1769" spans="1:26" x14ac:dyDescent="0.25">
      <c r="A1769" s="1" t="s">
        <v>2802</v>
      </c>
      <c r="B1769" s="1" t="s">
        <v>610</v>
      </c>
      <c r="C1769" s="1" t="s">
        <v>344</v>
      </c>
      <c r="D1769" s="1" t="s">
        <v>27</v>
      </c>
      <c r="E1769" s="1" t="s">
        <v>654</v>
      </c>
      <c r="F1769" s="1" t="s">
        <v>83</v>
      </c>
      <c r="G1769" s="1" t="s">
        <v>641</v>
      </c>
      <c r="H1769" s="1" t="s">
        <v>623</v>
      </c>
      <c r="I1769" s="1" t="s">
        <v>646</v>
      </c>
      <c r="J1769" s="1" t="s">
        <v>27</v>
      </c>
      <c r="Y1769" s="1" t="s">
        <v>463</v>
      </c>
      <c r="Z1769" s="1" t="s">
        <v>425</v>
      </c>
    </row>
    <row r="1770" spans="1:26" x14ac:dyDescent="0.25">
      <c r="A1770" s="1" t="s">
        <v>2803</v>
      </c>
      <c r="B1770" s="1" t="s">
        <v>610</v>
      </c>
      <c r="C1770" s="1" t="s">
        <v>344</v>
      </c>
      <c r="D1770" s="1" t="s">
        <v>692</v>
      </c>
      <c r="E1770" s="1" t="s">
        <v>53</v>
      </c>
      <c r="F1770" s="1" t="s">
        <v>621</v>
      </c>
      <c r="G1770" s="1" t="s">
        <v>45</v>
      </c>
      <c r="H1770" s="1" t="s">
        <v>615</v>
      </c>
      <c r="I1770" s="1" t="s">
        <v>637</v>
      </c>
      <c r="J1770" s="1" t="s">
        <v>783</v>
      </c>
      <c r="Y1770" s="1" t="s">
        <v>463</v>
      </c>
      <c r="Z1770" s="1" t="s">
        <v>425</v>
      </c>
    </row>
    <row r="1771" spans="1:26" x14ac:dyDescent="0.25">
      <c r="A1771" s="1" t="s">
        <v>2804</v>
      </c>
      <c r="B1771" s="1" t="s">
        <v>610</v>
      </c>
      <c r="C1771" s="1" t="s">
        <v>464</v>
      </c>
      <c r="D1771" s="1" t="s">
        <v>27</v>
      </c>
      <c r="E1771" s="1" t="s">
        <v>467</v>
      </c>
      <c r="F1771" s="1" t="s">
        <v>210</v>
      </c>
      <c r="G1771" s="1" t="s">
        <v>47</v>
      </c>
      <c r="H1771" s="1" t="s">
        <v>612</v>
      </c>
      <c r="I1771" s="1" t="s">
        <v>617</v>
      </c>
      <c r="J1771" s="1" t="s">
        <v>817</v>
      </c>
      <c r="Y1771" s="1" t="s">
        <v>463</v>
      </c>
      <c r="Z1771" s="1" t="s">
        <v>425</v>
      </c>
    </row>
    <row r="1772" spans="1:26" x14ac:dyDescent="0.25">
      <c r="A1772" s="1" t="s">
        <v>2662</v>
      </c>
      <c r="B1772" s="1" t="s">
        <v>610</v>
      </c>
      <c r="C1772" s="1" t="s">
        <v>344</v>
      </c>
      <c r="D1772" s="1" t="s">
        <v>27</v>
      </c>
      <c r="E1772" s="1" t="s">
        <v>616</v>
      </c>
      <c r="F1772" s="1" t="s">
        <v>650</v>
      </c>
      <c r="G1772" s="1" t="s">
        <v>45</v>
      </c>
      <c r="H1772" s="1" t="s">
        <v>662</v>
      </c>
      <c r="I1772" s="1" t="s">
        <v>682</v>
      </c>
      <c r="J1772" s="1" t="s">
        <v>649</v>
      </c>
      <c r="Y1772" s="1" t="s">
        <v>345</v>
      </c>
      <c r="Z1772" s="1" t="s">
        <v>334</v>
      </c>
    </row>
    <row r="1773" spans="1:26" x14ac:dyDescent="0.25">
      <c r="A1773" s="1" t="s">
        <v>2805</v>
      </c>
      <c r="B1773" s="1" t="s">
        <v>610</v>
      </c>
      <c r="C1773" s="1" t="s">
        <v>464</v>
      </c>
      <c r="D1773" s="1" t="s">
        <v>344</v>
      </c>
      <c r="E1773" s="1" t="s">
        <v>467</v>
      </c>
      <c r="F1773" s="1" t="s">
        <v>131</v>
      </c>
      <c r="G1773" s="1" t="s">
        <v>138</v>
      </c>
      <c r="H1773" s="1" t="s">
        <v>612</v>
      </c>
      <c r="I1773" s="1" t="s">
        <v>646</v>
      </c>
      <c r="J1773" s="1" t="s">
        <v>249</v>
      </c>
      <c r="Y1773" s="1" t="s">
        <v>463</v>
      </c>
      <c r="Z1773" s="1" t="s">
        <v>425</v>
      </c>
    </row>
    <row r="1774" spans="1:26" x14ac:dyDescent="0.25">
      <c r="A1774" s="1" t="s">
        <v>2588</v>
      </c>
      <c r="B1774" s="1" t="s">
        <v>610</v>
      </c>
      <c r="C1774" s="1" t="s">
        <v>668</v>
      </c>
      <c r="D1774" s="1" t="s">
        <v>125</v>
      </c>
      <c r="E1774" s="1" t="s">
        <v>742</v>
      </c>
      <c r="F1774" s="1" t="s">
        <v>126</v>
      </c>
      <c r="G1774" s="1" t="s">
        <v>760</v>
      </c>
      <c r="H1774" s="1" t="s">
        <v>612</v>
      </c>
      <c r="I1774" s="1" t="s">
        <v>663</v>
      </c>
      <c r="J1774" s="1" t="s">
        <v>624</v>
      </c>
      <c r="Y1774" s="1" t="s">
        <v>127</v>
      </c>
      <c r="Z1774" s="1" t="s">
        <v>43</v>
      </c>
    </row>
    <row r="1775" spans="1:26" x14ac:dyDescent="0.25">
      <c r="A1775" s="1" t="s">
        <v>2589</v>
      </c>
      <c r="B1775" s="1" t="s">
        <v>610</v>
      </c>
      <c r="C1775" s="1" t="s">
        <v>668</v>
      </c>
      <c r="D1775" s="1" t="s">
        <v>128</v>
      </c>
      <c r="E1775" s="1" t="s">
        <v>660</v>
      </c>
      <c r="F1775" s="1" t="s">
        <v>129</v>
      </c>
      <c r="G1775" s="1" t="s">
        <v>646</v>
      </c>
      <c r="H1775" s="1" t="s">
        <v>646</v>
      </c>
      <c r="I1775" s="1" t="s">
        <v>616</v>
      </c>
      <c r="J1775" s="1" t="s">
        <v>680</v>
      </c>
      <c r="Y1775" s="1" t="s">
        <v>127</v>
      </c>
      <c r="Z1775" s="1" t="s">
        <v>43</v>
      </c>
    </row>
    <row r="1776" spans="1:26" x14ac:dyDescent="0.25">
      <c r="A1776" s="1" t="s">
        <v>2590</v>
      </c>
      <c r="B1776" s="1" t="s">
        <v>610</v>
      </c>
      <c r="C1776" s="1" t="s">
        <v>130</v>
      </c>
      <c r="D1776" s="1" t="s">
        <v>766</v>
      </c>
      <c r="E1776" s="1" t="s">
        <v>131</v>
      </c>
      <c r="F1776" s="1" t="s">
        <v>772</v>
      </c>
      <c r="G1776" s="1" t="s">
        <v>646</v>
      </c>
      <c r="H1776" s="1" t="s">
        <v>612</v>
      </c>
      <c r="I1776" s="1" t="s">
        <v>721</v>
      </c>
      <c r="J1776" s="1" t="s">
        <v>613</v>
      </c>
      <c r="Y1776" s="1" t="s">
        <v>127</v>
      </c>
      <c r="Z1776" s="1" t="s">
        <v>43</v>
      </c>
    </row>
    <row r="1777" spans="1:26" x14ac:dyDescent="0.25">
      <c r="A1777" s="1" t="s">
        <v>2621</v>
      </c>
      <c r="B1777" s="1" t="s">
        <v>610</v>
      </c>
      <c r="C1777" s="1" t="s">
        <v>59</v>
      </c>
      <c r="D1777" s="1" t="s">
        <v>676</v>
      </c>
      <c r="E1777" s="1" t="s">
        <v>729</v>
      </c>
      <c r="F1777" s="1" t="s">
        <v>129</v>
      </c>
      <c r="G1777" s="1" t="s">
        <v>646</v>
      </c>
      <c r="H1777" s="1" t="s">
        <v>623</v>
      </c>
      <c r="I1777" s="1" t="s">
        <v>619</v>
      </c>
      <c r="J1777" s="1" t="s">
        <v>617</v>
      </c>
      <c r="K1777" s="1" t="s">
        <v>619</v>
      </c>
      <c r="L1777" s="1" t="s">
        <v>27</v>
      </c>
      <c r="Y1777" s="1" t="s">
        <v>127</v>
      </c>
      <c r="Z1777" s="1" t="s">
        <v>43</v>
      </c>
    </row>
    <row r="1778" spans="1:26" x14ac:dyDescent="0.25">
      <c r="A1778" s="1" t="s">
        <v>2622</v>
      </c>
      <c r="B1778" s="1" t="s">
        <v>610</v>
      </c>
      <c r="C1778" s="1" t="s">
        <v>130</v>
      </c>
      <c r="D1778" s="1" t="s">
        <v>670</v>
      </c>
      <c r="E1778" s="1" t="s">
        <v>57</v>
      </c>
      <c r="F1778" s="1" t="s">
        <v>126</v>
      </c>
      <c r="G1778" s="1" t="s">
        <v>618</v>
      </c>
      <c r="H1778" s="1" t="s">
        <v>615</v>
      </c>
      <c r="I1778" s="1" t="s">
        <v>656</v>
      </c>
      <c r="J1778" s="1" t="s">
        <v>637</v>
      </c>
      <c r="K1778" s="1" t="s">
        <v>618</v>
      </c>
      <c r="L1778" s="1" t="s">
        <v>27</v>
      </c>
      <c r="Y1778" s="1" t="s">
        <v>127</v>
      </c>
      <c r="Z1778" s="1" t="s">
        <v>43</v>
      </c>
    </row>
    <row r="1779" spans="1:26" x14ac:dyDescent="0.25">
      <c r="A1779" s="1" t="s">
        <v>2638</v>
      </c>
      <c r="B1779" s="1" t="s">
        <v>610</v>
      </c>
      <c r="C1779" s="1" t="s">
        <v>130</v>
      </c>
      <c r="D1779" s="1" t="s">
        <v>659</v>
      </c>
      <c r="E1779" s="1" t="s">
        <v>123</v>
      </c>
      <c r="F1779" s="1" t="s">
        <v>697</v>
      </c>
      <c r="G1779" s="1" t="s">
        <v>770</v>
      </c>
      <c r="H1779" s="1" t="s">
        <v>646</v>
      </c>
      <c r="I1779" s="1" t="s">
        <v>691</v>
      </c>
      <c r="J1779" s="1" t="s">
        <v>776</v>
      </c>
      <c r="K1779" s="1" t="s">
        <v>619</v>
      </c>
      <c r="L1779" s="1" t="s">
        <v>27</v>
      </c>
      <c r="M1779" s="1" t="s">
        <v>656</v>
      </c>
      <c r="N1779" s="1" t="s">
        <v>27</v>
      </c>
      <c r="Y1779" s="1" t="s">
        <v>127</v>
      </c>
      <c r="Z1779" s="1" t="s">
        <v>43</v>
      </c>
    </row>
    <row r="1780" spans="1:26" x14ac:dyDescent="0.25">
      <c r="A1780" s="1" t="s">
        <v>2623</v>
      </c>
      <c r="B1780" s="1" t="s">
        <v>610</v>
      </c>
      <c r="C1780" s="1" t="s">
        <v>232</v>
      </c>
      <c r="D1780" s="1" t="s">
        <v>80</v>
      </c>
      <c r="E1780" s="1" t="s">
        <v>131</v>
      </c>
      <c r="F1780" s="1" t="s">
        <v>629</v>
      </c>
      <c r="G1780" s="1" t="s">
        <v>138</v>
      </c>
      <c r="H1780" s="1" t="s">
        <v>628</v>
      </c>
      <c r="I1780" s="1" t="s">
        <v>617</v>
      </c>
      <c r="J1780" s="1" t="s">
        <v>637</v>
      </c>
      <c r="K1780" s="1" t="s">
        <v>618</v>
      </c>
      <c r="L1780" s="1" t="s">
        <v>27</v>
      </c>
      <c r="Y1780" s="1" t="s">
        <v>127</v>
      </c>
      <c r="Z1780" s="1" t="s">
        <v>43</v>
      </c>
    </row>
    <row r="1781" spans="1:26" x14ac:dyDescent="0.25">
      <c r="A1781" s="1" t="s">
        <v>2639</v>
      </c>
      <c r="B1781" s="1" t="s">
        <v>610</v>
      </c>
      <c r="C1781" s="1" t="s">
        <v>620</v>
      </c>
      <c r="D1781" s="1" t="s">
        <v>280</v>
      </c>
      <c r="E1781" s="1" t="s">
        <v>798</v>
      </c>
      <c r="F1781" s="1" t="s">
        <v>626</v>
      </c>
      <c r="G1781" s="1" t="s">
        <v>641</v>
      </c>
      <c r="H1781" s="1" t="s">
        <v>642</v>
      </c>
      <c r="I1781" s="1" t="s">
        <v>628</v>
      </c>
      <c r="J1781" s="1" t="s">
        <v>662</v>
      </c>
      <c r="K1781" s="1" t="s">
        <v>619</v>
      </c>
      <c r="L1781" s="1" t="s">
        <v>27</v>
      </c>
      <c r="M1781" s="1" t="s">
        <v>281</v>
      </c>
      <c r="N1781" s="1" t="s">
        <v>27</v>
      </c>
      <c r="Y1781" s="1" t="s">
        <v>127</v>
      </c>
      <c r="Z1781" s="1" t="s">
        <v>43</v>
      </c>
    </row>
    <row r="1782" spans="1:26" x14ac:dyDescent="0.25">
      <c r="A1782" s="1" t="s">
        <v>2640</v>
      </c>
      <c r="B1782" s="1" t="s">
        <v>610</v>
      </c>
      <c r="C1782" s="1" t="s">
        <v>125</v>
      </c>
      <c r="D1782" s="1" t="s">
        <v>639</v>
      </c>
      <c r="E1782" s="1" t="s">
        <v>633</v>
      </c>
      <c r="F1782" s="1" t="s">
        <v>856</v>
      </c>
      <c r="G1782" s="1" t="s">
        <v>646</v>
      </c>
      <c r="H1782" s="1" t="s">
        <v>663</v>
      </c>
      <c r="I1782" s="1" t="s">
        <v>776</v>
      </c>
      <c r="J1782" s="1" t="s">
        <v>628</v>
      </c>
      <c r="K1782" s="1" t="s">
        <v>619</v>
      </c>
      <c r="L1782" s="1" t="s">
        <v>27</v>
      </c>
      <c r="M1782" s="1" t="s">
        <v>281</v>
      </c>
      <c r="N1782" s="1" t="s">
        <v>27</v>
      </c>
      <c r="Y1782" s="1" t="s">
        <v>127</v>
      </c>
      <c r="Z1782" s="1" t="s">
        <v>43</v>
      </c>
    </row>
    <row r="1783" spans="1:26" x14ac:dyDescent="0.25">
      <c r="A1783" s="1" t="s">
        <v>2591</v>
      </c>
      <c r="B1783" s="1" t="s">
        <v>610</v>
      </c>
      <c r="C1783" s="1" t="s">
        <v>132</v>
      </c>
      <c r="D1783" s="1" t="s">
        <v>132</v>
      </c>
      <c r="E1783" s="1" t="s">
        <v>133</v>
      </c>
      <c r="F1783" s="1" t="s">
        <v>134</v>
      </c>
      <c r="G1783" s="1" t="s">
        <v>612</v>
      </c>
      <c r="H1783" s="1" t="s">
        <v>615</v>
      </c>
      <c r="I1783" s="1" t="s">
        <v>616</v>
      </c>
      <c r="J1783" s="1" t="s">
        <v>628</v>
      </c>
      <c r="Y1783" s="1" t="s">
        <v>127</v>
      </c>
      <c r="Z1783" s="1" t="s">
        <v>43</v>
      </c>
    </row>
    <row r="1784" spans="1:26" x14ac:dyDescent="0.25">
      <c r="A1784" s="1" t="s">
        <v>2624</v>
      </c>
      <c r="B1784" s="1" t="s">
        <v>610</v>
      </c>
      <c r="C1784" s="1" t="s">
        <v>196</v>
      </c>
      <c r="D1784" s="1" t="s">
        <v>125</v>
      </c>
      <c r="E1784" s="1" t="s">
        <v>210</v>
      </c>
      <c r="F1784" s="1" t="s">
        <v>49</v>
      </c>
      <c r="G1784" s="1" t="s">
        <v>644</v>
      </c>
      <c r="H1784" s="1" t="s">
        <v>628</v>
      </c>
      <c r="I1784" s="1" t="s">
        <v>619</v>
      </c>
      <c r="J1784" s="1" t="s">
        <v>617</v>
      </c>
      <c r="K1784" s="1" t="s">
        <v>619</v>
      </c>
      <c r="L1784" s="1" t="s">
        <v>27</v>
      </c>
      <c r="Y1784" s="1" t="s">
        <v>127</v>
      </c>
      <c r="Z1784" s="1" t="s">
        <v>43</v>
      </c>
    </row>
    <row r="1785" spans="1:26" x14ac:dyDescent="0.25">
      <c r="A1785" s="1" t="s">
        <v>2594</v>
      </c>
      <c r="B1785" s="1" t="s">
        <v>610</v>
      </c>
      <c r="C1785" s="1" t="s">
        <v>139</v>
      </c>
      <c r="D1785" s="1" t="s">
        <v>140</v>
      </c>
      <c r="E1785" s="1" t="s">
        <v>745</v>
      </c>
      <c r="F1785" s="1" t="s">
        <v>733</v>
      </c>
      <c r="G1785" s="1" t="s">
        <v>138</v>
      </c>
      <c r="H1785" s="1" t="s">
        <v>628</v>
      </c>
      <c r="I1785" s="1" t="s">
        <v>646</v>
      </c>
      <c r="J1785" s="1" t="s">
        <v>628</v>
      </c>
      <c r="Y1785" s="1" t="s">
        <v>137</v>
      </c>
      <c r="Z1785" s="1" t="s">
        <v>43</v>
      </c>
    </row>
    <row r="1786" spans="1:26" x14ac:dyDescent="0.25">
      <c r="A1786" s="1" t="s">
        <v>2595</v>
      </c>
      <c r="B1786" s="1" t="s">
        <v>610</v>
      </c>
      <c r="C1786" s="1" t="s">
        <v>141</v>
      </c>
      <c r="D1786" s="1" t="s">
        <v>141</v>
      </c>
      <c r="E1786" s="1" t="s">
        <v>48</v>
      </c>
      <c r="F1786" s="1" t="s">
        <v>780</v>
      </c>
      <c r="G1786" s="1" t="s">
        <v>641</v>
      </c>
      <c r="H1786" s="1" t="s">
        <v>142</v>
      </c>
      <c r="I1786" s="1" t="s">
        <v>675</v>
      </c>
      <c r="J1786" s="1" t="s">
        <v>616</v>
      </c>
      <c r="Y1786" s="1" t="s">
        <v>137</v>
      </c>
      <c r="Z1786" s="1" t="s">
        <v>43</v>
      </c>
    </row>
    <row r="1787" spans="1:26" x14ac:dyDescent="0.25">
      <c r="A1787" s="1" t="s">
        <v>2596</v>
      </c>
      <c r="B1787" s="1" t="s">
        <v>610</v>
      </c>
      <c r="C1787" s="1" t="s">
        <v>139</v>
      </c>
      <c r="D1787" s="1" t="s">
        <v>661</v>
      </c>
      <c r="E1787" s="1" t="s">
        <v>613</v>
      </c>
      <c r="F1787" s="1" t="s">
        <v>781</v>
      </c>
      <c r="G1787" s="1" t="s">
        <v>142</v>
      </c>
      <c r="H1787" s="1" t="s">
        <v>615</v>
      </c>
      <c r="I1787" s="1" t="s">
        <v>617</v>
      </c>
      <c r="J1787" s="1" t="s">
        <v>617</v>
      </c>
      <c r="Y1787" s="1" t="s">
        <v>137</v>
      </c>
      <c r="Z1787" s="1" t="s">
        <v>43</v>
      </c>
    </row>
    <row r="1788" spans="1:26" x14ac:dyDescent="0.25">
      <c r="A1788" s="1" t="s">
        <v>2597</v>
      </c>
      <c r="B1788" s="1" t="s">
        <v>610</v>
      </c>
      <c r="C1788" s="1" t="s">
        <v>140</v>
      </c>
      <c r="D1788" s="1" t="s">
        <v>637</v>
      </c>
      <c r="E1788" s="1" t="s">
        <v>49</v>
      </c>
      <c r="F1788" s="1" t="s">
        <v>49</v>
      </c>
      <c r="G1788" s="1" t="s">
        <v>644</v>
      </c>
      <c r="H1788" s="1" t="s">
        <v>618</v>
      </c>
      <c r="I1788" s="1" t="s">
        <v>619</v>
      </c>
      <c r="J1788" s="1" t="s">
        <v>649</v>
      </c>
      <c r="Y1788" s="1" t="s">
        <v>137</v>
      </c>
      <c r="Z1788" s="1" t="s">
        <v>43</v>
      </c>
    </row>
    <row r="1789" spans="1:26" x14ac:dyDescent="0.25">
      <c r="A1789" s="1" t="s">
        <v>2598</v>
      </c>
      <c r="B1789" s="1" t="s">
        <v>610</v>
      </c>
      <c r="C1789" s="1" t="s">
        <v>611</v>
      </c>
      <c r="D1789" s="1" t="s">
        <v>639</v>
      </c>
      <c r="E1789" s="1" t="s">
        <v>57</v>
      </c>
      <c r="F1789" s="1" t="s">
        <v>781</v>
      </c>
      <c r="G1789" s="1" t="s">
        <v>782</v>
      </c>
      <c r="H1789" s="1" t="s">
        <v>615</v>
      </c>
      <c r="I1789" s="1" t="s">
        <v>783</v>
      </c>
      <c r="J1789" s="1" t="s">
        <v>616</v>
      </c>
      <c r="Y1789" s="1" t="s">
        <v>137</v>
      </c>
      <c r="Z1789" s="1" t="s">
        <v>43</v>
      </c>
    </row>
    <row r="1790" spans="1:26" x14ac:dyDescent="0.25">
      <c r="A1790" s="1" t="s">
        <v>2599</v>
      </c>
      <c r="B1790" s="1" t="s">
        <v>610</v>
      </c>
      <c r="C1790" s="1" t="s">
        <v>140</v>
      </c>
      <c r="D1790" s="1" t="s">
        <v>730</v>
      </c>
      <c r="E1790" s="1" t="s">
        <v>48</v>
      </c>
      <c r="F1790" s="1" t="s">
        <v>744</v>
      </c>
      <c r="G1790" s="1" t="s">
        <v>641</v>
      </c>
      <c r="H1790" s="1" t="s">
        <v>142</v>
      </c>
      <c r="I1790" s="1" t="s">
        <v>143</v>
      </c>
      <c r="J1790" s="1" t="s">
        <v>628</v>
      </c>
      <c r="Y1790" s="1" t="s">
        <v>137</v>
      </c>
      <c r="Z1790" s="1" t="s">
        <v>43</v>
      </c>
    </row>
    <row r="1791" spans="1:26" x14ac:dyDescent="0.25">
      <c r="A1791" s="1" t="s">
        <v>2600</v>
      </c>
      <c r="B1791" s="1" t="s">
        <v>610</v>
      </c>
      <c r="C1791" s="1" t="s">
        <v>637</v>
      </c>
      <c r="D1791" s="1" t="s">
        <v>730</v>
      </c>
      <c r="E1791" s="1" t="s">
        <v>49</v>
      </c>
      <c r="F1791" s="1" t="s">
        <v>52</v>
      </c>
      <c r="G1791" s="1" t="s">
        <v>644</v>
      </c>
      <c r="H1791" s="1" t="s">
        <v>144</v>
      </c>
      <c r="I1791" s="1" t="s">
        <v>613</v>
      </c>
      <c r="J1791" s="1" t="s">
        <v>729</v>
      </c>
      <c r="Y1791" s="1" t="s">
        <v>137</v>
      </c>
      <c r="Z1791" s="1" t="s">
        <v>43</v>
      </c>
    </row>
    <row r="1792" spans="1:26" x14ac:dyDescent="0.25">
      <c r="A1792" s="1" t="s">
        <v>2601</v>
      </c>
      <c r="B1792" s="1" t="s">
        <v>610</v>
      </c>
      <c r="C1792" s="1" t="s">
        <v>139</v>
      </c>
      <c r="D1792" s="1" t="s">
        <v>30</v>
      </c>
      <c r="E1792" s="1" t="s">
        <v>729</v>
      </c>
      <c r="F1792" s="1" t="s">
        <v>784</v>
      </c>
      <c r="G1792" s="1" t="s">
        <v>644</v>
      </c>
      <c r="H1792" s="1" t="s">
        <v>624</v>
      </c>
      <c r="I1792" s="1" t="s">
        <v>637</v>
      </c>
      <c r="J1792" s="1" t="s">
        <v>680</v>
      </c>
      <c r="Y1792" s="1" t="s">
        <v>137</v>
      </c>
      <c r="Z1792" s="1" t="s">
        <v>43</v>
      </c>
    </row>
    <row r="1793" spans="1:26" x14ac:dyDescent="0.25">
      <c r="A1793" s="1" t="s">
        <v>2602</v>
      </c>
      <c r="B1793" s="1" t="s">
        <v>610</v>
      </c>
      <c r="C1793" s="1" t="s">
        <v>145</v>
      </c>
      <c r="D1793" s="1" t="s">
        <v>139</v>
      </c>
      <c r="E1793" s="1" t="s">
        <v>613</v>
      </c>
      <c r="F1793" s="1" t="s">
        <v>146</v>
      </c>
      <c r="G1793" s="1" t="s">
        <v>632</v>
      </c>
      <c r="H1793" s="1" t="s">
        <v>628</v>
      </c>
      <c r="I1793" s="1" t="s">
        <v>617</v>
      </c>
      <c r="J1793" s="1" t="s">
        <v>783</v>
      </c>
      <c r="Y1793" s="1" t="s">
        <v>137</v>
      </c>
      <c r="Z1793" s="1" t="s">
        <v>43</v>
      </c>
    </row>
    <row r="1794" spans="1:26" x14ac:dyDescent="0.25">
      <c r="A1794" s="1" t="s">
        <v>2626</v>
      </c>
      <c r="B1794" s="1" t="s">
        <v>610</v>
      </c>
      <c r="C1794" s="1" t="s">
        <v>630</v>
      </c>
      <c r="D1794" s="1" t="s">
        <v>702</v>
      </c>
      <c r="E1794" s="1" t="s">
        <v>783</v>
      </c>
      <c r="F1794" s="1" t="s">
        <v>678</v>
      </c>
      <c r="G1794" s="1" t="s">
        <v>641</v>
      </c>
      <c r="H1794" s="1" t="s">
        <v>152</v>
      </c>
      <c r="I1794" s="1" t="s">
        <v>617</v>
      </c>
      <c r="J1794" s="1" t="s">
        <v>680</v>
      </c>
      <c r="K1794" s="1" t="s">
        <v>619</v>
      </c>
      <c r="L1794" s="1" t="s">
        <v>27</v>
      </c>
      <c r="Y1794" s="1" t="s">
        <v>168</v>
      </c>
      <c r="Z1794" s="1" t="s">
        <v>43</v>
      </c>
    </row>
    <row r="1795" spans="1:26" x14ac:dyDescent="0.25">
      <c r="A1795" s="1" t="s">
        <v>2604</v>
      </c>
      <c r="B1795" s="1" t="s">
        <v>610</v>
      </c>
      <c r="C1795" s="1" t="s">
        <v>618</v>
      </c>
      <c r="D1795" s="1" t="s">
        <v>748</v>
      </c>
      <c r="E1795" s="1" t="s">
        <v>626</v>
      </c>
      <c r="F1795" s="1" t="s">
        <v>640</v>
      </c>
      <c r="G1795" s="1" t="s">
        <v>167</v>
      </c>
      <c r="H1795" s="1" t="s">
        <v>642</v>
      </c>
      <c r="I1795" s="1" t="s">
        <v>679</v>
      </c>
      <c r="J1795" s="1" t="s">
        <v>679</v>
      </c>
      <c r="Y1795" s="1" t="s">
        <v>168</v>
      </c>
      <c r="Z1795" s="1" t="s">
        <v>43</v>
      </c>
    </row>
    <row r="1796" spans="1:26" x14ac:dyDescent="0.25">
      <c r="A1796" s="1" t="s">
        <v>2627</v>
      </c>
      <c r="B1796" s="1" t="s">
        <v>610</v>
      </c>
      <c r="C1796" s="1" t="s">
        <v>635</v>
      </c>
      <c r="D1796" s="1" t="s">
        <v>659</v>
      </c>
      <c r="E1796" s="1" t="s">
        <v>855</v>
      </c>
      <c r="F1796" s="1" t="s">
        <v>622</v>
      </c>
      <c r="G1796" s="1" t="s">
        <v>152</v>
      </c>
      <c r="H1796" s="1" t="s">
        <v>153</v>
      </c>
      <c r="I1796" s="1" t="s">
        <v>227</v>
      </c>
      <c r="J1796" s="1" t="s">
        <v>616</v>
      </c>
      <c r="K1796" s="1" t="s">
        <v>199</v>
      </c>
      <c r="L1796" s="1" t="s">
        <v>27</v>
      </c>
      <c r="Y1796" s="1" t="s">
        <v>168</v>
      </c>
      <c r="Z1796" s="1" t="s">
        <v>43</v>
      </c>
    </row>
    <row r="1797" spans="1:26" x14ac:dyDescent="0.25">
      <c r="A1797" s="1" t="s">
        <v>2628</v>
      </c>
      <c r="B1797" s="1" t="s">
        <v>610</v>
      </c>
      <c r="C1797" s="1" t="s">
        <v>661</v>
      </c>
      <c r="D1797" s="1" t="s">
        <v>692</v>
      </c>
      <c r="E1797" s="1" t="s">
        <v>764</v>
      </c>
      <c r="F1797" s="1" t="s">
        <v>771</v>
      </c>
      <c r="G1797" s="1" t="s">
        <v>642</v>
      </c>
      <c r="H1797" s="1" t="s">
        <v>56</v>
      </c>
      <c r="I1797" s="1" t="s">
        <v>783</v>
      </c>
      <c r="J1797" s="1" t="s">
        <v>679</v>
      </c>
      <c r="K1797" s="1" t="s">
        <v>619</v>
      </c>
      <c r="L1797" s="1" t="s">
        <v>27</v>
      </c>
      <c r="Y1797" s="1" t="s">
        <v>168</v>
      </c>
      <c r="Z1797" s="1" t="s">
        <v>43</v>
      </c>
    </row>
    <row r="1798" spans="1:26" x14ac:dyDescent="0.25">
      <c r="A1798" s="1" t="s">
        <v>2605</v>
      </c>
      <c r="B1798" s="1" t="s">
        <v>610</v>
      </c>
      <c r="C1798" s="1" t="s">
        <v>725</v>
      </c>
      <c r="D1798" s="1" t="s">
        <v>169</v>
      </c>
      <c r="E1798" s="1" t="s">
        <v>616</v>
      </c>
      <c r="F1798" s="1" t="s">
        <v>626</v>
      </c>
      <c r="G1798" s="1" t="s">
        <v>167</v>
      </c>
      <c r="H1798" s="1" t="s">
        <v>170</v>
      </c>
      <c r="I1798" s="1" t="s">
        <v>628</v>
      </c>
      <c r="J1798" s="1" t="s">
        <v>642</v>
      </c>
      <c r="Y1798" s="1" t="s">
        <v>168</v>
      </c>
      <c r="Z1798" s="1" t="s">
        <v>43</v>
      </c>
    </row>
    <row r="1799" spans="1:26" x14ac:dyDescent="0.25">
      <c r="A1799" s="1" t="s">
        <v>2606</v>
      </c>
      <c r="B1799" s="1" t="s">
        <v>610</v>
      </c>
      <c r="C1799" s="1" t="s">
        <v>692</v>
      </c>
      <c r="D1799" s="1" t="s">
        <v>736</v>
      </c>
      <c r="E1799" s="1" t="s">
        <v>171</v>
      </c>
      <c r="F1799" s="1" t="s">
        <v>658</v>
      </c>
      <c r="G1799" s="1" t="s">
        <v>153</v>
      </c>
      <c r="H1799" s="1" t="s">
        <v>663</v>
      </c>
      <c r="I1799" s="1" t="s">
        <v>679</v>
      </c>
      <c r="J1799" s="1" t="s">
        <v>679</v>
      </c>
      <c r="Y1799" s="1" t="s">
        <v>168</v>
      </c>
      <c r="Z1799" s="1" t="s">
        <v>43</v>
      </c>
    </row>
    <row r="1800" spans="1:26" x14ac:dyDescent="0.25">
      <c r="A1800" s="1" t="s">
        <v>2629</v>
      </c>
      <c r="B1800" s="1" t="s">
        <v>610</v>
      </c>
      <c r="C1800" s="1" t="s">
        <v>723</v>
      </c>
      <c r="D1800" s="1" t="s">
        <v>797</v>
      </c>
      <c r="E1800" s="1" t="s">
        <v>640</v>
      </c>
      <c r="F1800" s="1" t="s">
        <v>622</v>
      </c>
      <c r="G1800" s="1" t="s">
        <v>152</v>
      </c>
      <c r="H1800" s="1" t="s">
        <v>642</v>
      </c>
      <c r="I1800" s="1" t="s">
        <v>624</v>
      </c>
      <c r="J1800" s="1" t="s">
        <v>637</v>
      </c>
      <c r="K1800" s="1" t="s">
        <v>617</v>
      </c>
      <c r="L1800" s="1" t="s">
        <v>617</v>
      </c>
      <c r="Y1800" s="1" t="s">
        <v>168</v>
      </c>
      <c r="Z1800" s="1" t="s">
        <v>43</v>
      </c>
    </row>
    <row r="1801" spans="1:26" x14ac:dyDescent="0.25">
      <c r="A1801" s="1" t="s">
        <v>2646</v>
      </c>
      <c r="B1801" s="1" t="s">
        <v>610</v>
      </c>
      <c r="C1801" s="1" t="s">
        <v>617</v>
      </c>
      <c r="D1801" s="1" t="s">
        <v>169</v>
      </c>
      <c r="E1801" s="1" t="s">
        <v>190</v>
      </c>
      <c r="F1801" s="1" t="s">
        <v>818</v>
      </c>
      <c r="G1801" s="1" t="s">
        <v>770</v>
      </c>
      <c r="H1801" s="1" t="s">
        <v>642</v>
      </c>
      <c r="I1801" s="1" t="s">
        <v>175</v>
      </c>
      <c r="J1801" s="1" t="s">
        <v>637</v>
      </c>
      <c r="K1801" s="1" t="s">
        <v>199</v>
      </c>
      <c r="L1801" s="1" t="s">
        <v>27</v>
      </c>
      <c r="M1801" s="1" t="s">
        <v>274</v>
      </c>
      <c r="N1801" s="1" t="s">
        <v>27</v>
      </c>
      <c r="Y1801" s="1" t="s">
        <v>168</v>
      </c>
      <c r="Z1801" s="1" t="s">
        <v>43</v>
      </c>
    </row>
    <row r="1802" spans="1:26" x14ac:dyDescent="0.25">
      <c r="A1802" s="1" t="s">
        <v>2647</v>
      </c>
      <c r="B1802" s="1" t="s">
        <v>610</v>
      </c>
      <c r="C1802" s="1" t="s">
        <v>630</v>
      </c>
      <c r="D1802" s="1" t="s">
        <v>647</v>
      </c>
      <c r="E1802" s="1" t="s">
        <v>648</v>
      </c>
      <c r="F1802" s="1" t="s">
        <v>178</v>
      </c>
      <c r="G1802" s="1" t="s">
        <v>641</v>
      </c>
      <c r="H1802" s="1" t="s">
        <v>170</v>
      </c>
      <c r="I1802" s="1" t="s">
        <v>649</v>
      </c>
      <c r="J1802" s="1" t="s">
        <v>810</v>
      </c>
      <c r="K1802" s="1" t="s">
        <v>199</v>
      </c>
      <c r="L1802" s="1" t="s">
        <v>27</v>
      </c>
      <c r="M1802" s="1" t="s">
        <v>274</v>
      </c>
      <c r="N1802" s="1" t="s">
        <v>27</v>
      </c>
      <c r="Y1802" s="1" t="s">
        <v>168</v>
      </c>
      <c r="Z1802" s="1" t="s">
        <v>43</v>
      </c>
    </row>
    <row r="1803" spans="1:26" x14ac:dyDescent="0.25">
      <c r="A1803" s="1" t="s">
        <v>2607</v>
      </c>
      <c r="B1803" s="1" t="s">
        <v>610</v>
      </c>
      <c r="C1803" s="1" t="s">
        <v>630</v>
      </c>
      <c r="D1803" s="1" t="s">
        <v>617</v>
      </c>
      <c r="E1803" s="1" t="s">
        <v>162</v>
      </c>
      <c r="F1803" s="1" t="s">
        <v>759</v>
      </c>
      <c r="G1803" s="1" t="s">
        <v>172</v>
      </c>
      <c r="H1803" s="1" t="s">
        <v>173</v>
      </c>
      <c r="I1803" s="1" t="s">
        <v>663</v>
      </c>
      <c r="J1803" s="1" t="s">
        <v>616</v>
      </c>
      <c r="Y1803" s="1" t="s">
        <v>168</v>
      </c>
      <c r="Z1803" s="1" t="s">
        <v>43</v>
      </c>
    </row>
    <row r="1804" spans="1:26" x14ac:dyDescent="0.25">
      <c r="A1804" s="1" t="s">
        <v>2608</v>
      </c>
      <c r="B1804" s="1" t="s">
        <v>610</v>
      </c>
      <c r="C1804" s="1" t="s">
        <v>644</v>
      </c>
      <c r="D1804" s="1" t="s">
        <v>801</v>
      </c>
      <c r="E1804" s="1" t="s">
        <v>780</v>
      </c>
      <c r="F1804" s="1" t="s">
        <v>629</v>
      </c>
      <c r="G1804" s="1" t="s">
        <v>641</v>
      </c>
      <c r="H1804" s="1" t="s">
        <v>153</v>
      </c>
      <c r="I1804" s="1" t="s">
        <v>628</v>
      </c>
      <c r="J1804" s="1" t="s">
        <v>680</v>
      </c>
      <c r="Y1804" s="1" t="s">
        <v>168</v>
      </c>
      <c r="Z1804" s="1" t="s">
        <v>43</v>
      </c>
    </row>
    <row r="1805" spans="1:26" x14ac:dyDescent="0.25">
      <c r="A1805" s="1" t="s">
        <v>2630</v>
      </c>
      <c r="B1805" s="1" t="s">
        <v>610</v>
      </c>
      <c r="C1805" s="1" t="s">
        <v>617</v>
      </c>
      <c r="D1805" s="1" t="s">
        <v>169</v>
      </c>
      <c r="E1805" s="1" t="s">
        <v>677</v>
      </c>
      <c r="F1805" s="1" t="s">
        <v>626</v>
      </c>
      <c r="G1805" s="1" t="s">
        <v>176</v>
      </c>
      <c r="H1805" s="1" t="s">
        <v>56</v>
      </c>
      <c r="I1805" s="1" t="s">
        <v>227</v>
      </c>
      <c r="J1805" s="1" t="s">
        <v>680</v>
      </c>
      <c r="K1805" s="1" t="s">
        <v>619</v>
      </c>
      <c r="L1805" s="1" t="s">
        <v>27</v>
      </c>
      <c r="Y1805" s="1" t="s">
        <v>168</v>
      </c>
      <c r="Z1805" s="1" t="s">
        <v>43</v>
      </c>
    </row>
    <row r="1806" spans="1:26" x14ac:dyDescent="0.25">
      <c r="A1806" s="1" t="s">
        <v>2631</v>
      </c>
      <c r="B1806" s="1" t="s">
        <v>610</v>
      </c>
      <c r="C1806" s="1" t="s">
        <v>619</v>
      </c>
      <c r="D1806" s="1" t="s">
        <v>661</v>
      </c>
      <c r="E1806" s="1" t="s">
        <v>162</v>
      </c>
      <c r="F1806" s="1" t="s">
        <v>162</v>
      </c>
      <c r="G1806" s="1" t="s">
        <v>172</v>
      </c>
      <c r="H1806" s="1" t="s">
        <v>124</v>
      </c>
      <c r="I1806" s="1" t="s">
        <v>889</v>
      </c>
      <c r="J1806" s="1" t="s">
        <v>783</v>
      </c>
      <c r="K1806" s="1" t="s">
        <v>199</v>
      </c>
      <c r="L1806" s="1" t="s">
        <v>617</v>
      </c>
      <c r="Y1806" s="1" t="s">
        <v>168</v>
      </c>
      <c r="Z1806" s="1" t="s">
        <v>43</v>
      </c>
    </row>
    <row r="1807" spans="1:26" x14ac:dyDescent="0.25">
      <c r="A1807" s="1" t="s">
        <v>2648</v>
      </c>
      <c r="B1807" s="1" t="s">
        <v>610</v>
      </c>
      <c r="C1807" s="1" t="s">
        <v>630</v>
      </c>
      <c r="D1807" s="1" t="s">
        <v>617</v>
      </c>
      <c r="E1807" s="1" t="s">
        <v>729</v>
      </c>
      <c r="F1807" s="1" t="s">
        <v>728</v>
      </c>
      <c r="G1807" s="1" t="s">
        <v>152</v>
      </c>
      <c r="H1807" s="1" t="s">
        <v>152</v>
      </c>
      <c r="I1807" s="1" t="s">
        <v>628</v>
      </c>
      <c r="J1807" s="1" t="s">
        <v>729</v>
      </c>
      <c r="K1807" s="1" t="s">
        <v>617</v>
      </c>
      <c r="L1807" s="1" t="s">
        <v>27</v>
      </c>
      <c r="M1807" s="1" t="s">
        <v>274</v>
      </c>
      <c r="N1807" s="1" t="s">
        <v>27</v>
      </c>
      <c r="Y1807" s="1" t="s">
        <v>168</v>
      </c>
      <c r="Z1807" s="1" t="s">
        <v>43</v>
      </c>
    </row>
    <row r="1808" spans="1:26" x14ac:dyDescent="0.25">
      <c r="A1808" s="1" t="s">
        <v>2609</v>
      </c>
      <c r="B1808" s="1" t="s">
        <v>610</v>
      </c>
      <c r="C1808" s="1" t="s">
        <v>630</v>
      </c>
      <c r="D1808" s="1" t="s">
        <v>668</v>
      </c>
      <c r="E1808" s="1" t="s">
        <v>687</v>
      </c>
      <c r="F1808" s="1" t="s">
        <v>650</v>
      </c>
      <c r="G1808" s="1" t="s">
        <v>167</v>
      </c>
      <c r="H1808" s="1" t="s">
        <v>712</v>
      </c>
      <c r="I1808" s="1" t="s">
        <v>649</v>
      </c>
      <c r="J1808" s="1" t="s">
        <v>689</v>
      </c>
      <c r="Y1808" s="1" t="s">
        <v>168</v>
      </c>
      <c r="Z1808" s="1" t="s">
        <v>43</v>
      </c>
    </row>
    <row r="1809" spans="1:26" x14ac:dyDescent="0.25">
      <c r="A1809" s="1" t="s">
        <v>2610</v>
      </c>
      <c r="B1809" s="1" t="s">
        <v>610</v>
      </c>
      <c r="C1809" s="1" t="s">
        <v>630</v>
      </c>
      <c r="D1809" s="1" t="s">
        <v>169</v>
      </c>
      <c r="E1809" s="1" t="s">
        <v>662</v>
      </c>
      <c r="F1809" s="1" t="s">
        <v>627</v>
      </c>
      <c r="G1809" s="1" t="s">
        <v>152</v>
      </c>
      <c r="H1809" s="1" t="s">
        <v>663</v>
      </c>
      <c r="I1809" s="1" t="s">
        <v>644</v>
      </c>
      <c r="J1809" s="1" t="s">
        <v>628</v>
      </c>
      <c r="Y1809" s="1" t="s">
        <v>168</v>
      </c>
      <c r="Z1809" s="1" t="s">
        <v>43</v>
      </c>
    </row>
    <row r="1810" spans="1:26" x14ac:dyDescent="0.25">
      <c r="A1810" s="1" t="s">
        <v>2611</v>
      </c>
      <c r="B1810" s="1" t="s">
        <v>610</v>
      </c>
      <c r="C1810" s="1" t="s">
        <v>617</v>
      </c>
      <c r="D1810" s="1" t="s">
        <v>174</v>
      </c>
      <c r="E1810" s="1" t="s">
        <v>49</v>
      </c>
      <c r="F1810" s="1" t="s">
        <v>49</v>
      </c>
      <c r="G1810" s="1" t="s">
        <v>618</v>
      </c>
      <c r="H1810" s="1" t="s">
        <v>618</v>
      </c>
      <c r="I1810" s="1" t="s">
        <v>646</v>
      </c>
      <c r="J1810" s="1" t="s">
        <v>649</v>
      </c>
      <c r="Y1810" s="1" t="s">
        <v>168</v>
      </c>
      <c r="Z1810" s="1" t="s">
        <v>43</v>
      </c>
    </row>
    <row r="1811" spans="1:26" x14ac:dyDescent="0.25">
      <c r="A1811" s="1" t="s">
        <v>2612</v>
      </c>
      <c r="B1811" s="1" t="s">
        <v>610</v>
      </c>
      <c r="C1811" s="1" t="s">
        <v>755</v>
      </c>
      <c r="D1811" s="1" t="s">
        <v>692</v>
      </c>
      <c r="E1811" s="1" t="s">
        <v>739</v>
      </c>
      <c r="F1811" s="1" t="s">
        <v>757</v>
      </c>
      <c r="G1811" s="1" t="s">
        <v>167</v>
      </c>
      <c r="H1811" s="1" t="s">
        <v>642</v>
      </c>
      <c r="I1811" s="1" t="s">
        <v>644</v>
      </c>
      <c r="J1811" s="1" t="s">
        <v>175</v>
      </c>
      <c r="Y1811" s="1" t="s">
        <v>168</v>
      </c>
      <c r="Z1811" s="1" t="s">
        <v>43</v>
      </c>
    </row>
    <row r="1812" spans="1:26" x14ac:dyDescent="0.25">
      <c r="A1812" s="1" t="s">
        <v>2649</v>
      </c>
      <c r="B1812" s="1" t="s">
        <v>610</v>
      </c>
      <c r="C1812" s="1" t="s">
        <v>630</v>
      </c>
      <c r="D1812" s="1" t="s">
        <v>637</v>
      </c>
      <c r="E1812" s="1" t="s">
        <v>616</v>
      </c>
      <c r="F1812" s="1" t="s">
        <v>651</v>
      </c>
      <c r="G1812" s="1" t="s">
        <v>641</v>
      </c>
      <c r="H1812" s="1" t="s">
        <v>173</v>
      </c>
      <c r="I1812" s="1" t="s">
        <v>646</v>
      </c>
      <c r="J1812" s="1" t="s">
        <v>802</v>
      </c>
      <c r="K1812" s="1" t="s">
        <v>617</v>
      </c>
      <c r="L1812" s="1" t="s">
        <v>27</v>
      </c>
      <c r="M1812" s="1" t="s">
        <v>274</v>
      </c>
      <c r="N1812" s="1" t="s">
        <v>27</v>
      </c>
      <c r="Y1812" s="1" t="s">
        <v>168</v>
      </c>
      <c r="Z1812" s="1" t="s">
        <v>43</v>
      </c>
    </row>
    <row r="1813" spans="1:26" x14ac:dyDescent="0.25">
      <c r="A1813" s="1" t="s">
        <v>2632</v>
      </c>
      <c r="B1813" s="1" t="s">
        <v>610</v>
      </c>
      <c r="C1813" s="1" t="s">
        <v>619</v>
      </c>
      <c r="D1813" s="1" t="s">
        <v>620</v>
      </c>
      <c r="E1813" s="1" t="s">
        <v>616</v>
      </c>
      <c r="F1813" s="1" t="s">
        <v>626</v>
      </c>
      <c r="G1813" s="1" t="s">
        <v>176</v>
      </c>
      <c r="H1813" s="1" t="s">
        <v>642</v>
      </c>
      <c r="I1813" s="1" t="s">
        <v>783</v>
      </c>
      <c r="J1813" s="1" t="s">
        <v>642</v>
      </c>
      <c r="K1813" s="1" t="s">
        <v>619</v>
      </c>
      <c r="L1813" s="1" t="s">
        <v>27</v>
      </c>
      <c r="Y1813" s="1" t="s">
        <v>168</v>
      </c>
      <c r="Z1813" s="1" t="s">
        <v>43</v>
      </c>
    </row>
    <row r="1814" spans="1:26" x14ac:dyDescent="0.25">
      <c r="A1814" s="1" t="s">
        <v>2650</v>
      </c>
      <c r="B1814" s="1" t="s">
        <v>610</v>
      </c>
      <c r="C1814" s="1" t="s">
        <v>619</v>
      </c>
      <c r="D1814" s="1" t="s">
        <v>652</v>
      </c>
      <c r="E1814" s="1" t="s">
        <v>648</v>
      </c>
      <c r="F1814" s="1" t="s">
        <v>629</v>
      </c>
      <c r="G1814" s="1" t="s">
        <v>153</v>
      </c>
      <c r="H1814" s="1" t="s">
        <v>56</v>
      </c>
      <c r="I1814" s="1" t="s">
        <v>628</v>
      </c>
      <c r="J1814" s="1" t="s">
        <v>729</v>
      </c>
      <c r="K1814" s="1" t="s">
        <v>617</v>
      </c>
      <c r="L1814" s="1" t="s">
        <v>27</v>
      </c>
      <c r="M1814" s="1" t="s">
        <v>274</v>
      </c>
      <c r="N1814" s="1" t="s">
        <v>27</v>
      </c>
      <c r="Y1814" s="1" t="s">
        <v>168</v>
      </c>
      <c r="Z1814" s="1" t="s">
        <v>43</v>
      </c>
    </row>
    <row r="1815" spans="1:26" x14ac:dyDescent="0.25">
      <c r="A1815" s="1" t="s">
        <v>2613</v>
      </c>
      <c r="B1815" s="1" t="s">
        <v>610</v>
      </c>
      <c r="C1815" s="1" t="s">
        <v>630</v>
      </c>
      <c r="D1815" s="1" t="s">
        <v>617</v>
      </c>
      <c r="E1815" s="1" t="s">
        <v>626</v>
      </c>
      <c r="F1815" s="1" t="s">
        <v>627</v>
      </c>
      <c r="G1815" s="1" t="s">
        <v>167</v>
      </c>
      <c r="H1815" s="1" t="s">
        <v>152</v>
      </c>
      <c r="I1815" s="1" t="s">
        <v>628</v>
      </c>
      <c r="J1815" s="1" t="s">
        <v>628</v>
      </c>
      <c r="Y1815" s="1" t="s">
        <v>168</v>
      </c>
      <c r="Z1815" s="1" t="s">
        <v>43</v>
      </c>
    </row>
    <row r="1816" spans="1:26" x14ac:dyDescent="0.25">
      <c r="A1816" s="1" t="s">
        <v>2651</v>
      </c>
      <c r="B1816" s="1" t="s">
        <v>610</v>
      </c>
      <c r="C1816" s="1" t="s">
        <v>318</v>
      </c>
      <c r="D1816" s="1" t="s">
        <v>319</v>
      </c>
      <c r="E1816" s="1" t="s">
        <v>636</v>
      </c>
      <c r="F1816" s="1" t="s">
        <v>887</v>
      </c>
      <c r="G1816" s="1" t="s">
        <v>632</v>
      </c>
      <c r="H1816" s="1" t="s">
        <v>615</v>
      </c>
      <c r="I1816" s="1" t="s">
        <v>617</v>
      </c>
      <c r="J1816" s="1" t="s">
        <v>624</v>
      </c>
      <c r="K1816" s="1" t="s">
        <v>27</v>
      </c>
      <c r="L1816" s="1" t="s">
        <v>27</v>
      </c>
      <c r="M1816" s="1" t="s">
        <v>27</v>
      </c>
      <c r="N1816" s="1" t="s">
        <v>27</v>
      </c>
      <c r="O1816" s="1" t="s">
        <v>27</v>
      </c>
      <c r="P1816" s="1" t="s">
        <v>27</v>
      </c>
      <c r="Q1816" s="1" t="s">
        <v>27</v>
      </c>
      <c r="R1816" s="1" t="s">
        <v>27</v>
      </c>
      <c r="S1816" s="1" t="s">
        <v>630</v>
      </c>
      <c r="T1816" s="1" t="s">
        <v>883</v>
      </c>
      <c r="U1816" s="1" t="s">
        <v>27</v>
      </c>
      <c r="V1816" s="1" t="s">
        <v>27</v>
      </c>
      <c r="W1816" s="1" t="s">
        <v>617</v>
      </c>
      <c r="X1816" s="1" t="s">
        <v>718</v>
      </c>
      <c r="Y1816" s="1" t="s">
        <v>157</v>
      </c>
      <c r="Z1816" s="1" t="s">
        <v>43</v>
      </c>
    </row>
    <row r="1817" spans="1:26" x14ac:dyDescent="0.25">
      <c r="A1817" s="1" t="s">
        <v>2652</v>
      </c>
      <c r="B1817" s="1" t="s">
        <v>610</v>
      </c>
      <c r="C1817" s="1" t="s">
        <v>911</v>
      </c>
      <c r="D1817" s="1" t="s">
        <v>652</v>
      </c>
      <c r="E1817" s="1" t="s">
        <v>616</v>
      </c>
      <c r="F1817" s="1" t="s">
        <v>629</v>
      </c>
      <c r="G1817" s="1" t="s">
        <v>138</v>
      </c>
      <c r="H1817" s="1" t="s">
        <v>628</v>
      </c>
      <c r="I1817" s="1" t="s">
        <v>783</v>
      </c>
      <c r="J1817" s="1" t="s">
        <v>729</v>
      </c>
      <c r="K1817" s="1" t="s">
        <v>320</v>
      </c>
      <c r="L1817" s="1" t="s">
        <v>321</v>
      </c>
      <c r="M1817" s="1" t="s">
        <v>27</v>
      </c>
      <c r="N1817" s="1" t="s">
        <v>27</v>
      </c>
      <c r="O1817" s="1" t="s">
        <v>27</v>
      </c>
      <c r="P1817" s="1" t="s">
        <v>27</v>
      </c>
      <c r="Q1817" s="1" t="s">
        <v>27</v>
      </c>
      <c r="R1817" s="1" t="s">
        <v>27</v>
      </c>
      <c r="S1817" s="1" t="s">
        <v>914</v>
      </c>
      <c r="T1817" s="1" t="s">
        <v>915</v>
      </c>
      <c r="U1817" s="1" t="s">
        <v>27</v>
      </c>
      <c r="V1817" s="1" t="s">
        <v>27</v>
      </c>
      <c r="W1817" s="1" t="s">
        <v>27</v>
      </c>
      <c r="X1817" s="1" t="s">
        <v>27</v>
      </c>
      <c r="Y1817" s="1" t="s">
        <v>157</v>
      </c>
      <c r="Z1817" s="1" t="s">
        <v>43</v>
      </c>
    </row>
    <row r="1818" spans="1:26" x14ac:dyDescent="0.25">
      <c r="A1818" s="1" t="s">
        <v>2653</v>
      </c>
      <c r="B1818" s="1" t="s">
        <v>610</v>
      </c>
      <c r="C1818" s="1" t="s">
        <v>620</v>
      </c>
      <c r="D1818" s="1" t="s">
        <v>730</v>
      </c>
      <c r="E1818" s="1" t="s">
        <v>612</v>
      </c>
      <c r="F1818" s="1" t="s">
        <v>714</v>
      </c>
      <c r="G1818" s="1" t="s">
        <v>612</v>
      </c>
      <c r="H1818" s="1" t="s">
        <v>642</v>
      </c>
      <c r="I1818" s="1" t="s">
        <v>813</v>
      </c>
      <c r="J1818" s="1" t="s">
        <v>616</v>
      </c>
      <c r="K1818" s="1" t="s">
        <v>27</v>
      </c>
      <c r="L1818" s="1" t="s">
        <v>27</v>
      </c>
      <c r="M1818" s="1" t="s">
        <v>27</v>
      </c>
      <c r="N1818" s="1" t="s">
        <v>27</v>
      </c>
      <c r="O1818" s="1" t="s">
        <v>27</v>
      </c>
      <c r="P1818" s="1" t="s">
        <v>27</v>
      </c>
      <c r="Q1818" s="1" t="s">
        <v>322</v>
      </c>
      <c r="R1818" s="1" t="s">
        <v>27</v>
      </c>
      <c r="S1818" s="1" t="s">
        <v>617</v>
      </c>
      <c r="T1818" s="1" t="s">
        <v>623</v>
      </c>
      <c r="U1818" s="1" t="s">
        <v>27</v>
      </c>
      <c r="V1818" s="1" t="s">
        <v>27</v>
      </c>
      <c r="W1818" s="1" t="s">
        <v>630</v>
      </c>
      <c r="X1818" s="1" t="s">
        <v>323</v>
      </c>
      <c r="Y1818" s="1" t="s">
        <v>157</v>
      </c>
      <c r="Z1818" s="1" t="s">
        <v>43</v>
      </c>
    </row>
    <row r="1819" spans="1:26" x14ac:dyDescent="0.25">
      <c r="A1819" s="1" t="s">
        <v>2654</v>
      </c>
      <c r="B1819" s="1" t="s">
        <v>610</v>
      </c>
      <c r="C1819" s="1" t="s">
        <v>778</v>
      </c>
      <c r="D1819" s="1" t="s">
        <v>692</v>
      </c>
      <c r="E1819" s="1" t="s">
        <v>735</v>
      </c>
      <c r="F1819" s="1" t="s">
        <v>658</v>
      </c>
      <c r="G1819" s="1" t="s">
        <v>644</v>
      </c>
      <c r="H1819" s="1" t="s">
        <v>725</v>
      </c>
      <c r="I1819" s="1" t="s">
        <v>741</v>
      </c>
      <c r="J1819" s="1" t="s">
        <v>729</v>
      </c>
      <c r="K1819" s="1" t="s">
        <v>27</v>
      </c>
      <c r="L1819" s="1" t="s">
        <v>27</v>
      </c>
      <c r="M1819" s="1" t="s">
        <v>27</v>
      </c>
      <c r="N1819" s="1" t="s">
        <v>27</v>
      </c>
      <c r="O1819" s="1" t="s">
        <v>27</v>
      </c>
      <c r="P1819" s="1" t="s">
        <v>27</v>
      </c>
      <c r="Q1819" s="1" t="s">
        <v>27</v>
      </c>
      <c r="R1819" s="1" t="s">
        <v>27</v>
      </c>
      <c r="S1819" s="1" t="s">
        <v>912</v>
      </c>
      <c r="T1819" s="1" t="s">
        <v>913</v>
      </c>
      <c r="U1819" s="1" t="s">
        <v>27</v>
      </c>
      <c r="V1819" s="1" t="s">
        <v>27</v>
      </c>
      <c r="W1819" s="1" t="s">
        <v>27</v>
      </c>
      <c r="X1819" s="1" t="s">
        <v>27</v>
      </c>
      <c r="Y1819" s="1" t="s">
        <v>157</v>
      </c>
      <c r="Z1819" s="1" t="s">
        <v>43</v>
      </c>
    </row>
    <row r="1820" spans="1:26" x14ac:dyDescent="0.25">
      <c r="A1820" s="1" t="s">
        <v>2643</v>
      </c>
      <c r="B1820" s="1" t="s">
        <v>610</v>
      </c>
      <c r="C1820" s="1" t="s">
        <v>619</v>
      </c>
      <c r="D1820" s="1" t="s">
        <v>26</v>
      </c>
      <c r="E1820" s="1" t="s">
        <v>613</v>
      </c>
      <c r="F1820" s="1" t="s">
        <v>906</v>
      </c>
      <c r="G1820" s="1" t="s">
        <v>632</v>
      </c>
      <c r="H1820" s="1" t="s">
        <v>38</v>
      </c>
      <c r="I1820" s="1" t="s">
        <v>617</v>
      </c>
      <c r="J1820" s="1" t="s">
        <v>646</v>
      </c>
      <c r="K1820" s="1" t="s">
        <v>619</v>
      </c>
      <c r="L1820" s="1" t="s">
        <v>27</v>
      </c>
      <c r="M1820" s="1" t="s">
        <v>264</v>
      </c>
      <c r="N1820" s="1" t="s">
        <v>27</v>
      </c>
      <c r="Y1820" s="1" t="s">
        <v>157</v>
      </c>
      <c r="Z1820" s="1" t="s">
        <v>43</v>
      </c>
    </row>
    <row r="1821" spans="1:26" x14ac:dyDescent="0.25">
      <c r="A1821" s="1" t="s">
        <v>2603</v>
      </c>
      <c r="B1821" s="1" t="s">
        <v>610</v>
      </c>
      <c r="C1821" s="1" t="s">
        <v>26</v>
      </c>
      <c r="D1821" s="1" t="s">
        <v>773</v>
      </c>
      <c r="E1821" s="1" t="s">
        <v>650</v>
      </c>
      <c r="F1821" s="1" t="s">
        <v>616</v>
      </c>
      <c r="G1821" s="1" t="s">
        <v>655</v>
      </c>
      <c r="H1821" s="1" t="s">
        <v>651</v>
      </c>
      <c r="I1821" s="1" t="s">
        <v>691</v>
      </c>
      <c r="J1821" s="1" t="s">
        <v>649</v>
      </c>
      <c r="Y1821" s="1" t="s">
        <v>157</v>
      </c>
      <c r="Z1821" s="1" t="s">
        <v>43</v>
      </c>
    </row>
    <row r="1822" spans="1:26" ht="13.8" x14ac:dyDescent="0.25">
      <c r="A1822" s="159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</row>
    <row r="1823" spans="1:26" ht="13.8" x14ac:dyDescent="0.25">
      <c r="A1823" s="159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</row>
    <row r="1824" spans="1:26" ht="13.8" x14ac:dyDescent="0.25">
      <c r="A1824" s="159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</row>
    <row r="1825" spans="1:26" ht="13.8" x14ac:dyDescent="0.25">
      <c r="A1825" s="159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</row>
    <row r="1826" spans="1:26" ht="13.8" x14ac:dyDescent="0.25">
      <c r="A1826" s="159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</row>
    <row r="1827" spans="1:26" ht="13.8" x14ac:dyDescent="0.25">
      <c r="A1827" s="159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</row>
    <row r="1828" spans="1:26" ht="13.8" x14ac:dyDescent="0.25">
      <c r="A1828" s="159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</row>
    <row r="1829" spans="1:26" ht="13.8" x14ac:dyDescent="0.25">
      <c r="A1829" s="15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</row>
    <row r="1830" spans="1:26" ht="13.8" x14ac:dyDescent="0.25">
      <c r="A1830" s="159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</row>
    <row r="1831" spans="1:26" ht="13.8" x14ac:dyDescent="0.25">
      <c r="A1831" s="159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</row>
    <row r="1832" spans="1:26" ht="13.8" x14ac:dyDescent="0.25">
      <c r="A1832" s="159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</row>
    <row r="1833" spans="1:26" ht="13.8" x14ac:dyDescent="0.25">
      <c r="A1833" s="159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</row>
    <row r="1834" spans="1:26" ht="13.8" x14ac:dyDescent="0.25">
      <c r="A1834" s="159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</row>
    <row r="1835" spans="1:26" ht="13.8" x14ac:dyDescent="0.25">
      <c r="A1835" s="159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</row>
    <row r="1836" spans="1:26" ht="13.8" x14ac:dyDescent="0.25">
      <c r="A1836" s="159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</row>
    <row r="1837" spans="1:26" ht="13.8" x14ac:dyDescent="0.25">
      <c r="A1837" s="159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</row>
    <row r="1838" spans="1:26" ht="13.8" x14ac:dyDescent="0.25">
      <c r="A1838" s="159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</row>
    <row r="1839" spans="1:26" ht="13.8" x14ac:dyDescent="0.25">
      <c r="A1839" s="15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</row>
    <row r="1840" spans="1:26" ht="13.8" x14ac:dyDescent="0.25">
      <c r="A1840" s="159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</row>
    <row r="1841" spans="1:26" ht="13.8" x14ac:dyDescent="0.25">
      <c r="A1841" s="159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</row>
    <row r="1842" spans="1:26" ht="13.8" x14ac:dyDescent="0.25">
      <c r="A1842" s="159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</row>
    <row r="1843" spans="1:26" ht="13.8" x14ac:dyDescent="0.25">
      <c r="A1843" s="159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</row>
    <row r="1844" spans="1:26" ht="13.8" x14ac:dyDescent="0.25">
      <c r="A1844" s="159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</row>
    <row r="1845" spans="1:26" ht="13.8" x14ac:dyDescent="0.25">
      <c r="A1845" s="159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</row>
    <row r="1846" spans="1:26" ht="13.8" x14ac:dyDescent="0.25">
      <c r="A1846" s="159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</row>
    <row r="1847" spans="1:26" ht="13.8" x14ac:dyDescent="0.25">
      <c r="A1847" s="159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</row>
    <row r="1848" spans="1:26" ht="13.8" x14ac:dyDescent="0.25">
      <c r="A1848" s="159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</row>
    <row r="1849" spans="1:26" ht="13.8" x14ac:dyDescent="0.25">
      <c r="A1849" s="15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</row>
    <row r="1850" spans="1:26" ht="13.8" x14ac:dyDescent="0.25">
      <c r="A1850" s="159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</row>
    <row r="1851" spans="1:26" ht="13.8" x14ac:dyDescent="0.25">
      <c r="A1851" s="159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</row>
    <row r="1852" spans="1:26" ht="13.8" x14ac:dyDescent="0.25">
      <c r="A1852" s="159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</row>
    <row r="1853" spans="1:26" ht="13.8" x14ac:dyDescent="0.25">
      <c r="A1853" s="159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</row>
    <row r="1854" spans="1:26" ht="13.8" x14ac:dyDescent="0.25">
      <c r="A1854" s="159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</row>
    <row r="1855" spans="1:26" ht="13.8" x14ac:dyDescent="0.25">
      <c r="A1855" s="159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</row>
    <row r="1856" spans="1:26" ht="13.8" x14ac:dyDescent="0.25">
      <c r="A1856" s="159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</row>
    <row r="1857" spans="1:26" ht="13.8" x14ac:dyDescent="0.25">
      <c r="A1857" s="159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</row>
    <row r="1858" spans="1:26" ht="13.8" x14ac:dyDescent="0.25">
      <c r="A1858" s="159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</row>
    <row r="1859" spans="1:26" ht="13.8" x14ac:dyDescent="0.25">
      <c r="A1859" s="1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</row>
    <row r="1860" spans="1:26" ht="13.8" x14ac:dyDescent="0.25">
      <c r="A1860" s="159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</row>
    <row r="1861" spans="1:26" ht="13.8" x14ac:dyDescent="0.25">
      <c r="A1861" s="159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</row>
    <row r="1862" spans="1:26" ht="13.8" x14ac:dyDescent="0.25">
      <c r="A1862" s="159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</row>
    <row r="1863" spans="1:26" ht="13.8" x14ac:dyDescent="0.25">
      <c r="A1863" s="159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</row>
    <row r="1864" spans="1:26" ht="13.8" x14ac:dyDescent="0.25">
      <c r="A1864" s="159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</row>
    <row r="1865" spans="1:26" ht="13.8" x14ac:dyDescent="0.25">
      <c r="A1865" s="159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</row>
    <row r="1866" spans="1:26" ht="13.8" x14ac:dyDescent="0.25">
      <c r="A1866" s="159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</row>
    <row r="1867" spans="1:26" ht="13.8" x14ac:dyDescent="0.25">
      <c r="A1867" s="159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</row>
    <row r="1868" spans="1:26" ht="13.8" x14ac:dyDescent="0.25">
      <c r="A1868" s="159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</row>
    <row r="1869" spans="1:26" ht="13.8" x14ac:dyDescent="0.25">
      <c r="A1869" s="15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</row>
    <row r="1870" spans="1:26" ht="13.8" x14ac:dyDescent="0.25">
      <c r="A1870" s="159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</row>
    <row r="1871" spans="1:26" ht="13.8" x14ac:dyDescent="0.25">
      <c r="A1871" s="159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</row>
    <row r="1872" spans="1:26" ht="13.8" x14ac:dyDescent="0.25">
      <c r="A1872" s="159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</row>
    <row r="1873" spans="1:26" ht="13.8" x14ac:dyDescent="0.25">
      <c r="A1873" s="159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</row>
    <row r="1874" spans="1:26" ht="13.8" x14ac:dyDescent="0.25">
      <c r="A1874" s="159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</row>
    <row r="1875" spans="1:26" ht="13.8" x14ac:dyDescent="0.25">
      <c r="A1875" s="159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</row>
    <row r="1876" spans="1:26" ht="13.8" x14ac:dyDescent="0.25">
      <c r="A1876" s="159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</row>
    <row r="1877" spans="1:26" ht="13.8" x14ac:dyDescent="0.25">
      <c r="A1877" s="159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</row>
    <row r="1878" spans="1:26" ht="13.8" x14ac:dyDescent="0.25">
      <c r="A1878" s="159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</row>
    <row r="1879" spans="1:26" ht="13.8" x14ac:dyDescent="0.25">
      <c r="A1879" s="15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</row>
    <row r="1880" spans="1:26" ht="13.8" x14ac:dyDescent="0.25">
      <c r="A1880" s="159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</row>
    <row r="1881" spans="1:26" ht="13.8" x14ac:dyDescent="0.25">
      <c r="A1881" s="159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</row>
    <row r="1882" spans="1:26" ht="13.8" x14ac:dyDescent="0.25">
      <c r="A1882" s="159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</row>
    <row r="1883" spans="1:26" ht="13.8" x14ac:dyDescent="0.25">
      <c r="A1883" s="159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</row>
    <row r="1884" spans="1:26" ht="13.8" x14ac:dyDescent="0.25">
      <c r="A1884" s="159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</row>
    <row r="1885" spans="1:26" ht="13.8" x14ac:dyDescent="0.25">
      <c r="A1885" s="159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</row>
    <row r="1886" spans="1:26" ht="13.8" x14ac:dyDescent="0.25">
      <c r="A1886" s="159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</row>
    <row r="1887" spans="1:26" ht="13.8" x14ac:dyDescent="0.25">
      <c r="A1887" s="159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</row>
    <row r="1888" spans="1:26" ht="13.8" x14ac:dyDescent="0.25">
      <c r="A1888" s="159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</row>
    <row r="1889" spans="1:26" ht="13.8" x14ac:dyDescent="0.25">
      <c r="A1889" s="15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</row>
    <row r="1890" spans="1:26" ht="13.8" x14ac:dyDescent="0.25">
      <c r="A1890" s="159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</row>
    <row r="1891" spans="1:26" ht="13.8" x14ac:dyDescent="0.25">
      <c r="A1891" s="159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</row>
    <row r="1892" spans="1:26" ht="13.8" x14ac:dyDescent="0.25">
      <c r="A1892" s="159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</row>
    <row r="1893" spans="1:26" ht="13.8" x14ac:dyDescent="0.25">
      <c r="A1893" s="159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</row>
    <row r="1894" spans="1:26" ht="13.8" x14ac:dyDescent="0.25">
      <c r="A1894" s="159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</row>
    <row r="1895" spans="1:26" ht="13.8" x14ac:dyDescent="0.25">
      <c r="A1895" s="159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</row>
    <row r="1896" spans="1:26" ht="13.8" x14ac:dyDescent="0.25">
      <c r="A1896" s="159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</row>
    <row r="1897" spans="1:26" ht="13.8" x14ac:dyDescent="0.25">
      <c r="A1897" s="159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</row>
    <row r="1898" spans="1:26" ht="13.8" x14ac:dyDescent="0.25">
      <c r="A1898" s="159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</row>
    <row r="1899" spans="1:26" ht="13.8" x14ac:dyDescent="0.25">
      <c r="A1899" s="15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</row>
    <row r="1900" spans="1:26" ht="13.8" x14ac:dyDescent="0.25">
      <c r="A1900" s="159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</row>
    <row r="1901" spans="1:26" ht="13.8" x14ac:dyDescent="0.25">
      <c r="A1901" s="159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</row>
    <row r="1902" spans="1:26" ht="13.8" x14ac:dyDescent="0.25">
      <c r="A1902" s="159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</row>
    <row r="1903" spans="1:26" ht="13.8" x14ac:dyDescent="0.25">
      <c r="A1903" s="159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</row>
    <row r="1904" spans="1:26" ht="13.8" x14ac:dyDescent="0.25">
      <c r="A1904" s="159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</row>
    <row r="1905" spans="1:26" ht="13.8" x14ac:dyDescent="0.25">
      <c r="A1905" s="159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</row>
    <row r="1906" spans="1:26" ht="13.8" x14ac:dyDescent="0.25">
      <c r="A1906" s="159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</row>
    <row r="1907" spans="1:26" ht="13.8" x14ac:dyDescent="0.25">
      <c r="A1907" s="159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</row>
    <row r="1908" spans="1:26" ht="13.8" x14ac:dyDescent="0.25">
      <c r="A1908" s="159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</row>
    <row r="1909" spans="1:26" ht="13.8" x14ac:dyDescent="0.25">
      <c r="A1909" s="15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</row>
    <row r="1910" spans="1:26" ht="13.8" x14ac:dyDescent="0.25">
      <c r="A1910" s="159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</row>
    <row r="1911" spans="1:26" ht="13.8" x14ac:dyDescent="0.25">
      <c r="A1911" s="159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</row>
    <row r="1912" spans="1:26" ht="13.8" x14ac:dyDescent="0.25">
      <c r="A1912" s="159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</row>
    <row r="1913" spans="1:26" ht="13.8" x14ac:dyDescent="0.25">
      <c r="A1913" s="159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</row>
    <row r="1914" spans="1:26" ht="13.8" x14ac:dyDescent="0.25">
      <c r="A1914" s="159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</row>
    <row r="1915" spans="1:26" ht="13.8" x14ac:dyDescent="0.25">
      <c r="A1915" s="159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</row>
    <row r="1916" spans="1:26" ht="13.8" x14ac:dyDescent="0.25">
      <c r="A1916" s="159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</row>
    <row r="1917" spans="1:26" ht="13.8" x14ac:dyDescent="0.25">
      <c r="A1917" s="159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</row>
    <row r="1918" spans="1:26" ht="13.8" x14ac:dyDescent="0.25">
      <c r="A1918" s="159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</row>
    <row r="1919" spans="1:26" ht="13.8" x14ac:dyDescent="0.25">
      <c r="A1919" s="15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</row>
    <row r="1920" spans="1:26" ht="13.8" x14ac:dyDescent="0.25">
      <c r="A1920" s="159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</row>
    <row r="1921" spans="1:26" ht="13.8" x14ac:dyDescent="0.25">
      <c r="A1921" s="159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</row>
    <row r="1922" spans="1:26" ht="13.8" x14ac:dyDescent="0.25">
      <c r="A1922" s="159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</row>
    <row r="1923" spans="1:26" ht="13.8" x14ac:dyDescent="0.25">
      <c r="A1923" s="159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</row>
    <row r="1924" spans="1:26" ht="13.8" x14ac:dyDescent="0.25">
      <c r="A1924" s="159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</row>
    <row r="1925" spans="1:26" ht="13.8" x14ac:dyDescent="0.25">
      <c r="A1925" s="159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</row>
    <row r="1926" spans="1:26" ht="13.8" x14ac:dyDescent="0.25">
      <c r="A1926" s="159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</row>
    <row r="1927" spans="1:26" ht="13.8" x14ac:dyDescent="0.25">
      <c r="A1927" s="159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</row>
    <row r="1928" spans="1:26" ht="13.8" x14ac:dyDescent="0.25">
      <c r="A1928" s="159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</row>
    <row r="1929" spans="1:26" ht="13.8" x14ac:dyDescent="0.25">
      <c r="A1929" s="15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</row>
    <row r="1930" spans="1:26" ht="13.8" x14ac:dyDescent="0.25">
      <c r="A1930" s="159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</row>
    <row r="1931" spans="1:26" ht="13.8" x14ac:dyDescent="0.25">
      <c r="A1931" s="159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</row>
    <row r="1932" spans="1:26" ht="13.8" x14ac:dyDescent="0.25">
      <c r="A1932" s="159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</row>
    <row r="1933" spans="1:26" ht="13.8" x14ac:dyDescent="0.25">
      <c r="A1933" s="159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</row>
    <row r="1934" spans="1:26" ht="13.8" x14ac:dyDescent="0.25">
      <c r="A1934" s="159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</row>
    <row r="1935" spans="1:26" ht="13.8" x14ac:dyDescent="0.25">
      <c r="A1935" s="159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</row>
    <row r="1936" spans="1:26" ht="13.8" x14ac:dyDescent="0.25">
      <c r="A1936" s="159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</row>
    <row r="1937" spans="1:26" ht="13.8" x14ac:dyDescent="0.25">
      <c r="A1937" s="159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</row>
    <row r="1938" spans="1:26" ht="13.8" x14ac:dyDescent="0.25">
      <c r="A1938" s="159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</row>
    <row r="1939" spans="1:26" ht="13.8" x14ac:dyDescent="0.25">
      <c r="A1939" s="15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</row>
    <row r="1940" spans="1:26" ht="13.8" x14ac:dyDescent="0.25">
      <c r="A1940" s="159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</row>
    <row r="1941" spans="1:26" ht="13.8" x14ac:dyDescent="0.25">
      <c r="A1941" s="159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</row>
    <row r="1942" spans="1:26" ht="13.8" x14ac:dyDescent="0.25">
      <c r="A1942" s="159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</row>
    <row r="1943" spans="1:26" ht="13.8" x14ac:dyDescent="0.25">
      <c r="A1943" s="159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</row>
    <row r="1944" spans="1:26" ht="13.8" x14ac:dyDescent="0.25">
      <c r="A1944" s="159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</row>
    <row r="1945" spans="1:26" ht="13.8" x14ac:dyDescent="0.25">
      <c r="A1945" s="159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</row>
    <row r="1946" spans="1:26" ht="13.8" x14ac:dyDescent="0.25">
      <c r="A1946" s="159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</row>
    <row r="1947" spans="1:26" ht="13.8" x14ac:dyDescent="0.25">
      <c r="A1947" s="159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</row>
    <row r="1948" spans="1:26" ht="13.8" x14ac:dyDescent="0.25">
      <c r="A1948" s="159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</row>
    <row r="1949" spans="1:26" ht="13.8" x14ac:dyDescent="0.25">
      <c r="A1949" s="15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</row>
    <row r="1950" spans="1:26" ht="13.8" x14ac:dyDescent="0.25">
      <c r="A1950" s="159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</row>
    <row r="1951" spans="1:26" ht="13.8" x14ac:dyDescent="0.25">
      <c r="A1951" s="159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</row>
    <row r="1952" spans="1:26" ht="13.8" x14ac:dyDescent="0.25">
      <c r="A1952" s="159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</row>
    <row r="1953" spans="1:26" ht="13.8" x14ac:dyDescent="0.25">
      <c r="A1953" s="159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</row>
    <row r="1954" spans="1:26" ht="13.8" x14ac:dyDescent="0.25">
      <c r="A1954" s="159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</row>
    <row r="1955" spans="1:26" ht="13.8" x14ac:dyDescent="0.25">
      <c r="A1955" s="159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</row>
    <row r="1956" spans="1:26" ht="13.8" x14ac:dyDescent="0.25">
      <c r="A1956" s="159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</row>
    <row r="1957" spans="1:26" ht="13.8" x14ac:dyDescent="0.25">
      <c r="A1957" s="159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</row>
    <row r="1958" spans="1:26" ht="13.8" x14ac:dyDescent="0.25">
      <c r="A1958" s="159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</row>
    <row r="1959" spans="1:26" ht="13.8" x14ac:dyDescent="0.25">
      <c r="A1959" s="1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</row>
    <row r="1960" spans="1:26" ht="13.8" x14ac:dyDescent="0.25">
      <c r="A1960" s="159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</row>
    <row r="1961" spans="1:26" ht="13.8" x14ac:dyDescent="0.25">
      <c r="A1961" s="159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</row>
    <row r="1962" spans="1:26" ht="13.8" x14ac:dyDescent="0.25">
      <c r="A1962" s="159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</row>
    <row r="1963" spans="1:26" ht="13.8" x14ac:dyDescent="0.25">
      <c r="A1963" s="159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</row>
    <row r="1964" spans="1:26" ht="13.8" x14ac:dyDescent="0.25">
      <c r="A1964" s="159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</row>
    <row r="1965" spans="1:26" ht="13.8" x14ac:dyDescent="0.25">
      <c r="A1965" s="159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</row>
    <row r="1966" spans="1:26" ht="13.8" x14ac:dyDescent="0.25">
      <c r="A1966" s="159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</row>
    <row r="1967" spans="1:26" ht="13.8" x14ac:dyDescent="0.25">
      <c r="A1967" s="159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</row>
    <row r="1968" spans="1:26" ht="13.8" x14ac:dyDescent="0.25">
      <c r="A1968" s="159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</row>
    <row r="1969" spans="1:26" ht="13.8" x14ac:dyDescent="0.25">
      <c r="A1969" s="15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</row>
    <row r="1970" spans="1:26" ht="13.8" x14ac:dyDescent="0.25">
      <c r="A1970" s="159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</row>
    <row r="1971" spans="1:26" ht="13.8" x14ac:dyDescent="0.25">
      <c r="A1971" s="159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</row>
    <row r="1972" spans="1:26" ht="13.8" x14ac:dyDescent="0.25">
      <c r="A1972" s="159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</row>
    <row r="1973" spans="1:26" ht="13.8" x14ac:dyDescent="0.25">
      <c r="A1973" s="159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</row>
    <row r="1974" spans="1:26" ht="13.8" x14ac:dyDescent="0.25">
      <c r="A1974" s="159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</row>
    <row r="1975" spans="1:26" ht="13.8" x14ac:dyDescent="0.25">
      <c r="A1975" s="159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</row>
    <row r="1976" spans="1:26" ht="13.8" x14ac:dyDescent="0.25">
      <c r="A1976" s="159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</row>
    <row r="1977" spans="1:26" ht="13.8" x14ac:dyDescent="0.25">
      <c r="A1977" s="159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</row>
    <row r="1978" spans="1:26" ht="13.8" x14ac:dyDescent="0.25">
      <c r="A1978" s="159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</row>
    <row r="1979" spans="1:26" ht="13.8" x14ac:dyDescent="0.25">
      <c r="A1979" s="15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</row>
    <row r="1980" spans="1:26" ht="13.8" x14ac:dyDescent="0.25">
      <c r="A1980" s="159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</row>
    <row r="1981" spans="1:26" ht="13.8" x14ac:dyDescent="0.25">
      <c r="A1981" s="159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</row>
    <row r="1982" spans="1:26" ht="13.8" x14ac:dyDescent="0.25">
      <c r="A1982" s="159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</row>
    <row r="1983" spans="1:26" ht="13.8" x14ac:dyDescent="0.25">
      <c r="A1983" s="159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</row>
    <row r="1984" spans="1:26" ht="13.8" x14ac:dyDescent="0.25">
      <c r="A1984" s="159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</row>
    <row r="1985" spans="1:26" ht="13.8" x14ac:dyDescent="0.25">
      <c r="A1985" s="159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</row>
    <row r="1986" spans="1:26" ht="13.8" x14ac:dyDescent="0.25">
      <c r="A1986" s="159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</row>
    <row r="1987" spans="1:26" ht="13.8" x14ac:dyDescent="0.25">
      <c r="A1987" s="159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</row>
    <row r="1988" spans="1:26" ht="13.8" x14ac:dyDescent="0.25">
      <c r="A1988" s="159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</row>
    <row r="1989" spans="1:26" ht="13.8" x14ac:dyDescent="0.25">
      <c r="A1989" s="15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</row>
    <row r="1990" spans="1:26" ht="13.8" x14ac:dyDescent="0.25">
      <c r="A1990" s="159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</row>
    <row r="1991" spans="1:26" ht="13.8" x14ac:dyDescent="0.25">
      <c r="A1991" s="159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</row>
    <row r="1992" spans="1:26" ht="13.8" x14ac:dyDescent="0.25">
      <c r="A1992" s="159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</row>
    <row r="1993" spans="1:26" ht="13.8" x14ac:dyDescent="0.25">
      <c r="A1993" s="159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</row>
    <row r="1994" spans="1:26" ht="13.8" x14ac:dyDescent="0.25">
      <c r="A1994" s="159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</row>
    <row r="1995" spans="1:26" ht="13.8" x14ac:dyDescent="0.25">
      <c r="A1995" s="159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</row>
    <row r="1996" spans="1:26" ht="13.8" x14ac:dyDescent="0.25">
      <c r="A1996" s="159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</row>
    <row r="1997" spans="1:26" ht="13.8" x14ac:dyDescent="0.25">
      <c r="A1997" s="159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</row>
    <row r="1998" spans="1:26" ht="13.8" x14ac:dyDescent="0.25">
      <c r="A1998" s="159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</row>
    <row r="1999" spans="1:26" ht="13.8" x14ac:dyDescent="0.25">
      <c r="A1999" s="15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</row>
    <row r="2000" spans="1:26" ht="13.8" x14ac:dyDescent="0.25">
      <c r="A2000" s="159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</row>
    <row r="2001" spans="1:26" ht="13.8" x14ac:dyDescent="0.25">
      <c r="A2001" s="159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</row>
    <row r="2002" spans="1:26" ht="13.8" x14ac:dyDescent="0.25">
      <c r="A2002" s="159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</row>
    <row r="2003" spans="1:26" ht="13.8" x14ac:dyDescent="0.25">
      <c r="A2003" s="159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</row>
    <row r="2004" spans="1:26" ht="13.8" x14ac:dyDescent="0.25">
      <c r="A2004" s="159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</row>
    <row r="2005" spans="1:26" ht="13.8" x14ac:dyDescent="0.25">
      <c r="A2005" s="159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</row>
    <row r="2006" spans="1:26" ht="13.8" x14ac:dyDescent="0.25">
      <c r="A2006" s="159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</row>
    <row r="2007" spans="1:26" ht="13.8" x14ac:dyDescent="0.25">
      <c r="A2007" s="159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</row>
    <row r="2008" spans="1:26" ht="13.8" x14ac:dyDescent="0.25">
      <c r="A2008" s="159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</row>
    <row r="2009" spans="1:26" ht="13.8" x14ac:dyDescent="0.25">
      <c r="A2009" s="15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</row>
    <row r="2010" spans="1:26" ht="13.8" x14ac:dyDescent="0.25">
      <c r="A2010" s="159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</row>
    <row r="2011" spans="1:26" ht="13.8" x14ac:dyDescent="0.25">
      <c r="A2011" s="159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</row>
    <row r="2012" spans="1:26" ht="13.8" x14ac:dyDescent="0.25">
      <c r="A2012" s="159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</row>
    <row r="2013" spans="1:26" ht="13.8" x14ac:dyDescent="0.25">
      <c r="A2013" s="159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</row>
    <row r="2014" spans="1:26" ht="13.8" x14ac:dyDescent="0.25">
      <c r="A2014" s="159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</row>
    <row r="2015" spans="1:26" ht="13.8" x14ac:dyDescent="0.25">
      <c r="A2015" s="159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</row>
    <row r="2016" spans="1:26" ht="13.8" x14ac:dyDescent="0.25">
      <c r="A2016" s="159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</row>
    <row r="2017" spans="1:26" ht="13.8" x14ac:dyDescent="0.25">
      <c r="A2017" s="159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</row>
    <row r="2018" spans="1:26" ht="13.8" x14ac:dyDescent="0.25">
      <c r="A2018" s="159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</row>
    <row r="2019" spans="1:26" ht="13.8" x14ac:dyDescent="0.25">
      <c r="A2019" s="15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</row>
    <row r="2020" spans="1:26" ht="13.8" x14ac:dyDescent="0.25">
      <c r="A2020" s="159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</row>
    <row r="2021" spans="1:26" ht="13.8" x14ac:dyDescent="0.25">
      <c r="A2021" s="159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</row>
    <row r="2022" spans="1:26" ht="13.8" x14ac:dyDescent="0.25">
      <c r="A2022" s="159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</row>
    <row r="2023" spans="1:26" ht="13.8" x14ac:dyDescent="0.25">
      <c r="A2023" s="159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</row>
    <row r="2024" spans="1:26" ht="13.8" x14ac:dyDescent="0.25">
      <c r="A2024" s="159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</row>
    <row r="2025" spans="1:26" ht="13.8" x14ac:dyDescent="0.25">
      <c r="A2025" s="159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</row>
    <row r="2026" spans="1:26" ht="13.8" x14ac:dyDescent="0.25">
      <c r="A2026" s="159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</row>
    <row r="2027" spans="1:26" ht="13.8" x14ac:dyDescent="0.25">
      <c r="A2027" s="159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</row>
    <row r="2028" spans="1:26" ht="13.8" x14ac:dyDescent="0.25">
      <c r="A2028" s="159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</row>
    <row r="2029" spans="1:26" ht="13.8" x14ac:dyDescent="0.25">
      <c r="A2029" s="15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</row>
    <row r="2030" spans="1:26" ht="13.8" x14ac:dyDescent="0.25">
      <c r="A2030" s="159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</row>
    <row r="2031" spans="1:26" ht="13.8" x14ac:dyDescent="0.25">
      <c r="A2031" s="159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</row>
    <row r="2032" spans="1:26" ht="13.8" x14ac:dyDescent="0.25">
      <c r="A2032" s="159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</row>
    <row r="2033" spans="1:26" ht="13.8" x14ac:dyDescent="0.25">
      <c r="A2033" s="159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</row>
    <row r="2034" spans="1:26" ht="13.8" x14ac:dyDescent="0.25">
      <c r="A2034" s="159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</row>
    <row r="2035" spans="1:26" ht="13.8" x14ac:dyDescent="0.25">
      <c r="A2035" s="159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</row>
    <row r="2036" spans="1:26" ht="13.8" x14ac:dyDescent="0.25">
      <c r="A2036" s="159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</row>
    <row r="2037" spans="1:26" ht="13.8" x14ac:dyDescent="0.25">
      <c r="A2037" s="159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</row>
    <row r="2038" spans="1:26" ht="13.8" x14ac:dyDescent="0.25">
      <c r="A2038" s="159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</row>
    <row r="2039" spans="1:26" ht="13.8" x14ac:dyDescent="0.25">
      <c r="A2039" s="15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</row>
    <row r="2040" spans="1:26" ht="13.8" x14ac:dyDescent="0.25">
      <c r="A2040" s="159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</row>
    <row r="2041" spans="1:26" ht="13.8" x14ac:dyDescent="0.25">
      <c r="A2041" s="159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</row>
    <row r="2042" spans="1:26" ht="13.8" x14ac:dyDescent="0.25">
      <c r="A2042" s="159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</row>
    <row r="2043" spans="1:26" ht="13.8" x14ac:dyDescent="0.25">
      <c r="A2043" s="159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</row>
    <row r="2044" spans="1:26" ht="13.8" x14ac:dyDescent="0.25">
      <c r="A2044" s="159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</row>
    <row r="2045" spans="1:26" ht="13.8" x14ac:dyDescent="0.25">
      <c r="A2045" s="159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</row>
    <row r="2046" spans="1:26" ht="13.8" x14ac:dyDescent="0.25">
      <c r="A2046" s="159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</row>
    <row r="2047" spans="1:26" ht="13.8" x14ac:dyDescent="0.25">
      <c r="A2047" s="159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</row>
    <row r="2048" spans="1:26" ht="13.8" x14ac:dyDescent="0.25">
      <c r="A2048" s="159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</row>
    <row r="2049" spans="1:26" ht="13.8" x14ac:dyDescent="0.25">
      <c r="A2049" s="15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</row>
    <row r="2050" spans="1:26" ht="13.8" x14ac:dyDescent="0.25">
      <c r="A2050" s="159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</row>
    <row r="2051" spans="1:26" ht="13.8" x14ac:dyDescent="0.25">
      <c r="A2051" s="159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</row>
    <row r="2052" spans="1:26" ht="13.8" x14ac:dyDescent="0.25">
      <c r="A2052" s="159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</row>
    <row r="2053" spans="1:26" ht="13.8" x14ac:dyDescent="0.25">
      <c r="A2053" s="159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</row>
    <row r="2054" spans="1:26" ht="13.8" x14ac:dyDescent="0.25">
      <c r="A2054" s="159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</row>
    <row r="2055" spans="1:26" ht="13.8" x14ac:dyDescent="0.25">
      <c r="A2055" s="159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</row>
    <row r="2056" spans="1:26" ht="13.8" x14ac:dyDescent="0.25">
      <c r="A2056" s="159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</row>
    <row r="2057" spans="1:26" ht="13.8" x14ac:dyDescent="0.25">
      <c r="A2057" s="159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</row>
    <row r="2058" spans="1:26" ht="13.8" x14ac:dyDescent="0.25">
      <c r="A2058" s="159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</row>
    <row r="2059" spans="1:26" ht="13.8" x14ac:dyDescent="0.25">
      <c r="A2059" s="1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</row>
    <row r="2060" spans="1:26" ht="13.8" x14ac:dyDescent="0.25">
      <c r="A2060" s="159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</row>
    <row r="2061" spans="1:26" ht="13.8" x14ac:dyDescent="0.25">
      <c r="A2061" s="159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</row>
    <row r="2062" spans="1:26" ht="13.8" x14ac:dyDescent="0.25">
      <c r="A2062" s="159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</row>
    <row r="2063" spans="1:26" ht="13.8" x14ac:dyDescent="0.25">
      <c r="A2063" s="159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</row>
    <row r="2064" spans="1:26" ht="13.8" x14ac:dyDescent="0.25">
      <c r="A2064" s="159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</row>
    <row r="2065" spans="1:26" ht="13.8" x14ac:dyDescent="0.25">
      <c r="A2065" s="159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</row>
    <row r="2066" spans="1:26" ht="13.8" x14ac:dyDescent="0.25">
      <c r="A2066" s="159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</row>
    <row r="2067" spans="1:26" ht="13.8" x14ac:dyDescent="0.25">
      <c r="A2067" s="159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</row>
    <row r="2068" spans="1:26" ht="13.8" x14ac:dyDescent="0.25">
      <c r="A2068" s="159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</row>
    <row r="2069" spans="1:26" ht="13.8" x14ac:dyDescent="0.25">
      <c r="A2069" s="15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</row>
    <row r="2070" spans="1:26" ht="13.8" x14ac:dyDescent="0.25">
      <c r="A2070" s="159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</row>
    <row r="2071" spans="1:26" ht="13.8" x14ac:dyDescent="0.25">
      <c r="A2071" s="159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</row>
    <row r="2072" spans="1:26" ht="13.8" x14ac:dyDescent="0.25">
      <c r="A2072" s="159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</row>
    <row r="2073" spans="1:26" ht="13.8" x14ac:dyDescent="0.25">
      <c r="A2073" s="159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</row>
    <row r="2074" spans="1:26" ht="13.8" x14ac:dyDescent="0.25">
      <c r="A2074" s="159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</row>
    <row r="2075" spans="1:26" ht="13.8" x14ac:dyDescent="0.25">
      <c r="A2075" s="159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</row>
    <row r="2076" spans="1:26" ht="13.8" x14ac:dyDescent="0.25">
      <c r="A2076" s="159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</row>
    <row r="2077" spans="1:26" ht="13.8" x14ac:dyDescent="0.25">
      <c r="A2077" s="159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</row>
    <row r="2078" spans="1:26" ht="13.8" x14ac:dyDescent="0.25">
      <c r="A2078" s="159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</row>
    <row r="2079" spans="1:26" ht="13.8" x14ac:dyDescent="0.25">
      <c r="A2079" s="15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</row>
    <row r="2080" spans="1:26" ht="13.8" x14ac:dyDescent="0.25">
      <c r="A2080" s="159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</row>
    <row r="2081" spans="1:26" ht="13.8" x14ac:dyDescent="0.25">
      <c r="A2081" s="159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</row>
    <row r="2082" spans="1:26" ht="13.8" x14ac:dyDescent="0.25">
      <c r="A2082" s="159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</row>
    <row r="2083" spans="1:26" ht="13.8" x14ac:dyDescent="0.25">
      <c r="A2083" s="159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</row>
    <row r="2084" spans="1:26" ht="13.8" x14ac:dyDescent="0.25">
      <c r="A2084" s="159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</row>
    <row r="2085" spans="1:26" ht="13.8" x14ac:dyDescent="0.25">
      <c r="A2085" s="159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</row>
    <row r="2086" spans="1:26" ht="13.8" x14ac:dyDescent="0.25">
      <c r="A2086" s="159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</row>
    <row r="2087" spans="1:26" ht="13.8" x14ac:dyDescent="0.25">
      <c r="A2087" s="159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</row>
    <row r="2088" spans="1:26" ht="13.8" x14ac:dyDescent="0.25">
      <c r="A2088" s="159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</row>
    <row r="2089" spans="1:26" ht="13.8" x14ac:dyDescent="0.25">
      <c r="A2089" s="15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</row>
    <row r="2090" spans="1:26" ht="13.8" x14ac:dyDescent="0.25">
      <c r="A2090" s="159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</row>
    <row r="2091" spans="1:26" ht="13.8" x14ac:dyDescent="0.25">
      <c r="A2091" s="159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</row>
    <row r="2092" spans="1:26" ht="13.8" x14ac:dyDescent="0.25">
      <c r="A2092" s="159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</row>
    <row r="2093" spans="1:26" ht="13.8" x14ac:dyDescent="0.25">
      <c r="A2093" s="159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</row>
    <row r="2094" spans="1:26" ht="13.8" x14ac:dyDescent="0.25">
      <c r="A2094" s="159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</row>
    <row r="2095" spans="1:26" ht="13.8" x14ac:dyDescent="0.25">
      <c r="A2095" s="159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</row>
    <row r="2096" spans="1:26" ht="13.8" x14ac:dyDescent="0.25">
      <c r="A2096" s="159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</row>
    <row r="2097" spans="1:26" ht="13.8" x14ac:dyDescent="0.25">
      <c r="A2097" s="159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</row>
    <row r="2098" spans="1:26" ht="13.8" x14ac:dyDescent="0.25">
      <c r="A2098" s="159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</row>
    <row r="2099" spans="1:26" ht="13.8" x14ac:dyDescent="0.25">
      <c r="A2099" s="15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</row>
    <row r="2100" spans="1:26" ht="13.8" x14ac:dyDescent="0.25">
      <c r="A2100" s="159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</row>
    <row r="2101" spans="1:26" ht="13.8" x14ac:dyDescent="0.25">
      <c r="A2101" s="159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</row>
    <row r="2102" spans="1:26" ht="13.8" x14ac:dyDescent="0.25">
      <c r="A2102" s="159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</row>
    <row r="2103" spans="1:26" ht="13.8" x14ac:dyDescent="0.25">
      <c r="A2103" s="159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</row>
    <row r="2104" spans="1:26" ht="13.8" x14ac:dyDescent="0.25">
      <c r="A2104" s="159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</row>
    <row r="2105" spans="1:26" ht="13.8" x14ac:dyDescent="0.25">
      <c r="A2105" s="159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</row>
    <row r="2106" spans="1:26" ht="13.8" x14ac:dyDescent="0.25">
      <c r="A2106" s="159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</row>
    <row r="2107" spans="1:26" ht="13.8" x14ac:dyDescent="0.25">
      <c r="A2107" s="159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</row>
    <row r="2108" spans="1:26" ht="13.8" x14ac:dyDescent="0.25">
      <c r="A2108" s="159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</row>
    <row r="2109" spans="1:26" ht="13.8" x14ac:dyDescent="0.25">
      <c r="A2109" s="15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</row>
    <row r="2110" spans="1:26" ht="13.8" x14ac:dyDescent="0.25">
      <c r="A2110" s="159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</row>
    <row r="2111" spans="1:26" ht="13.8" x14ac:dyDescent="0.25">
      <c r="A2111" s="159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</row>
    <row r="2112" spans="1:26" ht="13.8" x14ac:dyDescent="0.25">
      <c r="A2112" s="159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</row>
    <row r="2113" spans="1:26" ht="13.8" x14ac:dyDescent="0.25">
      <c r="A2113" s="159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</row>
    <row r="2114" spans="1:26" ht="13.8" x14ac:dyDescent="0.25">
      <c r="A2114" s="159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</row>
    <row r="2115" spans="1:26" ht="13.8" x14ac:dyDescent="0.25">
      <c r="A2115" s="159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</row>
    <row r="2116" spans="1:26" ht="13.8" x14ac:dyDescent="0.25">
      <c r="A2116" s="159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</row>
    <row r="2117" spans="1:26" ht="13.8" x14ac:dyDescent="0.25">
      <c r="A2117" s="159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</row>
    <row r="2118" spans="1:26" ht="13.8" x14ac:dyDescent="0.25">
      <c r="A2118" s="159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</row>
    <row r="2119" spans="1:26" ht="13.8" x14ac:dyDescent="0.25">
      <c r="A2119" s="15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</row>
    <row r="2120" spans="1:26" ht="13.8" x14ac:dyDescent="0.25">
      <c r="A2120" s="159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</row>
    <row r="2121" spans="1:26" ht="13.8" x14ac:dyDescent="0.25">
      <c r="A2121" s="159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</row>
    <row r="2122" spans="1:26" ht="13.8" x14ac:dyDescent="0.25">
      <c r="A2122" s="159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</row>
    <row r="2123" spans="1:26" ht="13.8" x14ac:dyDescent="0.25">
      <c r="A2123" s="159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</row>
    <row r="2124" spans="1:26" ht="13.8" x14ac:dyDescent="0.25">
      <c r="A2124" s="159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</row>
    <row r="2125" spans="1:26" ht="13.8" x14ac:dyDescent="0.25">
      <c r="A2125" s="159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</row>
    <row r="2126" spans="1:26" ht="13.8" x14ac:dyDescent="0.25">
      <c r="A2126" s="159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</row>
    <row r="2127" spans="1:26" ht="13.8" x14ac:dyDescent="0.25">
      <c r="A2127" s="159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</row>
    <row r="2128" spans="1:26" ht="13.8" x14ac:dyDescent="0.25">
      <c r="A2128" s="159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</row>
    <row r="2129" spans="1:26" ht="13.8" x14ac:dyDescent="0.25">
      <c r="A2129" s="15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</row>
    <row r="2130" spans="1:26" ht="13.8" x14ac:dyDescent="0.25">
      <c r="A2130" s="159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</row>
    <row r="2131" spans="1:26" ht="13.8" x14ac:dyDescent="0.25">
      <c r="A2131" s="159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</row>
    <row r="2132" spans="1:26" ht="13.8" x14ac:dyDescent="0.25">
      <c r="A2132" s="159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</row>
    <row r="2133" spans="1:26" ht="13.8" x14ac:dyDescent="0.25">
      <c r="A2133" s="159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</row>
    <row r="2134" spans="1:26" ht="13.8" x14ac:dyDescent="0.25">
      <c r="A2134" s="159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</row>
    <row r="2135" spans="1:26" ht="13.8" x14ac:dyDescent="0.25">
      <c r="A2135" s="159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</row>
    <row r="2136" spans="1:26" ht="13.8" x14ac:dyDescent="0.25">
      <c r="A2136" s="159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</row>
    <row r="2137" spans="1:26" ht="13.8" x14ac:dyDescent="0.25">
      <c r="A2137" s="159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</row>
    <row r="2138" spans="1:26" ht="13.8" x14ac:dyDescent="0.25">
      <c r="A2138" s="159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</row>
    <row r="2139" spans="1:26" ht="13.8" x14ac:dyDescent="0.25">
      <c r="A2139" s="15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</row>
    <row r="2140" spans="1:26" ht="13.8" x14ac:dyDescent="0.25">
      <c r="A2140" s="159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</row>
    <row r="2141" spans="1:26" ht="13.8" x14ac:dyDescent="0.25">
      <c r="A2141" s="159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</row>
    <row r="2142" spans="1:26" ht="13.8" x14ac:dyDescent="0.25">
      <c r="A2142" s="159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</row>
    <row r="2143" spans="1:26" ht="13.8" x14ac:dyDescent="0.25">
      <c r="A2143" s="159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</row>
    <row r="2144" spans="1:26" ht="13.8" x14ac:dyDescent="0.25">
      <c r="A2144" s="159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</row>
    <row r="2145" spans="1:26" ht="13.8" x14ac:dyDescent="0.25">
      <c r="A2145" s="159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</row>
    <row r="2146" spans="1:26" ht="13.8" x14ac:dyDescent="0.25">
      <c r="A2146" s="159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</row>
    <row r="2147" spans="1:26" ht="13.8" x14ac:dyDescent="0.25">
      <c r="A2147" s="159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</row>
    <row r="2148" spans="1:26" ht="13.8" x14ac:dyDescent="0.25">
      <c r="A2148" s="159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</row>
    <row r="2149" spans="1:26" ht="13.8" x14ac:dyDescent="0.25">
      <c r="A2149" s="15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</row>
    <row r="2150" spans="1:26" ht="13.8" x14ac:dyDescent="0.25">
      <c r="A2150" s="159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</row>
    <row r="2151" spans="1:26" ht="13.8" x14ac:dyDescent="0.25">
      <c r="A2151" s="159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</row>
    <row r="2152" spans="1:26" ht="13.8" x14ac:dyDescent="0.25">
      <c r="A2152" s="159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</row>
    <row r="2153" spans="1:26" ht="13.8" x14ac:dyDescent="0.25">
      <c r="A2153" s="159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</row>
    <row r="2154" spans="1:26" ht="13.8" x14ac:dyDescent="0.25">
      <c r="A2154" s="159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</row>
    <row r="2155" spans="1:26" ht="13.8" x14ac:dyDescent="0.25">
      <c r="A2155" s="159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</row>
    <row r="2156" spans="1:26" ht="13.8" x14ac:dyDescent="0.25">
      <c r="A2156" s="159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</row>
    <row r="2157" spans="1:26" ht="13.8" x14ac:dyDescent="0.25">
      <c r="A2157" s="159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</row>
    <row r="2158" spans="1:26" ht="13.8" x14ac:dyDescent="0.25">
      <c r="A2158" s="159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</row>
    <row r="2159" spans="1:26" ht="13.8" x14ac:dyDescent="0.25">
      <c r="A2159" s="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</row>
    <row r="2160" spans="1:26" ht="13.8" x14ac:dyDescent="0.25">
      <c r="A2160" s="159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</row>
    <row r="2161" spans="1:26" ht="13.8" x14ac:dyDescent="0.25">
      <c r="A2161" s="159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</row>
    <row r="2162" spans="1:26" ht="13.8" x14ac:dyDescent="0.25">
      <c r="A2162" s="159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</row>
    <row r="2163" spans="1:26" ht="13.8" x14ac:dyDescent="0.25">
      <c r="A2163" s="159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</row>
    <row r="2164" spans="1:26" ht="13.8" x14ac:dyDescent="0.25">
      <c r="A2164" s="159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</row>
    <row r="2165" spans="1:26" ht="13.8" x14ac:dyDescent="0.25">
      <c r="A2165" s="159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</row>
    <row r="2166" spans="1:26" ht="13.8" x14ac:dyDescent="0.25">
      <c r="A2166" s="159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</row>
    <row r="2167" spans="1:26" ht="13.8" x14ac:dyDescent="0.25">
      <c r="A2167" s="159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</row>
    <row r="2168" spans="1:26" ht="13.8" x14ac:dyDescent="0.25">
      <c r="A2168" s="159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</row>
    <row r="2169" spans="1:26" ht="13.8" x14ac:dyDescent="0.25">
      <c r="A2169" s="15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</row>
    <row r="2170" spans="1:26" ht="13.8" x14ac:dyDescent="0.25">
      <c r="A2170" s="159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</row>
    <row r="2171" spans="1:26" ht="13.8" x14ac:dyDescent="0.25">
      <c r="A2171" s="159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</row>
    <row r="2172" spans="1:26" ht="13.8" x14ac:dyDescent="0.25">
      <c r="A2172" s="159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</row>
    <row r="2173" spans="1:26" ht="13.8" x14ac:dyDescent="0.25">
      <c r="A2173" s="159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</row>
    <row r="2174" spans="1:26" ht="13.8" x14ac:dyDescent="0.25">
      <c r="A2174" s="159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</row>
    <row r="2175" spans="1:26" ht="13.8" x14ac:dyDescent="0.25">
      <c r="A2175" s="159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</row>
    <row r="2176" spans="1:26" ht="13.8" x14ac:dyDescent="0.25">
      <c r="A2176" s="159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</row>
    <row r="2177" spans="1:26" ht="13.8" x14ac:dyDescent="0.25">
      <c r="A2177" s="159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</row>
    <row r="2178" spans="1:26" ht="13.8" x14ac:dyDescent="0.25">
      <c r="A2178" s="159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</row>
    <row r="2179" spans="1:26" ht="13.8" x14ac:dyDescent="0.25">
      <c r="A2179" s="15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</row>
    <row r="2180" spans="1:26" ht="13.8" x14ac:dyDescent="0.25">
      <c r="A2180" s="159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</row>
    <row r="2181" spans="1:26" ht="13.8" x14ac:dyDescent="0.25">
      <c r="A2181" s="159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</row>
    <row r="2182" spans="1:26" ht="13.8" x14ac:dyDescent="0.25">
      <c r="A2182" s="159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</row>
    <row r="2183" spans="1:26" ht="13.8" x14ac:dyDescent="0.25">
      <c r="A2183" s="159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</row>
    <row r="2184" spans="1:26" ht="13.8" x14ac:dyDescent="0.25">
      <c r="A2184" s="159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</row>
    <row r="2185" spans="1:26" ht="13.8" x14ac:dyDescent="0.25">
      <c r="A2185" s="159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</row>
    <row r="2186" spans="1:26" ht="13.8" x14ac:dyDescent="0.25">
      <c r="A2186" s="159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</row>
    <row r="2187" spans="1:26" ht="13.8" x14ac:dyDescent="0.25">
      <c r="A2187" s="159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</row>
    <row r="2188" spans="1:26" ht="13.8" x14ac:dyDescent="0.25">
      <c r="A2188" s="159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</row>
    <row r="2189" spans="1:26" ht="13.8" x14ac:dyDescent="0.25">
      <c r="A2189" s="15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</row>
    <row r="2190" spans="1:26" ht="13.8" x14ac:dyDescent="0.25">
      <c r="A2190" s="159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</row>
    <row r="2191" spans="1:26" ht="13.8" x14ac:dyDescent="0.25">
      <c r="A2191" s="159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</row>
    <row r="2192" spans="1:26" ht="13.8" x14ac:dyDescent="0.25">
      <c r="A2192" s="159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</row>
    <row r="2193" spans="1:26" ht="13.8" x14ac:dyDescent="0.25">
      <c r="A2193" s="159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</row>
    <row r="2194" spans="1:26" ht="13.8" x14ac:dyDescent="0.25">
      <c r="A2194" s="159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</row>
    <row r="2195" spans="1:26" ht="13.8" x14ac:dyDescent="0.25">
      <c r="A2195" s="159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</row>
    <row r="2196" spans="1:26" ht="13.8" x14ac:dyDescent="0.25">
      <c r="A2196" s="159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</row>
    <row r="2197" spans="1:26" ht="13.8" x14ac:dyDescent="0.25">
      <c r="A2197" s="159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</row>
    <row r="2198" spans="1:26" ht="13.8" x14ac:dyDescent="0.25">
      <c r="A2198" s="159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</row>
    <row r="2199" spans="1:26" ht="13.8" x14ac:dyDescent="0.25">
      <c r="A2199" s="15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</row>
    <row r="2200" spans="1:26" ht="13.8" x14ac:dyDescent="0.25">
      <c r="A2200" s="159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</row>
    <row r="2201" spans="1:26" ht="13.8" x14ac:dyDescent="0.25">
      <c r="A2201" s="159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</row>
    <row r="2202" spans="1:26" ht="13.8" x14ac:dyDescent="0.25">
      <c r="A2202" s="159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</row>
    <row r="2203" spans="1:26" ht="13.8" x14ac:dyDescent="0.25">
      <c r="A2203" s="159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</row>
    <row r="2204" spans="1:26" ht="13.8" x14ac:dyDescent="0.25">
      <c r="A2204" s="159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</row>
    <row r="2205" spans="1:26" ht="13.8" x14ac:dyDescent="0.25">
      <c r="A2205" s="159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</row>
    <row r="2206" spans="1:26" ht="13.8" x14ac:dyDescent="0.25">
      <c r="A2206" s="159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</row>
    <row r="2207" spans="1:26" ht="13.8" x14ac:dyDescent="0.25">
      <c r="A2207" s="159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</row>
    <row r="2208" spans="1:26" ht="13.8" x14ac:dyDescent="0.25">
      <c r="A2208" s="159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</row>
    <row r="2209" spans="1:26" ht="13.8" x14ac:dyDescent="0.25">
      <c r="A2209" s="15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</row>
    <row r="2210" spans="1:26" ht="13.8" x14ac:dyDescent="0.25">
      <c r="A2210" s="159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</row>
    <row r="2211" spans="1:26" ht="13.8" x14ac:dyDescent="0.25">
      <c r="A2211" s="159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</row>
    <row r="2212" spans="1:26" ht="13.8" x14ac:dyDescent="0.25">
      <c r="A2212" s="159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</row>
    <row r="2213" spans="1:26" ht="13.8" x14ac:dyDescent="0.25">
      <c r="A2213" s="159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</row>
    <row r="2214" spans="1:26" ht="13.8" x14ac:dyDescent="0.25">
      <c r="A2214" s="159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</row>
    <row r="2215" spans="1:26" ht="13.8" x14ac:dyDescent="0.25">
      <c r="A2215" s="159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</row>
    <row r="2216" spans="1:26" ht="13.8" x14ac:dyDescent="0.25">
      <c r="A2216" s="159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</row>
    <row r="2217" spans="1:26" ht="13.8" x14ac:dyDescent="0.25">
      <c r="A2217" s="159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</row>
    <row r="2218" spans="1:26" ht="13.8" x14ac:dyDescent="0.25">
      <c r="A2218" s="159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</row>
    <row r="2219" spans="1:26" ht="13.8" x14ac:dyDescent="0.25">
      <c r="A2219" s="15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</row>
    <row r="2220" spans="1:26" ht="13.8" x14ac:dyDescent="0.25">
      <c r="A2220" s="159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</row>
    <row r="2221" spans="1:26" ht="13.8" x14ac:dyDescent="0.25">
      <c r="A2221" s="159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</row>
    <row r="2222" spans="1:26" ht="13.8" x14ac:dyDescent="0.25">
      <c r="A2222" s="159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</row>
    <row r="2223" spans="1:26" ht="13.8" x14ac:dyDescent="0.25">
      <c r="A2223" s="159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</row>
    <row r="2224" spans="1:26" ht="13.8" x14ac:dyDescent="0.25">
      <c r="A2224" s="159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</row>
    <row r="2225" spans="1:26" ht="13.8" x14ac:dyDescent="0.25">
      <c r="A2225" s="159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</row>
    <row r="2226" spans="1:26" ht="13.8" x14ac:dyDescent="0.25">
      <c r="A2226" s="159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</row>
    <row r="2227" spans="1:26" ht="13.8" x14ac:dyDescent="0.25">
      <c r="A2227" s="159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</row>
    <row r="2228" spans="1:26" ht="13.8" x14ac:dyDescent="0.25">
      <c r="A2228" s="159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</row>
    <row r="2229" spans="1:26" ht="13.8" x14ac:dyDescent="0.25">
      <c r="A2229" s="15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</row>
    <row r="2230" spans="1:26" ht="13.8" x14ac:dyDescent="0.25">
      <c r="A2230" s="159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</row>
    <row r="2231" spans="1:26" ht="13.8" x14ac:dyDescent="0.25">
      <c r="A2231" s="159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</row>
    <row r="2232" spans="1:26" ht="13.8" x14ac:dyDescent="0.25">
      <c r="A2232" s="159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</row>
    <row r="2233" spans="1:26" ht="13.8" x14ac:dyDescent="0.25">
      <c r="A2233" s="159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</row>
    <row r="2234" spans="1:26" ht="13.8" x14ac:dyDescent="0.25">
      <c r="A2234" s="159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</row>
    <row r="2235" spans="1:26" ht="13.8" x14ac:dyDescent="0.25">
      <c r="A2235" s="159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</row>
    <row r="2236" spans="1:26" ht="13.8" x14ac:dyDescent="0.25">
      <c r="A2236" s="159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</row>
    <row r="2237" spans="1:26" ht="13.8" x14ac:dyDescent="0.25">
      <c r="A2237" s="159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</row>
    <row r="2238" spans="1:26" ht="13.8" x14ac:dyDescent="0.25">
      <c r="A2238" s="159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</row>
    <row r="2239" spans="1:26" ht="13.8" x14ac:dyDescent="0.25">
      <c r="A2239" s="15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</row>
    <row r="2240" spans="1:26" ht="13.8" x14ac:dyDescent="0.25">
      <c r="A2240" s="159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</row>
    <row r="2241" spans="1:26" ht="13.8" x14ac:dyDescent="0.25">
      <c r="A2241" s="159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</row>
    <row r="2242" spans="1:26" ht="13.8" x14ac:dyDescent="0.25">
      <c r="A2242" s="159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</row>
    <row r="2243" spans="1:26" ht="13.8" x14ac:dyDescent="0.25">
      <c r="A2243" s="159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</row>
    <row r="2244" spans="1:26" ht="13.8" x14ac:dyDescent="0.25">
      <c r="A2244" s="159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</row>
    <row r="2245" spans="1:26" ht="13.8" x14ac:dyDescent="0.25">
      <c r="A2245" s="159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</row>
    <row r="2246" spans="1:26" ht="13.8" x14ac:dyDescent="0.25">
      <c r="A2246" s="159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</row>
    <row r="2247" spans="1:26" ht="13.8" x14ac:dyDescent="0.25">
      <c r="A2247" s="159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</row>
    <row r="2248" spans="1:26" ht="13.8" x14ac:dyDescent="0.25">
      <c r="A2248" s="159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</row>
    <row r="2249" spans="1:26" ht="13.8" x14ac:dyDescent="0.25">
      <c r="A2249" s="15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</row>
    <row r="2250" spans="1:26" ht="13.8" x14ac:dyDescent="0.25">
      <c r="A2250" s="159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</row>
    <row r="2251" spans="1:26" ht="13.8" x14ac:dyDescent="0.25">
      <c r="A2251" s="159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</row>
    <row r="2252" spans="1:26" ht="13.8" x14ac:dyDescent="0.25">
      <c r="A2252" s="159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</row>
    <row r="2253" spans="1:26" ht="13.8" x14ac:dyDescent="0.25">
      <c r="A2253" s="159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</row>
    <row r="2254" spans="1:26" ht="13.8" x14ac:dyDescent="0.25">
      <c r="A2254" s="159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</row>
    <row r="2255" spans="1:26" ht="13.8" x14ac:dyDescent="0.25">
      <c r="A2255" s="159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</row>
    <row r="2256" spans="1:26" ht="13.8" x14ac:dyDescent="0.25">
      <c r="A2256" s="159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</row>
    <row r="2257" spans="1:26" ht="13.8" x14ac:dyDescent="0.25">
      <c r="A2257" s="159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</row>
    <row r="2258" spans="1:26" ht="13.8" x14ac:dyDescent="0.25">
      <c r="A2258" s="159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</row>
    <row r="2259" spans="1:26" ht="13.8" x14ac:dyDescent="0.25">
      <c r="A2259" s="1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</row>
    <row r="2260" spans="1:26" ht="13.8" x14ac:dyDescent="0.25">
      <c r="A2260" s="159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</row>
    <row r="2261" spans="1:26" ht="13.8" x14ac:dyDescent="0.25">
      <c r="A2261" s="159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</row>
    <row r="2262" spans="1:26" ht="13.8" x14ac:dyDescent="0.25">
      <c r="A2262" s="159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</row>
    <row r="2263" spans="1:26" ht="13.8" x14ac:dyDescent="0.25">
      <c r="A2263" s="159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</row>
    <row r="2264" spans="1:26" ht="13.8" x14ac:dyDescent="0.25">
      <c r="A2264" s="159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</row>
    <row r="2265" spans="1:26" ht="13.8" x14ac:dyDescent="0.25">
      <c r="A2265" s="159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</row>
    <row r="2266" spans="1:26" ht="13.8" x14ac:dyDescent="0.25">
      <c r="A2266" s="159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</row>
    <row r="2267" spans="1:26" ht="13.8" x14ac:dyDescent="0.25">
      <c r="A2267" s="159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</row>
    <row r="2268" spans="1:26" ht="13.8" x14ac:dyDescent="0.25">
      <c r="A2268" s="159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</row>
    <row r="2269" spans="1:26" ht="13.8" x14ac:dyDescent="0.25">
      <c r="A2269" s="15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</row>
    <row r="2270" spans="1:26" ht="13.8" x14ac:dyDescent="0.25">
      <c r="A2270" s="159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</row>
    <row r="2271" spans="1:26" ht="13.8" x14ac:dyDescent="0.25">
      <c r="A2271" s="159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</row>
    <row r="2272" spans="1:26" ht="13.8" x14ac:dyDescent="0.25">
      <c r="A2272" s="159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</row>
    <row r="2273" spans="1:26" ht="13.8" x14ac:dyDescent="0.25">
      <c r="A2273" s="159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</row>
    <row r="2274" spans="1:26" ht="13.8" x14ac:dyDescent="0.25">
      <c r="A2274" s="159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</row>
    <row r="2275" spans="1:26" ht="13.8" x14ac:dyDescent="0.25">
      <c r="A2275" s="159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</row>
    <row r="2276" spans="1:26" ht="13.8" x14ac:dyDescent="0.25">
      <c r="A2276" s="159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</row>
    <row r="2277" spans="1:26" ht="13.8" x14ac:dyDescent="0.25">
      <c r="A2277" s="159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</row>
    <row r="2278" spans="1:26" ht="13.8" x14ac:dyDescent="0.25">
      <c r="A2278" s="159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</row>
    <row r="2279" spans="1:26" ht="13.8" x14ac:dyDescent="0.25">
      <c r="A2279" s="15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</row>
    <row r="2280" spans="1:26" ht="13.8" x14ac:dyDescent="0.25">
      <c r="A2280" s="159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</row>
    <row r="2281" spans="1:26" ht="13.8" x14ac:dyDescent="0.25">
      <c r="A2281" s="159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</row>
    <row r="2282" spans="1:26" ht="13.8" x14ac:dyDescent="0.25">
      <c r="A2282" s="159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</row>
    <row r="2283" spans="1:26" ht="13.8" x14ac:dyDescent="0.25">
      <c r="A2283" s="159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</row>
    <row r="2284" spans="1:26" ht="13.8" x14ac:dyDescent="0.25">
      <c r="A2284" s="159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</row>
    <row r="2285" spans="1:26" ht="13.8" x14ac:dyDescent="0.25">
      <c r="A2285" s="159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</row>
    <row r="2286" spans="1:26" ht="13.8" x14ac:dyDescent="0.25">
      <c r="A2286" s="159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</row>
    <row r="2287" spans="1:26" ht="13.8" x14ac:dyDescent="0.25">
      <c r="A2287" s="159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</row>
    <row r="2288" spans="1:26" ht="13.8" x14ac:dyDescent="0.25">
      <c r="A2288" s="159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</row>
    <row r="2289" spans="1:26" ht="13.8" x14ac:dyDescent="0.25">
      <c r="A2289" s="15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</row>
    <row r="2290" spans="1:26" ht="13.8" x14ac:dyDescent="0.25">
      <c r="A2290" s="159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</row>
    <row r="2291" spans="1:26" ht="13.8" x14ac:dyDescent="0.25">
      <c r="A2291" s="159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</row>
    <row r="2292" spans="1:26" ht="13.8" x14ac:dyDescent="0.25">
      <c r="A2292" s="159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</row>
    <row r="2293" spans="1:26" ht="13.8" x14ac:dyDescent="0.25">
      <c r="A2293" s="159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</row>
    <row r="2294" spans="1:26" ht="13.8" x14ac:dyDescent="0.25">
      <c r="A2294" s="159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</row>
    <row r="2295" spans="1:26" ht="13.8" x14ac:dyDescent="0.25">
      <c r="A2295" s="159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</row>
    <row r="2296" spans="1:26" ht="13.8" x14ac:dyDescent="0.25">
      <c r="A2296" s="159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</row>
    <row r="2297" spans="1:26" ht="13.8" x14ac:dyDescent="0.25">
      <c r="A2297" s="159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</row>
    <row r="2298" spans="1:26" ht="13.8" x14ac:dyDescent="0.25">
      <c r="A2298" s="159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</row>
    <row r="2299" spans="1:26" ht="13.8" x14ac:dyDescent="0.25">
      <c r="A2299" s="15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</row>
    <row r="2300" spans="1:26" ht="13.8" x14ac:dyDescent="0.25">
      <c r="A2300" s="159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</row>
    <row r="2301" spans="1:26" ht="13.8" x14ac:dyDescent="0.25">
      <c r="A2301" s="159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</row>
    <row r="2302" spans="1:26" ht="13.8" x14ac:dyDescent="0.25">
      <c r="A2302" s="159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</row>
    <row r="2303" spans="1:26" ht="13.8" x14ac:dyDescent="0.25">
      <c r="A2303" s="159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</row>
    <row r="2304" spans="1:26" ht="13.8" x14ac:dyDescent="0.25">
      <c r="A2304" s="159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</row>
    <row r="2305" spans="1:26" ht="13.8" x14ac:dyDescent="0.25">
      <c r="A2305" s="159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</row>
    <row r="2306" spans="1:26" ht="13.8" x14ac:dyDescent="0.25">
      <c r="A2306" s="159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</row>
    <row r="2307" spans="1:26" ht="13.8" x14ac:dyDescent="0.25">
      <c r="A2307" s="159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</row>
    <row r="2308" spans="1:26" ht="13.8" x14ac:dyDescent="0.25">
      <c r="A2308" s="159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</row>
    <row r="2309" spans="1:26" ht="13.8" x14ac:dyDescent="0.25">
      <c r="A2309" s="15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</row>
    <row r="2310" spans="1:26" ht="13.8" x14ac:dyDescent="0.25">
      <c r="A2310" s="159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</row>
    <row r="2311" spans="1:26" ht="13.8" x14ac:dyDescent="0.25">
      <c r="A2311" s="159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</row>
    <row r="2312" spans="1:26" ht="13.8" x14ac:dyDescent="0.25">
      <c r="A2312" s="159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</row>
    <row r="2313" spans="1:26" ht="13.8" x14ac:dyDescent="0.25">
      <c r="A2313" s="159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</row>
    <row r="2314" spans="1:26" ht="13.8" x14ac:dyDescent="0.25">
      <c r="A2314" s="159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</row>
    <row r="2315" spans="1:26" ht="13.8" x14ac:dyDescent="0.25">
      <c r="A2315" s="159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</row>
    <row r="2316" spans="1:26" ht="13.8" x14ac:dyDescent="0.25">
      <c r="A2316" s="159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</row>
    <row r="2317" spans="1:26" ht="13.8" x14ac:dyDescent="0.25">
      <c r="A2317" s="159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</row>
    <row r="2318" spans="1:26" ht="13.8" x14ac:dyDescent="0.25">
      <c r="A2318" s="159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</row>
    <row r="2319" spans="1:26" ht="13.8" x14ac:dyDescent="0.25">
      <c r="A2319" s="15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</row>
    <row r="2320" spans="1:26" ht="13.8" x14ac:dyDescent="0.25">
      <c r="A2320" s="159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</row>
    <row r="2321" spans="1:26" ht="13.8" x14ac:dyDescent="0.25">
      <c r="A2321" s="159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</row>
    <row r="2322" spans="1:26" ht="13.8" x14ac:dyDescent="0.25">
      <c r="A2322" s="159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</row>
    <row r="2323" spans="1:26" ht="13.8" x14ac:dyDescent="0.25">
      <c r="A2323" s="159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</row>
    <row r="2324" spans="1:26" ht="13.8" x14ac:dyDescent="0.25">
      <c r="A2324" s="159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</row>
    <row r="2325" spans="1:26" ht="13.8" x14ac:dyDescent="0.25">
      <c r="A2325" s="159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</row>
    <row r="2326" spans="1:26" ht="13.8" x14ac:dyDescent="0.25">
      <c r="A2326" s="159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</row>
    <row r="2327" spans="1:26" ht="13.8" x14ac:dyDescent="0.25">
      <c r="A2327" s="159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</row>
    <row r="2328" spans="1:26" ht="13.8" x14ac:dyDescent="0.25">
      <c r="A2328" s="159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</row>
    <row r="2329" spans="1:26" ht="13.8" x14ac:dyDescent="0.25">
      <c r="A2329" s="15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</row>
    <row r="2330" spans="1:26" ht="13.8" x14ac:dyDescent="0.25">
      <c r="A2330" s="159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</row>
    <row r="2331" spans="1:26" ht="13.8" x14ac:dyDescent="0.25">
      <c r="A2331" s="159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</row>
    <row r="2332" spans="1:26" ht="13.8" x14ac:dyDescent="0.25">
      <c r="A2332" s="159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</row>
    <row r="2333" spans="1:26" ht="13.8" x14ac:dyDescent="0.25">
      <c r="A2333" s="159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</row>
    <row r="2334" spans="1:26" ht="13.8" x14ac:dyDescent="0.25">
      <c r="A2334" s="159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</row>
    <row r="2335" spans="1:26" ht="13.8" x14ac:dyDescent="0.25">
      <c r="A2335" s="159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</row>
    <row r="2336" spans="1:26" ht="13.8" x14ac:dyDescent="0.25">
      <c r="A2336" s="159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</row>
    <row r="2337" spans="1:26" ht="13.8" x14ac:dyDescent="0.25">
      <c r="A2337" s="159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</row>
    <row r="2338" spans="1:26" ht="13.8" x14ac:dyDescent="0.25">
      <c r="A2338" s="159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</row>
    <row r="2339" spans="1:26" ht="13.8" x14ac:dyDescent="0.25">
      <c r="A2339" s="15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</row>
    <row r="2340" spans="1:26" ht="13.8" x14ac:dyDescent="0.25">
      <c r="A2340" s="159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</row>
    <row r="2341" spans="1:26" ht="13.8" x14ac:dyDescent="0.25">
      <c r="A2341" s="159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</row>
    <row r="2342" spans="1:26" ht="13.8" x14ac:dyDescent="0.25">
      <c r="A2342" s="159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</row>
    <row r="2343" spans="1:26" ht="13.8" x14ac:dyDescent="0.25">
      <c r="A2343" s="159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</row>
    <row r="2344" spans="1:26" ht="13.8" x14ac:dyDescent="0.25">
      <c r="A2344" s="159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</row>
    <row r="2345" spans="1:26" ht="13.8" x14ac:dyDescent="0.25">
      <c r="A2345" s="159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</row>
    <row r="2346" spans="1:26" ht="13.8" x14ac:dyDescent="0.25">
      <c r="A2346" s="159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</row>
    <row r="2347" spans="1:26" ht="13.8" x14ac:dyDescent="0.25">
      <c r="A2347" s="159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</row>
    <row r="2348" spans="1:26" ht="13.8" x14ac:dyDescent="0.25">
      <c r="A2348" s="159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</row>
    <row r="2349" spans="1:26" ht="13.8" x14ac:dyDescent="0.25">
      <c r="A2349" s="15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</row>
    <row r="2350" spans="1:26" ht="13.8" x14ac:dyDescent="0.25">
      <c r="A2350" s="159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</row>
    <row r="2351" spans="1:26" ht="13.8" x14ac:dyDescent="0.25">
      <c r="A2351" s="159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</row>
    <row r="2352" spans="1:26" ht="13.8" x14ac:dyDescent="0.25">
      <c r="A2352" s="159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</row>
    <row r="2353" spans="1:26" ht="13.8" x14ac:dyDescent="0.25">
      <c r="A2353" s="159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</row>
    <row r="2354" spans="1:26" ht="13.8" x14ac:dyDescent="0.25">
      <c r="A2354" s="159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</row>
    <row r="2355" spans="1:26" ht="13.8" x14ac:dyDescent="0.25">
      <c r="A2355" s="159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</row>
    <row r="2356" spans="1:26" ht="13.8" x14ac:dyDescent="0.25">
      <c r="A2356" s="159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</row>
    <row r="2357" spans="1:26" ht="13.8" x14ac:dyDescent="0.25">
      <c r="A2357" s="159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</row>
    <row r="2358" spans="1:26" ht="13.8" x14ac:dyDescent="0.25">
      <c r="A2358" s="159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</row>
    <row r="2359" spans="1:26" ht="13.8" x14ac:dyDescent="0.25">
      <c r="A2359" s="1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</row>
    <row r="2360" spans="1:26" ht="13.8" x14ac:dyDescent="0.25">
      <c r="A2360" s="159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</row>
    <row r="2361" spans="1:26" ht="13.8" x14ac:dyDescent="0.25">
      <c r="A2361" s="159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</row>
    <row r="2362" spans="1:26" ht="13.8" x14ac:dyDescent="0.25">
      <c r="A2362" s="159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</row>
    <row r="2363" spans="1:26" ht="13.8" x14ac:dyDescent="0.25">
      <c r="A2363" s="159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</row>
    <row r="2364" spans="1:26" ht="13.8" x14ac:dyDescent="0.25">
      <c r="A2364" s="159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</row>
    <row r="2365" spans="1:26" ht="13.8" x14ac:dyDescent="0.25">
      <c r="A2365" s="159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</row>
    <row r="2366" spans="1:26" ht="13.8" x14ac:dyDescent="0.25">
      <c r="A2366" s="159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</row>
    <row r="2367" spans="1:26" ht="13.8" x14ac:dyDescent="0.25">
      <c r="A2367" s="159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</row>
    <row r="2368" spans="1:26" ht="13.8" x14ac:dyDescent="0.25">
      <c r="A2368" s="159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</row>
    <row r="2369" spans="1:26" ht="13.8" x14ac:dyDescent="0.25">
      <c r="A2369" s="15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</row>
    <row r="2370" spans="1:26" ht="13.8" x14ac:dyDescent="0.25">
      <c r="A2370" s="159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</row>
    <row r="2371" spans="1:26" ht="13.8" x14ac:dyDescent="0.25">
      <c r="A2371" s="159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</row>
    <row r="2372" spans="1:26" ht="13.8" x14ac:dyDescent="0.25">
      <c r="A2372" s="159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</row>
    <row r="2373" spans="1:26" ht="13.8" x14ac:dyDescent="0.25">
      <c r="A2373" s="159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</row>
    <row r="2374" spans="1:26" ht="13.8" x14ac:dyDescent="0.25">
      <c r="A2374" s="159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</row>
    <row r="2375" spans="1:26" ht="13.8" x14ac:dyDescent="0.25">
      <c r="A2375" s="159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</row>
    <row r="2376" spans="1:26" ht="13.8" x14ac:dyDescent="0.25">
      <c r="A2376" s="159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</row>
    <row r="2377" spans="1:26" ht="13.8" x14ac:dyDescent="0.25">
      <c r="A2377" s="159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</row>
    <row r="2378" spans="1:26" ht="13.8" x14ac:dyDescent="0.25">
      <c r="A2378" s="159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</row>
    <row r="2379" spans="1:26" ht="13.8" x14ac:dyDescent="0.25">
      <c r="A2379" s="15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</row>
    <row r="2380" spans="1:26" ht="13.8" x14ac:dyDescent="0.25">
      <c r="A2380" s="159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</row>
    <row r="2381" spans="1:26" ht="13.8" x14ac:dyDescent="0.25">
      <c r="A2381" s="159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</row>
    <row r="2382" spans="1:26" ht="13.8" x14ac:dyDescent="0.25">
      <c r="A2382" s="159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</row>
    <row r="2383" spans="1:26" ht="13.8" x14ac:dyDescent="0.25">
      <c r="A2383" s="159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</row>
    <row r="2384" spans="1:26" ht="13.8" x14ac:dyDescent="0.25">
      <c r="A2384" s="159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</row>
    <row r="2385" spans="1:26" ht="13.8" x14ac:dyDescent="0.25">
      <c r="A2385" s="159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</row>
    <row r="2386" spans="1:26" ht="13.8" x14ac:dyDescent="0.25">
      <c r="A2386" s="159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</row>
    <row r="2387" spans="1:26" ht="13.8" x14ac:dyDescent="0.25">
      <c r="A2387" s="159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</row>
    <row r="2388" spans="1:26" ht="13.8" x14ac:dyDescent="0.25">
      <c r="A2388" s="159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</row>
    <row r="2389" spans="1:26" ht="13.8" x14ac:dyDescent="0.25">
      <c r="A2389" s="15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</row>
    <row r="2390" spans="1:26" ht="13.8" x14ac:dyDescent="0.25">
      <c r="A2390" s="159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</row>
    <row r="2391" spans="1:26" ht="13.8" x14ac:dyDescent="0.25">
      <c r="A2391" s="159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</row>
    <row r="2392" spans="1:26" ht="13.8" x14ac:dyDescent="0.25">
      <c r="A2392" s="159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</row>
    <row r="2393" spans="1:26" ht="13.8" x14ac:dyDescent="0.25">
      <c r="A2393" s="159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</row>
    <row r="2394" spans="1:26" ht="13.8" x14ac:dyDescent="0.25">
      <c r="A2394" s="159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</row>
    <row r="2395" spans="1:26" ht="13.8" x14ac:dyDescent="0.25">
      <c r="A2395" s="159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</row>
    <row r="2396" spans="1:26" ht="13.8" x14ac:dyDescent="0.25">
      <c r="A2396" s="159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</row>
    <row r="2397" spans="1:26" ht="13.8" x14ac:dyDescent="0.25">
      <c r="A2397" s="159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</row>
    <row r="2398" spans="1:26" ht="13.8" x14ac:dyDescent="0.25">
      <c r="A2398" s="159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</row>
    <row r="2399" spans="1:26" ht="13.8" x14ac:dyDescent="0.25">
      <c r="A2399" s="15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</row>
    <row r="2400" spans="1:26" ht="13.8" x14ac:dyDescent="0.25">
      <c r="A2400" s="159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</row>
    <row r="2401" spans="1:26" ht="13.8" x14ac:dyDescent="0.25">
      <c r="A2401" s="159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</row>
    <row r="2402" spans="1:26" ht="13.8" x14ac:dyDescent="0.25">
      <c r="A2402" s="159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</row>
    <row r="2403" spans="1:26" ht="13.8" x14ac:dyDescent="0.25">
      <c r="A2403" s="159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</row>
    <row r="2404" spans="1:26" ht="13.8" x14ac:dyDescent="0.25">
      <c r="A2404" s="159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</row>
    <row r="2405" spans="1:26" ht="13.8" x14ac:dyDescent="0.25">
      <c r="A2405" s="159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</row>
    <row r="2406" spans="1:26" ht="13.8" x14ac:dyDescent="0.25">
      <c r="A2406" s="159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</row>
    <row r="2407" spans="1:26" ht="13.8" x14ac:dyDescent="0.25">
      <c r="A2407" s="159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</row>
    <row r="2408" spans="1:26" ht="13.8" x14ac:dyDescent="0.25">
      <c r="A2408" s="159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</row>
    <row r="2409" spans="1:26" ht="13.8" x14ac:dyDescent="0.25">
      <c r="A2409" s="15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</row>
    <row r="2410" spans="1:26" ht="13.8" x14ac:dyDescent="0.25">
      <c r="A2410" s="159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</row>
    <row r="2411" spans="1:26" ht="13.8" x14ac:dyDescent="0.25">
      <c r="A2411" s="159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</row>
    <row r="2412" spans="1:26" ht="13.8" x14ac:dyDescent="0.25">
      <c r="A2412" s="159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</row>
    <row r="2413" spans="1:26" ht="13.8" x14ac:dyDescent="0.25">
      <c r="A2413" s="159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</row>
    <row r="2414" spans="1:26" ht="13.8" x14ac:dyDescent="0.25">
      <c r="A2414" s="159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</row>
    <row r="2415" spans="1:26" ht="13.8" x14ac:dyDescent="0.25">
      <c r="A2415" s="159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</row>
    <row r="2416" spans="1:26" ht="13.8" x14ac:dyDescent="0.25">
      <c r="A2416" s="159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</row>
    <row r="2417" spans="1:26" ht="13.8" x14ac:dyDescent="0.25">
      <c r="A2417" s="159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</row>
    <row r="2418" spans="1:26" ht="13.8" x14ac:dyDescent="0.25">
      <c r="A2418" s="159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</row>
    <row r="2419" spans="1:26" ht="13.8" x14ac:dyDescent="0.25">
      <c r="A2419" s="15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</row>
    <row r="2420" spans="1:26" ht="13.8" x14ac:dyDescent="0.25">
      <c r="A2420" s="159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</row>
    <row r="2421" spans="1:26" ht="13.8" x14ac:dyDescent="0.25">
      <c r="A2421" s="159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</row>
    <row r="2422" spans="1:26" ht="13.8" x14ac:dyDescent="0.25">
      <c r="A2422" s="159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</row>
    <row r="2423" spans="1:26" ht="13.8" x14ac:dyDescent="0.25">
      <c r="A2423" s="159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</row>
    <row r="2424" spans="1:26" ht="13.8" x14ac:dyDescent="0.25">
      <c r="A2424" s="159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</row>
    <row r="2425" spans="1:26" ht="13.8" x14ac:dyDescent="0.25">
      <c r="A2425" s="159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</row>
    <row r="2426" spans="1:26" ht="13.8" x14ac:dyDescent="0.25">
      <c r="A2426" s="159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</row>
    <row r="2427" spans="1:26" ht="13.8" x14ac:dyDescent="0.25">
      <c r="A2427" s="159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</row>
    <row r="2428" spans="1:26" ht="13.8" x14ac:dyDescent="0.25">
      <c r="A2428" s="159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</row>
    <row r="2429" spans="1:26" ht="13.8" x14ac:dyDescent="0.25">
      <c r="A2429" s="15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</row>
    <row r="2430" spans="1:26" ht="13.8" x14ac:dyDescent="0.25">
      <c r="A2430" s="159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</row>
    <row r="2431" spans="1:26" ht="13.8" x14ac:dyDescent="0.25">
      <c r="A2431" s="159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</row>
    <row r="2432" spans="1:26" ht="13.8" x14ac:dyDescent="0.25">
      <c r="A2432" s="159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</row>
    <row r="2433" spans="1:26" ht="13.8" x14ac:dyDescent="0.25">
      <c r="A2433" s="159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</row>
    <row r="2434" spans="1:26" ht="13.8" x14ac:dyDescent="0.25">
      <c r="A2434" s="159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</row>
    <row r="2435" spans="1:26" ht="13.8" x14ac:dyDescent="0.25">
      <c r="A2435" s="159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</row>
    <row r="2436" spans="1:26" ht="13.8" x14ac:dyDescent="0.25">
      <c r="A2436" s="159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</row>
    <row r="2437" spans="1:26" ht="13.8" x14ac:dyDescent="0.25">
      <c r="A2437" s="159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</row>
    <row r="2438" spans="1:26" ht="13.8" x14ac:dyDescent="0.25">
      <c r="A2438" s="159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</row>
    <row r="2439" spans="1:26" ht="13.8" x14ac:dyDescent="0.25">
      <c r="A2439" s="15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</row>
    <row r="2440" spans="1:26" ht="13.8" x14ac:dyDescent="0.25">
      <c r="A2440" s="159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</row>
    <row r="2441" spans="1:26" ht="13.8" x14ac:dyDescent="0.25">
      <c r="A2441" s="159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</row>
    <row r="2442" spans="1:26" ht="13.8" x14ac:dyDescent="0.25">
      <c r="A2442" s="159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</row>
    <row r="2443" spans="1:26" ht="13.8" x14ac:dyDescent="0.25">
      <c r="A2443" s="159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</row>
    <row r="2444" spans="1:26" ht="13.8" x14ac:dyDescent="0.25">
      <c r="A2444" s="159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</row>
    <row r="2445" spans="1:26" ht="13.8" x14ac:dyDescent="0.25">
      <c r="A2445" s="159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</row>
    <row r="2446" spans="1:26" ht="13.8" x14ac:dyDescent="0.25">
      <c r="A2446" s="159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</row>
    <row r="2447" spans="1:26" ht="13.8" x14ac:dyDescent="0.25">
      <c r="A2447" s="159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</row>
    <row r="2448" spans="1:26" ht="13.8" x14ac:dyDescent="0.25">
      <c r="A2448" s="159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</row>
    <row r="2449" spans="1:26" ht="13.8" x14ac:dyDescent="0.25">
      <c r="A2449" s="15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</row>
    <row r="2450" spans="1:26" ht="13.8" x14ac:dyDescent="0.25">
      <c r="A2450" s="159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</row>
    <row r="2451" spans="1:26" ht="13.8" x14ac:dyDescent="0.25">
      <c r="A2451" s="159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</row>
    <row r="2452" spans="1:26" ht="13.8" x14ac:dyDescent="0.25">
      <c r="A2452" s="159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</row>
    <row r="2453" spans="1:26" ht="13.8" x14ac:dyDescent="0.25">
      <c r="A2453" s="159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</row>
    <row r="2454" spans="1:26" ht="13.8" x14ac:dyDescent="0.25">
      <c r="A2454" s="159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</row>
    <row r="2455" spans="1:26" ht="13.8" x14ac:dyDescent="0.25">
      <c r="A2455" s="159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</row>
    <row r="2456" spans="1:26" ht="13.8" x14ac:dyDescent="0.25">
      <c r="A2456" s="159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</row>
    <row r="2457" spans="1:26" ht="13.8" x14ac:dyDescent="0.25">
      <c r="A2457" s="159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</row>
    <row r="2458" spans="1:26" ht="13.8" x14ac:dyDescent="0.25">
      <c r="A2458" s="159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</row>
    <row r="2459" spans="1:26" ht="13.8" x14ac:dyDescent="0.25">
      <c r="A2459" s="1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</row>
    <row r="2460" spans="1:26" ht="13.8" x14ac:dyDescent="0.25">
      <c r="A2460" s="159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</row>
    <row r="2461" spans="1:26" ht="13.8" x14ac:dyDescent="0.25">
      <c r="A2461" s="159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</row>
    <row r="2462" spans="1:26" ht="13.8" x14ac:dyDescent="0.25">
      <c r="A2462" s="159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</row>
    <row r="2463" spans="1:26" ht="13.8" x14ac:dyDescent="0.25">
      <c r="A2463" s="159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</row>
    <row r="2464" spans="1:26" ht="13.8" x14ac:dyDescent="0.25">
      <c r="A2464" s="159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</row>
    <row r="2465" spans="1:26" ht="13.8" x14ac:dyDescent="0.25">
      <c r="A2465" s="159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</row>
    <row r="2466" spans="1:26" ht="13.8" x14ac:dyDescent="0.25">
      <c r="A2466" s="159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</row>
    <row r="2467" spans="1:26" ht="13.8" x14ac:dyDescent="0.25">
      <c r="A2467" s="159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</row>
    <row r="2468" spans="1:26" ht="13.8" x14ac:dyDescent="0.25">
      <c r="A2468" s="159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</row>
    <row r="2469" spans="1:26" ht="13.8" x14ac:dyDescent="0.25">
      <c r="A2469" s="15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</row>
    <row r="2470" spans="1:26" ht="13.8" x14ac:dyDescent="0.25">
      <c r="A2470" s="159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</row>
    <row r="2471" spans="1:26" ht="13.8" x14ac:dyDescent="0.25">
      <c r="A2471" s="159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</row>
    <row r="2472" spans="1:26" ht="13.8" x14ac:dyDescent="0.25">
      <c r="A2472" s="159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</row>
    <row r="2473" spans="1:26" ht="13.8" x14ac:dyDescent="0.25">
      <c r="A2473" s="159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</row>
    <row r="2474" spans="1:26" ht="13.8" x14ac:dyDescent="0.25">
      <c r="A2474" s="159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</row>
    <row r="2475" spans="1:26" ht="13.8" x14ac:dyDescent="0.25">
      <c r="A2475" s="159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</row>
    <row r="2476" spans="1:26" ht="13.8" x14ac:dyDescent="0.25">
      <c r="A2476" s="159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</row>
    <row r="2477" spans="1:26" ht="13.8" x14ac:dyDescent="0.25">
      <c r="A2477" s="159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</row>
    <row r="2478" spans="1:26" ht="13.8" x14ac:dyDescent="0.25">
      <c r="A2478" s="159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</row>
    <row r="2479" spans="1:26" ht="13.8" x14ac:dyDescent="0.25">
      <c r="A2479" s="15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</row>
    <row r="2480" spans="1:26" ht="13.8" x14ac:dyDescent="0.25">
      <c r="A2480" s="159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</row>
    <row r="2481" spans="1:26" ht="13.8" x14ac:dyDescent="0.25">
      <c r="A2481" s="159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</row>
    <row r="2482" spans="1:26" ht="13.8" x14ac:dyDescent="0.25">
      <c r="A2482" s="159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</row>
    <row r="2483" spans="1:26" ht="13.8" x14ac:dyDescent="0.25">
      <c r="A2483" s="159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</row>
    <row r="2484" spans="1:26" ht="13.8" x14ac:dyDescent="0.25">
      <c r="A2484" s="159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</row>
    <row r="2485" spans="1:26" ht="13.8" x14ac:dyDescent="0.25">
      <c r="A2485" s="159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</row>
    <row r="2486" spans="1:26" ht="13.8" x14ac:dyDescent="0.25">
      <c r="A2486" s="159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</row>
    <row r="2487" spans="1:26" ht="13.8" x14ac:dyDescent="0.25">
      <c r="A2487" s="159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</row>
    <row r="2488" spans="1:26" ht="13.8" x14ac:dyDescent="0.25">
      <c r="A2488" s="159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</row>
    <row r="2489" spans="1:26" ht="13.8" x14ac:dyDescent="0.25">
      <c r="A2489" s="15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</row>
    <row r="2490" spans="1:26" ht="13.8" x14ac:dyDescent="0.25">
      <c r="A2490" s="159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</row>
    <row r="2491" spans="1:26" ht="13.8" x14ac:dyDescent="0.25">
      <c r="A2491" s="159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</row>
    <row r="2492" spans="1:26" ht="13.8" x14ac:dyDescent="0.25">
      <c r="A2492" s="159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</row>
    <row r="2493" spans="1:26" ht="13.8" x14ac:dyDescent="0.25">
      <c r="A2493" s="159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</row>
    <row r="2494" spans="1:26" ht="13.8" x14ac:dyDescent="0.25">
      <c r="A2494" s="159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</row>
    <row r="2495" spans="1:26" ht="13.8" x14ac:dyDescent="0.25">
      <c r="A2495" s="159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</row>
    <row r="2496" spans="1:26" ht="13.8" x14ac:dyDescent="0.25">
      <c r="A2496" s="159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</row>
    <row r="2497" spans="1:26" ht="13.8" x14ac:dyDescent="0.25">
      <c r="A2497" s="159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</row>
    <row r="2498" spans="1:26" ht="13.8" x14ac:dyDescent="0.25">
      <c r="A2498" s="159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</row>
    <row r="2499" spans="1:26" ht="13.8" x14ac:dyDescent="0.25">
      <c r="A2499" s="15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</row>
    <row r="2500" spans="1:26" ht="13.8" x14ac:dyDescent="0.25">
      <c r="A2500" s="159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</row>
    <row r="2501" spans="1:26" ht="13.8" x14ac:dyDescent="0.25">
      <c r="A2501" s="159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</row>
    <row r="2502" spans="1:26" ht="13.8" x14ac:dyDescent="0.25">
      <c r="A2502" s="159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</row>
    <row r="2503" spans="1:26" ht="13.8" x14ac:dyDescent="0.25">
      <c r="A2503" s="159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</row>
    <row r="2504" spans="1:26" ht="13.8" x14ac:dyDescent="0.25">
      <c r="A2504" s="159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</row>
    <row r="2505" spans="1:26" ht="13.8" x14ac:dyDescent="0.25">
      <c r="A2505" s="159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</row>
    <row r="2506" spans="1:26" ht="13.8" x14ac:dyDescent="0.25">
      <c r="A2506" s="159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</row>
    <row r="2507" spans="1:26" ht="13.8" x14ac:dyDescent="0.25">
      <c r="A2507" s="159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</row>
    <row r="2508" spans="1:26" ht="13.8" x14ac:dyDescent="0.25">
      <c r="A2508" s="159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</row>
    <row r="2509" spans="1:26" ht="13.8" x14ac:dyDescent="0.25">
      <c r="A2509" s="15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</row>
    <row r="2510" spans="1:26" ht="13.8" x14ac:dyDescent="0.25">
      <c r="A2510" s="159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</row>
    <row r="2511" spans="1:26" ht="13.8" x14ac:dyDescent="0.25">
      <c r="A2511" s="159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</row>
    <row r="2512" spans="1:26" ht="13.8" x14ac:dyDescent="0.25">
      <c r="A2512" s="159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</row>
    <row r="2513" spans="1:26" ht="13.8" x14ac:dyDescent="0.25">
      <c r="A2513" s="159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</row>
    <row r="2514" spans="1:26" ht="13.8" x14ac:dyDescent="0.25">
      <c r="A2514" s="159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</row>
    <row r="2515" spans="1:26" ht="13.8" x14ac:dyDescent="0.25">
      <c r="A2515" s="159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</row>
    <row r="2516" spans="1:26" ht="13.8" x14ac:dyDescent="0.25">
      <c r="A2516" s="159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</row>
    <row r="2517" spans="1:26" ht="13.8" x14ac:dyDescent="0.25">
      <c r="A2517" s="159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</row>
    <row r="2518" spans="1:26" ht="13.8" x14ac:dyDescent="0.25">
      <c r="A2518" s="159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</row>
    <row r="2519" spans="1:26" ht="13.8" x14ac:dyDescent="0.25">
      <c r="A2519" s="15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</row>
    <row r="2520" spans="1:26" ht="13.8" x14ac:dyDescent="0.25">
      <c r="A2520" s="159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</row>
    <row r="2521" spans="1:26" ht="13.8" x14ac:dyDescent="0.25">
      <c r="A2521" s="159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</row>
    <row r="2522" spans="1:26" ht="13.8" x14ac:dyDescent="0.25">
      <c r="A2522" s="159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</row>
    <row r="2523" spans="1:26" ht="13.8" x14ac:dyDescent="0.25">
      <c r="A2523" s="159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</row>
    <row r="2524" spans="1:26" ht="13.8" x14ac:dyDescent="0.25">
      <c r="A2524" s="159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</row>
    <row r="2525" spans="1:26" ht="13.8" x14ac:dyDescent="0.25">
      <c r="A2525" s="159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</row>
    <row r="2526" spans="1:26" ht="13.8" x14ac:dyDescent="0.25">
      <c r="A2526" s="159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</row>
    <row r="2527" spans="1:26" ht="13.8" x14ac:dyDescent="0.25">
      <c r="A2527" s="159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</row>
    <row r="2528" spans="1:26" ht="13.8" x14ac:dyDescent="0.25">
      <c r="A2528" s="159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</row>
    <row r="2529" spans="1:26" ht="13.8" x14ac:dyDescent="0.25">
      <c r="A2529" s="15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</row>
    <row r="2530" spans="1:26" ht="13.8" x14ac:dyDescent="0.25">
      <c r="A2530" s="159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</row>
    <row r="2531" spans="1:26" ht="13.8" x14ac:dyDescent="0.25">
      <c r="A2531" s="159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</row>
    <row r="2532" spans="1:26" ht="13.8" x14ac:dyDescent="0.25">
      <c r="A2532" s="159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</row>
    <row r="2533" spans="1:26" ht="13.8" x14ac:dyDescent="0.25">
      <c r="A2533" s="159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</row>
    <row r="2534" spans="1:26" ht="13.8" x14ac:dyDescent="0.25">
      <c r="A2534" s="159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</row>
    <row r="2535" spans="1:26" ht="13.8" x14ac:dyDescent="0.25">
      <c r="A2535" s="159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</row>
    <row r="2536" spans="1:26" ht="13.8" x14ac:dyDescent="0.25">
      <c r="A2536" s="159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</row>
    <row r="2537" spans="1:26" ht="13.8" x14ac:dyDescent="0.25">
      <c r="A2537" s="159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</row>
    <row r="2538" spans="1:26" ht="13.8" x14ac:dyDescent="0.25">
      <c r="A2538" s="159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</row>
    <row r="2539" spans="1:26" ht="13.8" x14ac:dyDescent="0.25">
      <c r="A2539" s="15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</row>
    <row r="2540" spans="1:26" ht="13.8" x14ac:dyDescent="0.25">
      <c r="A2540" s="159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</row>
    <row r="2541" spans="1:26" ht="13.8" x14ac:dyDescent="0.25">
      <c r="A2541" s="159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</row>
    <row r="2542" spans="1:26" ht="13.8" x14ac:dyDescent="0.25">
      <c r="A2542" s="159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</row>
    <row r="2543" spans="1:26" ht="13.8" x14ac:dyDescent="0.25">
      <c r="A2543" s="159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</row>
    <row r="2544" spans="1:26" ht="13.8" x14ac:dyDescent="0.25">
      <c r="A2544" s="159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</row>
    <row r="2545" spans="1:26" ht="13.8" x14ac:dyDescent="0.25">
      <c r="A2545" s="159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</row>
    <row r="2546" spans="1:26" ht="13.8" x14ac:dyDescent="0.25">
      <c r="A2546" s="159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</row>
    <row r="2547" spans="1:26" ht="13.8" x14ac:dyDescent="0.25">
      <c r="A2547" s="159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</row>
    <row r="2548" spans="1:26" ht="13.8" x14ac:dyDescent="0.25">
      <c r="A2548" s="159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</row>
    <row r="2549" spans="1:26" ht="13.8" x14ac:dyDescent="0.25">
      <c r="A2549" s="15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</row>
    <row r="2550" spans="1:26" ht="13.8" x14ac:dyDescent="0.25">
      <c r="A2550" s="159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</row>
    <row r="2551" spans="1:26" ht="13.8" x14ac:dyDescent="0.25">
      <c r="A2551" s="159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</row>
    <row r="2552" spans="1:26" ht="13.8" x14ac:dyDescent="0.25">
      <c r="A2552" s="159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</row>
    <row r="2553" spans="1:26" ht="13.8" x14ac:dyDescent="0.25">
      <c r="A2553" s="159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</row>
    <row r="2554" spans="1:26" ht="13.8" x14ac:dyDescent="0.25">
      <c r="A2554" s="159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</row>
    <row r="2555" spans="1:26" ht="13.8" x14ac:dyDescent="0.25">
      <c r="A2555" s="159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</row>
    <row r="2556" spans="1:26" ht="13.8" x14ac:dyDescent="0.25">
      <c r="A2556" s="159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</row>
    <row r="2557" spans="1:26" ht="13.8" x14ac:dyDescent="0.25">
      <c r="A2557" s="159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</row>
    <row r="2558" spans="1:26" ht="13.8" x14ac:dyDescent="0.25">
      <c r="A2558" s="159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</row>
    <row r="2559" spans="1:26" ht="13.8" x14ac:dyDescent="0.25">
      <c r="A2559" s="1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</row>
    <row r="2560" spans="1:26" ht="13.8" x14ac:dyDescent="0.25">
      <c r="A2560" s="159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</row>
    <row r="2561" spans="1:26" ht="13.8" x14ac:dyDescent="0.25">
      <c r="A2561" s="159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</row>
    <row r="2562" spans="1:26" ht="13.8" x14ac:dyDescent="0.25">
      <c r="A2562" s="159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</row>
    <row r="2563" spans="1:26" ht="13.8" x14ac:dyDescent="0.25">
      <c r="A2563" s="159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</row>
    <row r="2564" spans="1:26" ht="13.8" x14ac:dyDescent="0.25">
      <c r="A2564" s="159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</row>
    <row r="2565" spans="1:26" ht="13.8" x14ac:dyDescent="0.25">
      <c r="A2565" s="159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</row>
    <row r="2566" spans="1:26" ht="13.8" x14ac:dyDescent="0.25">
      <c r="A2566" s="159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</row>
    <row r="2567" spans="1:26" ht="13.8" x14ac:dyDescent="0.25">
      <c r="A2567" s="159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</row>
    <row r="2568" spans="1:26" ht="13.8" x14ac:dyDescent="0.25">
      <c r="A2568" s="159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</row>
    <row r="2569" spans="1:26" ht="13.8" x14ac:dyDescent="0.25">
      <c r="A2569" s="15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</row>
    <row r="2570" spans="1:26" ht="13.8" x14ac:dyDescent="0.25">
      <c r="A2570" s="159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</row>
    <row r="2571" spans="1:26" ht="13.8" x14ac:dyDescent="0.25">
      <c r="A2571" s="159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</row>
    <row r="2572" spans="1:26" ht="13.8" x14ac:dyDescent="0.25">
      <c r="A2572" s="159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</row>
    <row r="2573" spans="1:26" ht="13.8" x14ac:dyDescent="0.25">
      <c r="A2573" s="159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</row>
    <row r="2574" spans="1:26" ht="13.8" x14ac:dyDescent="0.25">
      <c r="A2574" s="159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</row>
    <row r="2575" spans="1:26" ht="13.8" x14ac:dyDescent="0.25">
      <c r="A2575" s="159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</row>
    <row r="2576" spans="1:26" ht="13.8" x14ac:dyDescent="0.25">
      <c r="A2576" s="159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</row>
    <row r="2577" spans="1:26" ht="13.8" x14ac:dyDescent="0.25">
      <c r="A2577" s="159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</row>
    <row r="2578" spans="1:26" ht="13.8" x14ac:dyDescent="0.25">
      <c r="A2578" s="159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</row>
    <row r="2579" spans="1:26" ht="13.8" x14ac:dyDescent="0.25">
      <c r="A2579" s="15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</row>
    <row r="2580" spans="1:26" ht="13.8" x14ac:dyDescent="0.25">
      <c r="A2580" s="159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</row>
    <row r="2581" spans="1:26" ht="13.8" x14ac:dyDescent="0.25">
      <c r="A2581" s="159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</row>
    <row r="2582" spans="1:26" ht="13.8" x14ac:dyDescent="0.25">
      <c r="A2582" s="159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</row>
    <row r="2583" spans="1:26" ht="13.8" x14ac:dyDescent="0.25">
      <c r="A2583" s="159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</row>
    <row r="2584" spans="1:26" ht="13.8" x14ac:dyDescent="0.25">
      <c r="A2584" s="159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</row>
    <row r="2585" spans="1:26" ht="13.8" x14ac:dyDescent="0.25">
      <c r="A2585" s="159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</row>
    <row r="2586" spans="1:26" ht="13.8" x14ac:dyDescent="0.25">
      <c r="A2586" s="159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</row>
    <row r="2587" spans="1:26" ht="13.8" x14ac:dyDescent="0.25">
      <c r="A2587" s="159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</row>
    <row r="2588" spans="1:26" ht="13.8" x14ac:dyDescent="0.25">
      <c r="A2588" s="159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</row>
    <row r="2589" spans="1:26" ht="13.8" x14ac:dyDescent="0.25">
      <c r="A2589" s="15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</row>
    <row r="2590" spans="1:26" ht="13.8" x14ac:dyDescent="0.25">
      <c r="A2590" s="159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</row>
    <row r="2591" spans="1:26" ht="13.8" x14ac:dyDescent="0.25">
      <c r="A2591" s="159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</row>
    <row r="2592" spans="1:26" ht="13.8" x14ac:dyDescent="0.25">
      <c r="A2592" s="159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</row>
    <row r="2593" spans="1:26" ht="13.8" x14ac:dyDescent="0.25">
      <c r="A2593" s="159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</row>
    <row r="2594" spans="1:26" ht="13.8" x14ac:dyDescent="0.25">
      <c r="A2594" s="159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</row>
    <row r="2595" spans="1:26" ht="13.8" x14ac:dyDescent="0.25">
      <c r="A2595" s="159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</row>
    <row r="2596" spans="1:26" ht="13.8" x14ac:dyDescent="0.25">
      <c r="A2596" s="159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</row>
    <row r="2597" spans="1:26" ht="13.8" x14ac:dyDescent="0.25">
      <c r="A2597" s="159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</row>
    <row r="2598" spans="1:26" ht="13.8" x14ac:dyDescent="0.25">
      <c r="A2598" s="159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</row>
    <row r="2599" spans="1:26" ht="13.8" x14ac:dyDescent="0.25">
      <c r="A2599" s="15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</row>
    <row r="2600" spans="1:26" ht="13.8" x14ac:dyDescent="0.25">
      <c r="A2600" s="159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</row>
    <row r="2601" spans="1:26" ht="13.8" x14ac:dyDescent="0.25">
      <c r="A2601" s="159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</row>
    <row r="2602" spans="1:26" ht="13.8" x14ac:dyDescent="0.25">
      <c r="A2602" s="159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</row>
    <row r="2603" spans="1:26" ht="13.8" x14ac:dyDescent="0.25">
      <c r="A2603" s="159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</row>
    <row r="2604" spans="1:26" ht="13.8" x14ac:dyDescent="0.25">
      <c r="A2604" s="159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</row>
    <row r="2605" spans="1:26" ht="13.8" x14ac:dyDescent="0.25">
      <c r="A2605" s="159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</row>
    <row r="2606" spans="1:26" ht="13.8" x14ac:dyDescent="0.25">
      <c r="A2606" s="159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</row>
    <row r="2607" spans="1:26" ht="13.8" x14ac:dyDescent="0.25">
      <c r="A2607" s="159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</row>
    <row r="2608" spans="1:26" ht="13.8" x14ac:dyDescent="0.25">
      <c r="A2608" s="159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</row>
    <row r="2609" spans="1:26" ht="13.8" x14ac:dyDescent="0.25">
      <c r="A2609" s="15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</row>
    <row r="2610" spans="1:26" ht="13.8" x14ac:dyDescent="0.25">
      <c r="A2610" s="159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</row>
    <row r="2611" spans="1:26" ht="13.8" x14ac:dyDescent="0.25">
      <c r="A2611" s="159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</row>
    <row r="2612" spans="1:26" ht="13.8" x14ac:dyDescent="0.25">
      <c r="A2612" s="159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</row>
    <row r="2613" spans="1:26" ht="13.8" x14ac:dyDescent="0.25">
      <c r="A2613" s="159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</row>
    <row r="2614" spans="1:26" ht="13.8" x14ac:dyDescent="0.25">
      <c r="A2614" s="159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</row>
    <row r="2615" spans="1:26" ht="13.8" x14ac:dyDescent="0.25">
      <c r="A2615" s="159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</row>
    <row r="2616" spans="1:26" ht="13.8" x14ac:dyDescent="0.25">
      <c r="A2616" s="159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</row>
    <row r="2617" spans="1:26" ht="13.8" x14ac:dyDescent="0.25">
      <c r="A2617" s="159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</row>
    <row r="2618" spans="1:26" ht="13.8" x14ac:dyDescent="0.25">
      <c r="A2618" s="159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</row>
    <row r="2619" spans="1:26" ht="13.8" x14ac:dyDescent="0.25">
      <c r="A2619" s="15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</row>
    <row r="2620" spans="1:26" ht="13.8" x14ac:dyDescent="0.25">
      <c r="A2620" s="159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</row>
    <row r="2621" spans="1:26" ht="13.8" x14ac:dyDescent="0.25">
      <c r="A2621" s="159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</row>
    <row r="2622" spans="1:26" ht="13.8" x14ac:dyDescent="0.25">
      <c r="A2622" s="159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</row>
    <row r="2623" spans="1:26" ht="13.8" x14ac:dyDescent="0.25">
      <c r="A2623" s="159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</row>
    <row r="2624" spans="1:26" ht="13.8" x14ac:dyDescent="0.25">
      <c r="A2624" s="159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</row>
    <row r="2625" spans="1:26" ht="13.8" x14ac:dyDescent="0.25">
      <c r="A2625" s="159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</row>
    <row r="2626" spans="1:26" ht="13.8" x14ac:dyDescent="0.25">
      <c r="A2626" s="159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</row>
    <row r="2627" spans="1:26" ht="13.8" x14ac:dyDescent="0.25">
      <c r="A2627" s="159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</row>
    <row r="2628" spans="1:26" ht="13.8" x14ac:dyDescent="0.25">
      <c r="A2628" s="159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</row>
    <row r="2629" spans="1:26" ht="13.8" x14ac:dyDescent="0.25">
      <c r="A2629" s="15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</row>
    <row r="2630" spans="1:26" ht="13.8" x14ac:dyDescent="0.25">
      <c r="A2630" s="159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</row>
    <row r="2631" spans="1:26" ht="13.8" x14ac:dyDescent="0.25">
      <c r="A2631" s="159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</row>
    <row r="2632" spans="1:26" ht="13.8" x14ac:dyDescent="0.25">
      <c r="A2632" s="159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</row>
    <row r="2633" spans="1:26" ht="13.8" x14ac:dyDescent="0.25">
      <c r="A2633" s="159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</row>
    <row r="2634" spans="1:26" ht="13.8" x14ac:dyDescent="0.25">
      <c r="A2634" s="159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</row>
    <row r="2635" spans="1:26" ht="13.8" x14ac:dyDescent="0.25">
      <c r="A2635" s="159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</row>
    <row r="2636" spans="1:26" ht="13.8" x14ac:dyDescent="0.25">
      <c r="A2636" s="159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</row>
    <row r="2637" spans="1:26" ht="13.8" x14ac:dyDescent="0.25">
      <c r="A2637" s="159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</row>
    <row r="2638" spans="1:26" ht="13.8" x14ac:dyDescent="0.25">
      <c r="A2638" s="159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</row>
    <row r="2639" spans="1:26" ht="13.8" x14ac:dyDescent="0.25">
      <c r="A2639" s="15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</row>
    <row r="2640" spans="1:26" ht="13.8" x14ac:dyDescent="0.25">
      <c r="A2640" s="159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</row>
    <row r="2641" spans="1:26" ht="13.8" x14ac:dyDescent="0.25">
      <c r="A2641" s="159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</row>
    <row r="2642" spans="1:26" ht="13.8" x14ac:dyDescent="0.25">
      <c r="A2642" s="159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</row>
    <row r="2643" spans="1:26" ht="13.8" x14ac:dyDescent="0.25">
      <c r="A2643" s="159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</row>
    <row r="2644" spans="1:26" ht="13.8" x14ac:dyDescent="0.25">
      <c r="A2644" s="159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</row>
    <row r="2645" spans="1:26" ht="13.8" x14ac:dyDescent="0.25">
      <c r="A2645" s="159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</row>
    <row r="2646" spans="1:26" ht="13.8" x14ac:dyDescent="0.25">
      <c r="A2646" s="159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</row>
    <row r="2647" spans="1:26" ht="13.8" x14ac:dyDescent="0.25">
      <c r="A2647" s="159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</row>
    <row r="2648" spans="1:26" ht="13.8" x14ac:dyDescent="0.25">
      <c r="A2648" s="159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</row>
    <row r="2649" spans="1:26" ht="13.8" x14ac:dyDescent="0.25">
      <c r="A2649" s="15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</row>
    <row r="2650" spans="1:26" ht="13.8" x14ac:dyDescent="0.25">
      <c r="A2650" s="159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</row>
    <row r="2651" spans="1:26" ht="13.8" x14ac:dyDescent="0.25">
      <c r="A2651" s="159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</row>
    <row r="2652" spans="1:26" ht="13.8" x14ac:dyDescent="0.25">
      <c r="A2652" s="159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</row>
    <row r="2653" spans="1:26" ht="13.8" x14ac:dyDescent="0.25">
      <c r="A2653" s="159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</row>
    <row r="2654" spans="1:26" ht="13.8" x14ac:dyDescent="0.25">
      <c r="A2654" s="159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</row>
    <row r="2655" spans="1:26" ht="13.8" x14ac:dyDescent="0.25">
      <c r="A2655" s="159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</row>
    <row r="2656" spans="1:26" ht="13.8" x14ac:dyDescent="0.25">
      <c r="A2656" s="159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</row>
    <row r="2657" spans="1:26" ht="13.8" x14ac:dyDescent="0.25">
      <c r="A2657" s="159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</row>
    <row r="2658" spans="1:26" ht="13.8" x14ac:dyDescent="0.25">
      <c r="A2658" s="159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</row>
    <row r="2659" spans="1:26" ht="13.8" x14ac:dyDescent="0.25">
      <c r="A2659" s="1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</row>
    <row r="2660" spans="1:26" ht="13.8" x14ac:dyDescent="0.25">
      <c r="A2660" s="159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</row>
    <row r="2661" spans="1:26" ht="13.8" x14ac:dyDescent="0.25">
      <c r="A2661" s="159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</row>
    <row r="2662" spans="1:26" ht="13.8" x14ac:dyDescent="0.25">
      <c r="A2662" s="159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</row>
    <row r="2663" spans="1:26" ht="13.8" x14ac:dyDescent="0.25">
      <c r="A2663" s="159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</row>
    <row r="2664" spans="1:26" ht="13.8" x14ac:dyDescent="0.25">
      <c r="A2664" s="159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</row>
    <row r="2665" spans="1:26" ht="13.8" x14ac:dyDescent="0.25">
      <c r="A2665" s="159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</row>
    <row r="2666" spans="1:26" ht="13.8" x14ac:dyDescent="0.25">
      <c r="A2666" s="159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</row>
    <row r="2667" spans="1:26" ht="13.8" x14ac:dyDescent="0.25">
      <c r="A2667" s="159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</row>
    <row r="2668" spans="1:26" ht="13.8" x14ac:dyDescent="0.25">
      <c r="A2668" s="159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</row>
    <row r="2669" spans="1:26" ht="13.8" x14ac:dyDescent="0.25">
      <c r="A2669" s="15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</row>
    <row r="2670" spans="1:26" ht="13.8" x14ac:dyDescent="0.25">
      <c r="A2670" s="159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</row>
    <row r="2671" spans="1:26" ht="13.8" x14ac:dyDescent="0.25">
      <c r="A2671" s="159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</row>
    <row r="2672" spans="1:26" ht="13.8" x14ac:dyDescent="0.25">
      <c r="A2672" s="159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</row>
    <row r="2673" spans="1:26" ht="13.8" x14ac:dyDescent="0.25">
      <c r="A2673" s="159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</row>
    <row r="2674" spans="1:26" ht="13.8" x14ac:dyDescent="0.25">
      <c r="A2674" s="159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</row>
    <row r="2675" spans="1:26" ht="13.8" x14ac:dyDescent="0.25">
      <c r="A2675" s="159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</row>
    <row r="2676" spans="1:26" ht="13.8" x14ac:dyDescent="0.25">
      <c r="A2676" s="159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</row>
    <row r="2677" spans="1:26" ht="13.8" x14ac:dyDescent="0.25">
      <c r="A2677" s="159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</row>
    <row r="2678" spans="1:26" ht="13.8" x14ac:dyDescent="0.25">
      <c r="A2678" s="159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</row>
    <row r="2679" spans="1:26" ht="13.8" x14ac:dyDescent="0.25">
      <c r="A2679" s="15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</row>
    <row r="2680" spans="1:26" ht="13.8" x14ac:dyDescent="0.25">
      <c r="A2680" s="159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</row>
    <row r="2681" spans="1:26" ht="13.8" x14ac:dyDescent="0.25">
      <c r="A2681" s="159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</row>
    <row r="2682" spans="1:26" ht="13.8" x14ac:dyDescent="0.25">
      <c r="A2682" s="159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</row>
    <row r="2683" spans="1:26" ht="13.8" x14ac:dyDescent="0.25">
      <c r="A2683" s="159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</row>
    <row r="2684" spans="1:26" ht="13.8" x14ac:dyDescent="0.25">
      <c r="A2684" s="159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</row>
    <row r="2685" spans="1:26" ht="13.8" x14ac:dyDescent="0.25">
      <c r="A2685" s="159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</row>
    <row r="2686" spans="1:26" ht="13.8" x14ac:dyDescent="0.25">
      <c r="A2686" s="159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</row>
    <row r="2687" spans="1:26" ht="13.8" x14ac:dyDescent="0.25">
      <c r="A2687" s="159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</row>
    <row r="2688" spans="1:26" ht="13.8" x14ac:dyDescent="0.25">
      <c r="A2688" s="159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</row>
    <row r="2689" spans="1:26" ht="13.8" x14ac:dyDescent="0.25">
      <c r="A2689" s="15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</row>
    <row r="2690" spans="1:26" ht="13.8" x14ac:dyDescent="0.25">
      <c r="A2690" s="159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</row>
    <row r="2691" spans="1:26" ht="13.8" x14ac:dyDescent="0.25">
      <c r="A2691" s="159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</row>
    <row r="2692" spans="1:26" ht="13.8" x14ac:dyDescent="0.25">
      <c r="A2692" s="159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</row>
    <row r="2693" spans="1:26" ht="13.8" x14ac:dyDescent="0.25">
      <c r="A2693" s="159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</row>
    <row r="2694" spans="1:26" ht="13.8" x14ac:dyDescent="0.25">
      <c r="A2694" s="159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</row>
    <row r="2695" spans="1:26" ht="13.8" x14ac:dyDescent="0.25">
      <c r="A2695" s="159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</row>
    <row r="2696" spans="1:26" ht="13.8" x14ac:dyDescent="0.25">
      <c r="A2696" s="159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</row>
    <row r="2697" spans="1:26" ht="13.8" x14ac:dyDescent="0.25">
      <c r="A2697" s="159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</row>
    <row r="2698" spans="1:26" ht="13.8" x14ac:dyDescent="0.25">
      <c r="A2698" s="159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</row>
    <row r="2699" spans="1:26" ht="13.8" x14ac:dyDescent="0.25">
      <c r="A2699" s="15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</row>
    <row r="2700" spans="1:26" ht="13.8" x14ac:dyDescent="0.25">
      <c r="A2700" s="159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</row>
    <row r="2701" spans="1:26" ht="13.8" x14ac:dyDescent="0.25">
      <c r="A2701" s="159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</row>
    <row r="2702" spans="1:26" ht="13.8" x14ac:dyDescent="0.25">
      <c r="A2702" s="159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</row>
    <row r="2703" spans="1:26" ht="13.8" x14ac:dyDescent="0.25">
      <c r="A2703" s="159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</row>
    <row r="2704" spans="1:26" ht="13.8" x14ac:dyDescent="0.25">
      <c r="A2704" s="159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</row>
    <row r="2705" spans="1:26" ht="13.8" x14ac:dyDescent="0.25">
      <c r="A2705" s="159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</row>
    <row r="2706" spans="1:26" ht="13.8" x14ac:dyDescent="0.25">
      <c r="A2706" s="159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</row>
    <row r="2707" spans="1:26" ht="13.8" x14ac:dyDescent="0.25">
      <c r="A2707" s="159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</row>
    <row r="2708" spans="1:26" ht="13.8" x14ac:dyDescent="0.25">
      <c r="A2708" s="159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</row>
    <row r="2709" spans="1:26" ht="13.8" x14ac:dyDescent="0.25">
      <c r="A2709" s="15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</row>
    <row r="2710" spans="1:26" ht="13.8" x14ac:dyDescent="0.25">
      <c r="A2710" s="159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</row>
    <row r="2711" spans="1:26" ht="13.8" x14ac:dyDescent="0.25">
      <c r="A2711" s="159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</row>
    <row r="2712" spans="1:26" ht="13.8" x14ac:dyDescent="0.25">
      <c r="A2712" s="159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</row>
    <row r="2713" spans="1:26" ht="13.8" x14ac:dyDescent="0.25">
      <c r="A2713" s="159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</row>
    <row r="2714" spans="1:26" ht="13.8" x14ac:dyDescent="0.25">
      <c r="A2714" s="159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</row>
    <row r="2715" spans="1:26" ht="13.8" x14ac:dyDescent="0.25">
      <c r="A2715" s="159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</row>
    <row r="2716" spans="1:26" ht="13.8" x14ac:dyDescent="0.25">
      <c r="A2716" s="159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</row>
    <row r="2717" spans="1:26" ht="13.8" x14ac:dyDescent="0.25">
      <c r="A2717" s="159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</row>
    <row r="2718" spans="1:26" ht="13.8" x14ac:dyDescent="0.25">
      <c r="A2718" s="159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</row>
    <row r="2719" spans="1:26" ht="13.8" x14ac:dyDescent="0.25">
      <c r="A2719" s="15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</row>
    <row r="2720" spans="1:26" ht="13.8" x14ac:dyDescent="0.25">
      <c r="A2720" s="159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</row>
    <row r="2721" spans="1:26" ht="13.8" x14ac:dyDescent="0.25">
      <c r="A2721" s="159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</row>
    <row r="2722" spans="1:26" ht="13.8" x14ac:dyDescent="0.25">
      <c r="A2722" s="159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</row>
    <row r="2723" spans="1:26" ht="13.8" x14ac:dyDescent="0.25">
      <c r="A2723" s="159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</row>
    <row r="2724" spans="1:26" ht="13.8" x14ac:dyDescent="0.25">
      <c r="A2724" s="159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</row>
    <row r="2725" spans="1:26" ht="13.8" x14ac:dyDescent="0.25">
      <c r="A2725" s="159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</row>
    <row r="2726" spans="1:26" ht="13.8" x14ac:dyDescent="0.25">
      <c r="A2726" s="159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</row>
    <row r="2727" spans="1:26" ht="13.8" x14ac:dyDescent="0.25">
      <c r="A2727" s="159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</row>
    <row r="2728" spans="1:26" ht="13.8" x14ac:dyDescent="0.25">
      <c r="A2728" s="159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</row>
    <row r="2729" spans="1:26" ht="13.8" x14ac:dyDescent="0.25">
      <c r="A2729" s="15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</row>
    <row r="2730" spans="1:26" ht="13.8" x14ac:dyDescent="0.25">
      <c r="A2730" s="159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</row>
    <row r="2731" spans="1:26" ht="13.8" x14ac:dyDescent="0.25">
      <c r="A2731" s="159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</row>
    <row r="2732" spans="1:26" ht="13.8" x14ac:dyDescent="0.25">
      <c r="A2732" s="159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</row>
    <row r="2733" spans="1:26" ht="13.8" x14ac:dyDescent="0.25">
      <c r="A2733" s="159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</row>
    <row r="2734" spans="1:26" ht="13.8" x14ac:dyDescent="0.25">
      <c r="A2734" s="159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</row>
    <row r="2735" spans="1:26" ht="13.8" x14ac:dyDescent="0.25">
      <c r="A2735" s="159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</row>
    <row r="2736" spans="1:26" ht="13.8" x14ac:dyDescent="0.25">
      <c r="A2736" s="159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</row>
    <row r="2737" spans="1:26" ht="13.8" x14ac:dyDescent="0.25">
      <c r="A2737" s="159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</row>
    <row r="2738" spans="1:26" ht="13.8" x14ac:dyDescent="0.25">
      <c r="A2738" s="159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</row>
    <row r="2739" spans="1:26" ht="13.8" x14ac:dyDescent="0.25">
      <c r="A2739" s="15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</row>
    <row r="2740" spans="1:26" ht="13.8" x14ac:dyDescent="0.25">
      <c r="A2740" s="159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</row>
    <row r="2741" spans="1:26" ht="13.8" x14ac:dyDescent="0.25">
      <c r="A2741" s="159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</row>
    <row r="2742" spans="1:26" ht="13.8" x14ac:dyDescent="0.25">
      <c r="A2742" s="159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</row>
    <row r="2743" spans="1:26" ht="13.8" x14ac:dyDescent="0.25">
      <c r="A2743" s="159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</row>
    <row r="2744" spans="1:26" ht="13.8" x14ac:dyDescent="0.25">
      <c r="A2744" s="159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</row>
    <row r="2745" spans="1:26" ht="13.8" x14ac:dyDescent="0.25">
      <c r="A2745" s="159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</row>
    <row r="2746" spans="1:26" ht="13.8" x14ac:dyDescent="0.25">
      <c r="A2746" s="159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</row>
    <row r="2747" spans="1:26" ht="13.8" x14ac:dyDescent="0.25">
      <c r="A2747" s="159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</row>
    <row r="2748" spans="1:26" ht="13.8" x14ac:dyDescent="0.25">
      <c r="A2748" s="159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</row>
    <row r="2749" spans="1:26" ht="13.8" x14ac:dyDescent="0.25">
      <c r="A2749" s="15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</row>
    <row r="2750" spans="1:26" ht="13.8" x14ac:dyDescent="0.25">
      <c r="A2750" s="159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</row>
    <row r="2751" spans="1:26" ht="13.8" x14ac:dyDescent="0.25">
      <c r="A2751" s="159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</row>
    <row r="2752" spans="1:26" ht="13.8" x14ac:dyDescent="0.25">
      <c r="A2752" s="159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</row>
    <row r="2753" spans="1:26" ht="13.8" x14ac:dyDescent="0.25">
      <c r="A2753" s="159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</row>
    <row r="2754" spans="1:26" ht="13.8" x14ac:dyDescent="0.25">
      <c r="A2754" s="159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</row>
    <row r="2755" spans="1:26" ht="13.8" x14ac:dyDescent="0.25">
      <c r="A2755" s="159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</row>
    <row r="2756" spans="1:26" ht="13.8" x14ac:dyDescent="0.25">
      <c r="A2756" s="159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</row>
    <row r="2757" spans="1:26" ht="13.8" x14ac:dyDescent="0.25">
      <c r="A2757" s="159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</row>
    <row r="2758" spans="1:26" ht="13.8" x14ac:dyDescent="0.25">
      <c r="A2758" s="159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</row>
    <row r="2759" spans="1:26" ht="13.8" x14ac:dyDescent="0.25">
      <c r="A2759" s="1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</row>
    <row r="2760" spans="1:26" ht="13.8" x14ac:dyDescent="0.25">
      <c r="A2760" s="159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</row>
    <row r="2761" spans="1:26" ht="13.8" x14ac:dyDescent="0.25">
      <c r="A2761" s="159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</row>
    <row r="2762" spans="1:26" ht="13.8" x14ac:dyDescent="0.25">
      <c r="A2762" s="159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</row>
    <row r="2763" spans="1:26" ht="13.8" x14ac:dyDescent="0.25">
      <c r="A2763" s="159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</row>
    <row r="2764" spans="1:26" ht="13.8" x14ac:dyDescent="0.25">
      <c r="A2764" s="159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</row>
    <row r="2765" spans="1:26" ht="13.8" x14ac:dyDescent="0.25">
      <c r="A2765" s="159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</row>
    <row r="2766" spans="1:26" ht="13.8" x14ac:dyDescent="0.25">
      <c r="A2766" s="159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</row>
    <row r="2767" spans="1:26" ht="13.8" x14ac:dyDescent="0.25">
      <c r="A2767" s="159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</row>
    <row r="2768" spans="1:26" ht="13.8" x14ac:dyDescent="0.25">
      <c r="A2768" s="159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</row>
    <row r="2769" spans="1:26" ht="13.8" x14ac:dyDescent="0.25">
      <c r="A2769" s="15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</row>
    <row r="2770" spans="1:26" ht="13.8" x14ac:dyDescent="0.25">
      <c r="A2770" s="159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</row>
    <row r="2771" spans="1:26" ht="13.8" x14ac:dyDescent="0.25">
      <c r="A2771" s="159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</row>
    <row r="2772" spans="1:26" ht="13.8" x14ac:dyDescent="0.25">
      <c r="A2772" s="159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</row>
    <row r="2773" spans="1:26" ht="13.8" x14ac:dyDescent="0.25">
      <c r="A2773" s="159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</row>
    <row r="2774" spans="1:26" ht="13.8" x14ac:dyDescent="0.25">
      <c r="A2774" s="159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</row>
    <row r="2775" spans="1:26" ht="13.8" x14ac:dyDescent="0.25">
      <c r="A2775" s="159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</row>
    <row r="2776" spans="1:26" ht="13.8" x14ac:dyDescent="0.25">
      <c r="A2776" s="159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</row>
    <row r="2777" spans="1:26" ht="13.8" x14ac:dyDescent="0.25">
      <c r="A2777" s="159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</row>
    <row r="2778" spans="1:26" ht="13.8" x14ac:dyDescent="0.25">
      <c r="A2778" s="159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</row>
    <row r="2779" spans="1:26" ht="13.8" x14ac:dyDescent="0.25">
      <c r="A2779" s="15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</row>
    <row r="2780" spans="1:26" ht="13.8" x14ac:dyDescent="0.25">
      <c r="A2780" s="159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</row>
    <row r="2781" spans="1:26" ht="13.8" x14ac:dyDescent="0.25">
      <c r="A2781" s="159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</row>
    <row r="2782" spans="1:26" ht="13.8" x14ac:dyDescent="0.25">
      <c r="A2782" s="159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</row>
    <row r="2783" spans="1:26" ht="13.8" x14ac:dyDescent="0.25">
      <c r="A2783" s="159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</row>
    <row r="2784" spans="1:26" ht="13.8" x14ac:dyDescent="0.25">
      <c r="A2784" s="159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</row>
    <row r="2785" spans="1:26" ht="13.8" x14ac:dyDescent="0.25">
      <c r="A2785" s="159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</row>
    <row r="2786" spans="1:26" ht="13.8" x14ac:dyDescent="0.25">
      <c r="A2786" s="159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</row>
    <row r="2787" spans="1:26" ht="13.8" x14ac:dyDescent="0.25">
      <c r="A2787" s="159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</row>
    <row r="2788" spans="1:26" ht="13.8" x14ac:dyDescent="0.25">
      <c r="A2788" s="159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</row>
    <row r="2789" spans="1:26" ht="13.8" x14ac:dyDescent="0.25">
      <c r="A2789" s="15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</row>
    <row r="2790" spans="1:26" ht="13.8" x14ac:dyDescent="0.25">
      <c r="A2790" s="159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</row>
    <row r="2791" spans="1:26" ht="13.8" x14ac:dyDescent="0.25">
      <c r="A2791" s="159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</row>
    <row r="2792" spans="1:26" ht="13.8" x14ac:dyDescent="0.25">
      <c r="A2792" s="159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</row>
    <row r="2793" spans="1:26" ht="13.8" x14ac:dyDescent="0.25">
      <c r="A2793" s="159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</row>
    <row r="2794" spans="1:26" ht="13.8" x14ac:dyDescent="0.25">
      <c r="A2794" s="159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</row>
    <row r="2795" spans="1:26" ht="13.8" x14ac:dyDescent="0.25">
      <c r="A2795" s="159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</row>
    <row r="2796" spans="1:26" ht="13.8" x14ac:dyDescent="0.25">
      <c r="A2796" s="159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</row>
    <row r="2797" spans="1:26" ht="13.8" x14ac:dyDescent="0.25">
      <c r="A2797" s="159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</row>
    <row r="2798" spans="1:26" ht="13.8" x14ac:dyDescent="0.25">
      <c r="A2798" s="159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</row>
    <row r="2799" spans="1:26" ht="13.8" x14ac:dyDescent="0.25">
      <c r="A2799" s="15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</row>
    <row r="2800" spans="1:26" ht="13.8" x14ac:dyDescent="0.25">
      <c r="A2800" s="159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</row>
    <row r="2801" spans="1:26" ht="13.8" x14ac:dyDescent="0.25">
      <c r="A2801" s="159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</row>
    <row r="2802" spans="1:26" ht="13.8" x14ac:dyDescent="0.25">
      <c r="A2802" s="159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</row>
    <row r="2803" spans="1:26" ht="13.8" x14ac:dyDescent="0.25">
      <c r="A2803" s="159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</row>
    <row r="2804" spans="1:26" ht="13.8" x14ac:dyDescent="0.25">
      <c r="A2804" s="159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</row>
    <row r="2805" spans="1:26" ht="13.8" x14ac:dyDescent="0.25">
      <c r="A2805" s="159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</row>
    <row r="2806" spans="1:26" ht="13.8" x14ac:dyDescent="0.25">
      <c r="A2806" s="159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</row>
    <row r="2807" spans="1:26" ht="13.8" x14ac:dyDescent="0.25">
      <c r="A2807" s="159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</row>
    <row r="2808" spans="1:26" ht="13.8" x14ac:dyDescent="0.25">
      <c r="A2808" s="159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</row>
    <row r="2809" spans="1:26" ht="13.8" x14ac:dyDescent="0.25">
      <c r="A2809" s="15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</row>
    <row r="2810" spans="1:26" ht="13.8" x14ac:dyDescent="0.25">
      <c r="A2810" s="159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</row>
    <row r="2811" spans="1:26" ht="13.8" x14ac:dyDescent="0.25">
      <c r="A2811" s="159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</row>
    <row r="2812" spans="1:26" ht="13.8" x14ac:dyDescent="0.25">
      <c r="A2812" s="159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</row>
    <row r="2813" spans="1:26" ht="13.8" x14ac:dyDescent="0.25">
      <c r="A2813" s="159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</row>
    <row r="2814" spans="1:26" ht="13.8" x14ac:dyDescent="0.25">
      <c r="A2814" s="159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</row>
    <row r="2815" spans="1:26" ht="13.8" x14ac:dyDescent="0.25">
      <c r="A2815" s="159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</row>
    <row r="2816" spans="1:26" ht="13.8" x14ac:dyDescent="0.25">
      <c r="A2816" s="159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</row>
    <row r="2817" spans="1:26" ht="13.8" x14ac:dyDescent="0.25">
      <c r="A2817" s="159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</row>
    <row r="2818" spans="1:26" ht="13.8" x14ac:dyDescent="0.25">
      <c r="A2818" s="159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</row>
    <row r="2819" spans="1:26" ht="13.8" x14ac:dyDescent="0.25">
      <c r="A2819" s="15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</row>
    <row r="2820" spans="1:26" ht="13.8" x14ac:dyDescent="0.25">
      <c r="A2820" s="159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</row>
    <row r="2821" spans="1:26" ht="13.8" x14ac:dyDescent="0.25">
      <c r="A2821" s="159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</row>
    <row r="2822" spans="1:26" ht="13.8" x14ac:dyDescent="0.25">
      <c r="A2822" s="159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</row>
    <row r="2823" spans="1:26" ht="13.8" x14ac:dyDescent="0.25">
      <c r="A2823" s="159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</row>
    <row r="2824" spans="1:26" ht="13.8" x14ac:dyDescent="0.25">
      <c r="A2824" s="159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</row>
    <row r="2825" spans="1:26" ht="13.8" x14ac:dyDescent="0.25">
      <c r="A2825" s="159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</row>
    <row r="2826" spans="1:26" ht="13.8" x14ac:dyDescent="0.25">
      <c r="A2826" s="159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</row>
    <row r="2827" spans="1:26" ht="13.8" x14ac:dyDescent="0.25">
      <c r="A2827" s="159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</row>
    <row r="2828" spans="1:26" ht="13.8" x14ac:dyDescent="0.25">
      <c r="A2828" s="159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</row>
    <row r="2829" spans="1:26" ht="13.8" x14ac:dyDescent="0.25">
      <c r="A2829" s="15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</row>
    <row r="2830" spans="1:26" ht="13.8" x14ac:dyDescent="0.25">
      <c r="A2830" s="159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</row>
    <row r="2831" spans="1:26" ht="13.8" x14ac:dyDescent="0.25">
      <c r="A2831" s="159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</row>
    <row r="2832" spans="1:26" ht="13.8" x14ac:dyDescent="0.25">
      <c r="A2832" s="159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</row>
    <row r="2833" spans="1:26" ht="13.8" x14ac:dyDescent="0.25">
      <c r="A2833" s="159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</row>
    <row r="2834" spans="1:26" ht="13.8" x14ac:dyDescent="0.25">
      <c r="A2834" s="159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</row>
    <row r="2835" spans="1:26" ht="13.8" x14ac:dyDescent="0.25">
      <c r="A2835" s="159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</row>
    <row r="2836" spans="1:26" ht="13.8" x14ac:dyDescent="0.25">
      <c r="A2836" s="159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</row>
    <row r="2837" spans="1:26" ht="13.8" x14ac:dyDescent="0.25">
      <c r="A2837" s="159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</row>
    <row r="2838" spans="1:26" ht="13.8" x14ac:dyDescent="0.25">
      <c r="A2838" s="159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</row>
    <row r="2839" spans="1:26" ht="13.8" x14ac:dyDescent="0.25">
      <c r="A2839" s="15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</row>
    <row r="2840" spans="1:26" ht="13.8" x14ac:dyDescent="0.25">
      <c r="A2840" s="159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</row>
    <row r="2841" spans="1:26" ht="13.8" x14ac:dyDescent="0.25">
      <c r="A2841" s="159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</row>
    <row r="2842" spans="1:26" ht="13.8" x14ac:dyDescent="0.25">
      <c r="A2842" s="159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</row>
    <row r="2843" spans="1:26" ht="13.8" x14ac:dyDescent="0.25">
      <c r="A2843" s="159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</row>
    <row r="2844" spans="1:26" ht="13.8" x14ac:dyDescent="0.25">
      <c r="A2844" s="159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</row>
    <row r="2845" spans="1:26" ht="13.8" x14ac:dyDescent="0.25">
      <c r="A2845" s="159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</row>
    <row r="2846" spans="1:26" ht="13.8" x14ac:dyDescent="0.25">
      <c r="A2846" s="159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</row>
    <row r="2847" spans="1:26" ht="13.8" x14ac:dyDescent="0.25">
      <c r="A2847" s="159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</row>
    <row r="2848" spans="1:26" ht="13.8" x14ac:dyDescent="0.25">
      <c r="A2848" s="159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</row>
    <row r="2849" spans="1:26" ht="13.8" x14ac:dyDescent="0.25">
      <c r="A2849" s="15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</row>
    <row r="2850" spans="1:26" ht="13.8" x14ac:dyDescent="0.25">
      <c r="A2850" s="159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</row>
    <row r="2851" spans="1:26" ht="13.8" x14ac:dyDescent="0.25">
      <c r="A2851" s="159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</row>
    <row r="2852" spans="1:26" ht="13.8" x14ac:dyDescent="0.25">
      <c r="A2852" s="159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</row>
    <row r="2853" spans="1:26" ht="13.8" x14ac:dyDescent="0.25">
      <c r="A2853" s="159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</row>
    <row r="2854" spans="1:26" ht="13.8" x14ac:dyDescent="0.25">
      <c r="A2854" s="159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</row>
    <row r="2855" spans="1:26" ht="13.8" x14ac:dyDescent="0.25">
      <c r="A2855" s="159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</row>
    <row r="2856" spans="1:26" ht="13.8" x14ac:dyDescent="0.25">
      <c r="A2856" s="159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</row>
    <row r="2857" spans="1:26" ht="13.8" x14ac:dyDescent="0.25">
      <c r="A2857" s="159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</row>
    <row r="2858" spans="1:26" ht="13.8" x14ac:dyDescent="0.25">
      <c r="A2858" s="159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</row>
    <row r="2859" spans="1:26" ht="13.8" x14ac:dyDescent="0.25">
      <c r="A2859" s="1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</row>
    <row r="2860" spans="1:26" ht="13.8" x14ac:dyDescent="0.25">
      <c r="A2860" s="159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</row>
    <row r="2861" spans="1:26" ht="13.8" x14ac:dyDescent="0.25">
      <c r="A2861" s="159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</row>
    <row r="2862" spans="1:26" ht="13.8" x14ac:dyDescent="0.25">
      <c r="A2862" s="159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</row>
    <row r="2863" spans="1:26" ht="13.8" x14ac:dyDescent="0.25">
      <c r="A2863" s="159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</row>
    <row r="2864" spans="1:26" ht="13.8" x14ac:dyDescent="0.25">
      <c r="A2864" s="159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</row>
    <row r="2865" spans="1:26" ht="13.8" x14ac:dyDescent="0.25">
      <c r="A2865" s="159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</row>
    <row r="2866" spans="1:26" ht="13.8" x14ac:dyDescent="0.25">
      <c r="A2866" s="159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</row>
    <row r="2867" spans="1:26" ht="13.8" x14ac:dyDescent="0.25">
      <c r="A2867" s="159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</row>
    <row r="2868" spans="1:26" ht="13.8" x14ac:dyDescent="0.25">
      <c r="A2868" s="159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</row>
    <row r="2869" spans="1:26" ht="13.8" x14ac:dyDescent="0.25">
      <c r="A2869" s="15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</row>
    <row r="2870" spans="1:26" ht="13.8" x14ac:dyDescent="0.25">
      <c r="A2870" s="159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</row>
    <row r="2871" spans="1:26" ht="13.8" x14ac:dyDescent="0.25">
      <c r="A2871" s="159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</row>
    <row r="2872" spans="1:26" ht="13.8" x14ac:dyDescent="0.25">
      <c r="A2872" s="159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</row>
    <row r="2873" spans="1:26" ht="13.8" x14ac:dyDescent="0.25">
      <c r="A2873" s="159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</row>
    <row r="2874" spans="1:26" ht="13.8" x14ac:dyDescent="0.25">
      <c r="A2874" s="159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</row>
    <row r="2875" spans="1:26" ht="13.8" x14ac:dyDescent="0.25">
      <c r="A2875" s="159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</row>
    <row r="2876" spans="1:26" ht="13.8" x14ac:dyDescent="0.25">
      <c r="A2876" s="159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</row>
    <row r="2877" spans="1:26" ht="13.8" x14ac:dyDescent="0.25">
      <c r="A2877" s="159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</row>
    <row r="2878" spans="1:26" ht="13.8" x14ac:dyDescent="0.25">
      <c r="A2878" s="159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</row>
    <row r="2879" spans="1:26" ht="13.8" x14ac:dyDescent="0.25">
      <c r="A2879" s="15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</row>
    <row r="2880" spans="1:26" ht="13.8" x14ac:dyDescent="0.25">
      <c r="A2880" s="159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</row>
    <row r="2881" spans="1:26" ht="13.8" x14ac:dyDescent="0.25">
      <c r="A2881" s="159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</row>
    <row r="2882" spans="1:26" ht="13.8" x14ac:dyDescent="0.25">
      <c r="A2882" s="159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</row>
    <row r="2883" spans="1:26" ht="13.8" x14ac:dyDescent="0.25">
      <c r="A2883" s="159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</row>
    <row r="2884" spans="1:26" ht="13.8" x14ac:dyDescent="0.25">
      <c r="A2884" s="159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</row>
    <row r="2885" spans="1:26" ht="13.8" x14ac:dyDescent="0.25">
      <c r="A2885" s="159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</row>
    <row r="2886" spans="1:26" ht="13.8" x14ac:dyDescent="0.25">
      <c r="A2886" s="159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</row>
    <row r="2887" spans="1:26" ht="13.8" x14ac:dyDescent="0.25">
      <c r="A2887" s="159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</row>
    <row r="2888" spans="1:26" ht="13.8" x14ac:dyDescent="0.25">
      <c r="A2888" s="159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</row>
    <row r="2889" spans="1:26" ht="13.8" x14ac:dyDescent="0.25">
      <c r="A2889" s="15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</row>
    <row r="2890" spans="1:26" ht="13.8" x14ac:dyDescent="0.25">
      <c r="A2890" s="159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</row>
    <row r="2891" spans="1:26" ht="13.8" x14ac:dyDescent="0.25">
      <c r="A2891" s="159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</row>
    <row r="2892" spans="1:26" ht="13.8" x14ac:dyDescent="0.25">
      <c r="A2892" s="159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</row>
    <row r="2893" spans="1:26" ht="13.8" x14ac:dyDescent="0.25">
      <c r="A2893" s="159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</row>
    <row r="2894" spans="1:26" ht="13.8" x14ac:dyDescent="0.25">
      <c r="A2894" s="159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</row>
    <row r="2895" spans="1:26" ht="13.8" x14ac:dyDescent="0.25">
      <c r="A2895" s="159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</row>
    <row r="2896" spans="1:26" ht="13.8" x14ac:dyDescent="0.25">
      <c r="A2896" s="159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</row>
    <row r="2897" spans="1:26" ht="13.8" x14ac:dyDescent="0.25">
      <c r="A2897" s="159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</row>
    <row r="2898" spans="1:26" ht="13.8" x14ac:dyDescent="0.25">
      <c r="A2898" s="159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</row>
    <row r="2899" spans="1:26" ht="13.8" x14ac:dyDescent="0.25">
      <c r="A2899" s="15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</row>
    <row r="2900" spans="1:26" ht="13.8" x14ac:dyDescent="0.25">
      <c r="A2900" s="159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</row>
    <row r="2901" spans="1:26" ht="13.8" x14ac:dyDescent="0.25">
      <c r="A2901" s="159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</row>
    <row r="2902" spans="1:26" ht="13.8" x14ac:dyDescent="0.25">
      <c r="A2902" s="159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</row>
    <row r="2903" spans="1:26" ht="13.8" x14ac:dyDescent="0.25">
      <c r="A2903" s="159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</row>
    <row r="2904" spans="1:26" ht="13.8" x14ac:dyDescent="0.25">
      <c r="A2904" s="159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</row>
    <row r="2905" spans="1:26" ht="13.8" x14ac:dyDescent="0.25">
      <c r="A2905" s="159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</row>
    <row r="2906" spans="1:26" ht="13.8" x14ac:dyDescent="0.25">
      <c r="A2906" s="159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</row>
    <row r="2907" spans="1:26" ht="13.8" x14ac:dyDescent="0.25">
      <c r="A2907" s="159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</row>
    <row r="2908" spans="1:26" ht="13.8" x14ac:dyDescent="0.25">
      <c r="A2908" s="159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</row>
    <row r="2909" spans="1:26" ht="13.8" x14ac:dyDescent="0.25">
      <c r="A2909" s="15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</row>
    <row r="2910" spans="1:26" ht="13.8" x14ac:dyDescent="0.25">
      <c r="A2910" s="159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</row>
    <row r="2911" spans="1:26" ht="13.8" x14ac:dyDescent="0.25">
      <c r="A2911" s="159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</row>
    <row r="2912" spans="1:26" ht="13.8" x14ac:dyDescent="0.25">
      <c r="A2912" s="159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</row>
    <row r="2913" spans="1:26" ht="13.8" x14ac:dyDescent="0.25">
      <c r="A2913" s="159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</row>
    <row r="2914" spans="1:26" ht="13.8" x14ac:dyDescent="0.25">
      <c r="A2914" s="159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</row>
    <row r="2915" spans="1:26" ht="13.8" x14ac:dyDescent="0.25">
      <c r="A2915" s="159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</row>
    <row r="2916" spans="1:26" ht="13.8" x14ac:dyDescent="0.25">
      <c r="A2916" s="159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</row>
    <row r="2917" spans="1:26" ht="13.8" x14ac:dyDescent="0.25">
      <c r="A2917" s="159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</row>
    <row r="2918" spans="1:26" ht="13.8" x14ac:dyDescent="0.25">
      <c r="A2918" s="159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</row>
    <row r="2919" spans="1:26" ht="13.8" x14ac:dyDescent="0.25">
      <c r="A2919" s="15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</row>
    <row r="2920" spans="1:26" ht="13.8" x14ac:dyDescent="0.25">
      <c r="A2920" s="159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</row>
    <row r="2921" spans="1:26" ht="13.8" x14ac:dyDescent="0.25">
      <c r="A2921" s="159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</row>
    <row r="2922" spans="1:26" ht="13.8" x14ac:dyDescent="0.25">
      <c r="A2922" s="159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</row>
    <row r="2923" spans="1:26" ht="13.8" x14ac:dyDescent="0.25">
      <c r="A2923" s="159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</row>
    <row r="2924" spans="1:26" ht="13.8" x14ac:dyDescent="0.25">
      <c r="A2924" s="159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</row>
    <row r="2925" spans="1:26" ht="13.8" x14ac:dyDescent="0.25">
      <c r="A2925" s="159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</row>
    <row r="2926" spans="1:26" ht="13.8" x14ac:dyDescent="0.25">
      <c r="A2926" s="159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</row>
    <row r="2927" spans="1:26" ht="13.8" x14ac:dyDescent="0.25">
      <c r="A2927" s="159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</row>
    <row r="2928" spans="1:26" ht="13.8" x14ac:dyDescent="0.25">
      <c r="A2928" s="159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</row>
    <row r="2929" spans="1:26" ht="13.8" x14ac:dyDescent="0.25">
      <c r="A2929" s="15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</row>
    <row r="2930" spans="1:26" ht="13.8" x14ac:dyDescent="0.25">
      <c r="A2930" s="159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</row>
    <row r="2931" spans="1:26" ht="13.8" x14ac:dyDescent="0.25">
      <c r="A2931" s="159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</row>
    <row r="2932" spans="1:26" ht="13.8" x14ac:dyDescent="0.25">
      <c r="A2932" s="159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</row>
    <row r="2933" spans="1:26" ht="13.8" x14ac:dyDescent="0.25">
      <c r="A2933" s="159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</row>
    <row r="2934" spans="1:26" ht="13.8" x14ac:dyDescent="0.25">
      <c r="A2934" s="159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</row>
    <row r="2935" spans="1:26" ht="13.8" x14ac:dyDescent="0.25">
      <c r="A2935" s="159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</row>
    <row r="2936" spans="1:26" ht="13.8" x14ac:dyDescent="0.25">
      <c r="A2936" s="159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</row>
    <row r="2937" spans="1:26" ht="13.8" x14ac:dyDescent="0.25">
      <c r="A2937" s="159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</row>
    <row r="2938" spans="1:26" ht="13.8" x14ac:dyDescent="0.25">
      <c r="A2938" s="159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</row>
    <row r="2939" spans="1:26" ht="13.8" x14ac:dyDescent="0.25">
      <c r="A2939" s="15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</row>
    <row r="2940" spans="1:26" ht="13.8" x14ac:dyDescent="0.25">
      <c r="A2940" s="159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</row>
    <row r="2941" spans="1:26" ht="13.8" x14ac:dyDescent="0.25">
      <c r="A2941" s="159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</row>
    <row r="2942" spans="1:26" ht="13.8" x14ac:dyDescent="0.25">
      <c r="A2942" s="159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</row>
    <row r="2943" spans="1:26" ht="13.8" x14ac:dyDescent="0.25">
      <c r="A2943" s="159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</row>
    <row r="2944" spans="1:26" ht="13.8" x14ac:dyDescent="0.25">
      <c r="A2944" s="159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</row>
    <row r="2945" spans="1:26" ht="13.8" x14ac:dyDescent="0.25">
      <c r="A2945" s="159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</row>
    <row r="2946" spans="1:26" ht="13.8" x14ac:dyDescent="0.25">
      <c r="A2946" s="159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</row>
    <row r="2947" spans="1:26" ht="13.8" x14ac:dyDescent="0.25">
      <c r="A2947" s="159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</row>
    <row r="2948" spans="1:26" ht="13.8" x14ac:dyDescent="0.25">
      <c r="A2948" s="159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</row>
    <row r="2949" spans="1:26" ht="13.8" x14ac:dyDescent="0.25">
      <c r="A2949" s="15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</row>
    <row r="2950" spans="1:26" ht="13.8" x14ac:dyDescent="0.25">
      <c r="A2950" s="159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</row>
    <row r="2951" spans="1:26" ht="13.8" x14ac:dyDescent="0.25">
      <c r="A2951" s="159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</row>
    <row r="2952" spans="1:26" ht="13.8" x14ac:dyDescent="0.25">
      <c r="A2952" s="159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</row>
    <row r="2953" spans="1:26" ht="13.8" x14ac:dyDescent="0.25">
      <c r="A2953" s="159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</row>
    <row r="2954" spans="1:26" ht="13.8" x14ac:dyDescent="0.25">
      <c r="A2954" s="159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</row>
    <row r="2955" spans="1:26" ht="13.8" x14ac:dyDescent="0.25">
      <c r="A2955" s="159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</row>
    <row r="2956" spans="1:26" ht="13.8" x14ac:dyDescent="0.25">
      <c r="A2956" s="159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</row>
    <row r="2957" spans="1:26" ht="13.8" x14ac:dyDescent="0.25">
      <c r="A2957" s="159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</row>
    <row r="2958" spans="1:26" ht="13.8" x14ac:dyDescent="0.25">
      <c r="A2958" s="159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</row>
    <row r="2959" spans="1:26" ht="13.8" x14ac:dyDescent="0.25">
      <c r="A2959" s="1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</row>
    <row r="2960" spans="1:26" ht="13.8" x14ac:dyDescent="0.25">
      <c r="A2960" s="159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</row>
    <row r="2961" spans="1:26" ht="13.8" x14ac:dyDescent="0.25">
      <c r="A2961" s="159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</row>
    <row r="2962" spans="1:26" ht="13.8" x14ac:dyDescent="0.25">
      <c r="A2962" s="159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</row>
    <row r="2963" spans="1:26" ht="13.8" x14ac:dyDescent="0.25">
      <c r="A2963" s="159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</row>
    <row r="2964" spans="1:26" ht="13.8" x14ac:dyDescent="0.25">
      <c r="A2964" s="159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</row>
    <row r="2965" spans="1:26" ht="13.8" x14ac:dyDescent="0.25">
      <c r="A2965" s="159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</row>
    <row r="2966" spans="1:26" ht="13.8" x14ac:dyDescent="0.25">
      <c r="A2966" s="159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</row>
    <row r="2967" spans="1:26" ht="13.8" x14ac:dyDescent="0.25">
      <c r="A2967" s="159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</row>
    <row r="2968" spans="1:26" ht="13.8" x14ac:dyDescent="0.25">
      <c r="A2968" s="159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</row>
    <row r="2969" spans="1:26" ht="13.8" x14ac:dyDescent="0.25">
      <c r="A2969" s="15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</row>
    <row r="2970" spans="1:26" ht="13.8" x14ac:dyDescent="0.25">
      <c r="A2970" s="159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</row>
    <row r="2971" spans="1:26" ht="13.8" x14ac:dyDescent="0.25">
      <c r="A2971" s="159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</row>
    <row r="2972" spans="1:26" ht="13.8" x14ac:dyDescent="0.25">
      <c r="A2972" s="159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</row>
    <row r="2973" spans="1:26" ht="13.8" x14ac:dyDescent="0.25">
      <c r="A2973" s="159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</row>
    <row r="2974" spans="1:26" ht="13.8" x14ac:dyDescent="0.25">
      <c r="A2974" s="159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</row>
    <row r="2975" spans="1:26" ht="13.8" x14ac:dyDescent="0.25">
      <c r="A2975" s="159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</row>
    <row r="2976" spans="1:26" ht="13.8" x14ac:dyDescent="0.25">
      <c r="A2976" s="159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</row>
    <row r="2977" spans="1:26" ht="13.8" x14ac:dyDescent="0.25">
      <c r="A2977" s="159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</row>
    <row r="2978" spans="1:26" ht="13.8" x14ac:dyDescent="0.25">
      <c r="A2978" s="159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</row>
    <row r="2979" spans="1:26" ht="13.8" x14ac:dyDescent="0.25">
      <c r="A2979" s="15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</row>
    <row r="2980" spans="1:26" ht="13.8" x14ac:dyDescent="0.25">
      <c r="A2980" s="159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</row>
    <row r="2981" spans="1:26" ht="13.8" x14ac:dyDescent="0.25">
      <c r="A2981" s="159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</row>
    <row r="2982" spans="1:26" ht="13.8" x14ac:dyDescent="0.25">
      <c r="A2982" s="159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</row>
    <row r="2983" spans="1:26" ht="13.8" x14ac:dyDescent="0.25">
      <c r="A2983" s="159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</row>
    <row r="2984" spans="1:26" ht="13.8" x14ac:dyDescent="0.25">
      <c r="A2984" s="159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</row>
    <row r="2985" spans="1:26" ht="13.8" x14ac:dyDescent="0.25">
      <c r="A2985" s="159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</row>
    <row r="2986" spans="1:26" ht="13.8" x14ac:dyDescent="0.25">
      <c r="A2986" s="159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</row>
    <row r="2987" spans="1:26" ht="13.8" x14ac:dyDescent="0.25">
      <c r="A2987" s="159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</row>
    <row r="2988" spans="1:26" ht="13.8" x14ac:dyDescent="0.25">
      <c r="A2988" s="159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</row>
    <row r="2989" spans="1:26" ht="13.8" x14ac:dyDescent="0.25">
      <c r="A2989" s="15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</row>
    <row r="2990" spans="1:26" ht="13.8" x14ac:dyDescent="0.25">
      <c r="A2990" s="159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</row>
    <row r="2991" spans="1:26" ht="13.8" x14ac:dyDescent="0.25">
      <c r="A2991" s="159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</row>
    <row r="2992" spans="1:26" ht="13.8" x14ac:dyDescent="0.25">
      <c r="A2992" s="159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</row>
    <row r="2993" spans="1:26" ht="13.8" x14ac:dyDescent="0.25">
      <c r="A2993" s="159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</row>
    <row r="2994" spans="1:26" ht="13.8" x14ac:dyDescent="0.25">
      <c r="A2994" s="159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</row>
    <row r="2995" spans="1:26" ht="13.8" x14ac:dyDescent="0.25">
      <c r="A2995" s="159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</row>
    <row r="2996" spans="1:26" ht="13.8" x14ac:dyDescent="0.25">
      <c r="A2996" s="159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</row>
    <row r="2997" spans="1:26" ht="13.8" x14ac:dyDescent="0.25">
      <c r="A2997" s="159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</row>
    <row r="2998" spans="1:26" ht="13.8" x14ac:dyDescent="0.25">
      <c r="A2998" s="159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</row>
    <row r="2999" spans="1:26" ht="13.8" x14ac:dyDescent="0.25">
      <c r="A2999" s="15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</row>
    <row r="3000" spans="1:26" ht="13.8" x14ac:dyDescent="0.25">
      <c r="A3000" s="159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</row>
    <row r="3001" spans="1:26" ht="13.8" x14ac:dyDescent="0.25">
      <c r="A3001" s="159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</row>
    <row r="3002" spans="1:26" ht="13.8" x14ac:dyDescent="0.25">
      <c r="A3002" s="159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</row>
    <row r="3003" spans="1:26" ht="13.8" x14ac:dyDescent="0.25">
      <c r="A3003" s="159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</row>
    <row r="3004" spans="1:26" ht="13.8" x14ac:dyDescent="0.25">
      <c r="A3004" s="159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</row>
    <row r="3005" spans="1:26" ht="13.8" x14ac:dyDescent="0.25">
      <c r="A3005" s="159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</row>
    <row r="3006" spans="1:26" ht="13.8" x14ac:dyDescent="0.25">
      <c r="A3006" s="159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</row>
    <row r="3007" spans="1:26" ht="13.8" x14ac:dyDescent="0.25">
      <c r="A3007" s="159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</row>
    <row r="3008" spans="1:26" ht="13.8" x14ac:dyDescent="0.25">
      <c r="A3008" s="159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</row>
    <row r="3009" spans="1:26" ht="13.8" x14ac:dyDescent="0.25">
      <c r="A3009" s="15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</row>
    <row r="3010" spans="1:26" ht="13.8" x14ac:dyDescent="0.25">
      <c r="A3010" s="159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</row>
    <row r="3011" spans="1:26" ht="13.8" x14ac:dyDescent="0.25">
      <c r="A3011" s="159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</row>
    <row r="3012" spans="1:26" ht="13.8" x14ac:dyDescent="0.25">
      <c r="A3012" s="159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</row>
    <row r="3013" spans="1:26" ht="13.8" x14ac:dyDescent="0.25">
      <c r="A3013" s="159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</row>
    <row r="3014" spans="1:26" ht="13.8" x14ac:dyDescent="0.25">
      <c r="A3014" s="159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</row>
    <row r="3015" spans="1:26" ht="13.8" x14ac:dyDescent="0.25">
      <c r="A3015" s="159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</row>
    <row r="3016" spans="1:26" ht="13.8" x14ac:dyDescent="0.25">
      <c r="A3016" s="159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</row>
    <row r="3017" spans="1:26" ht="13.8" x14ac:dyDescent="0.25">
      <c r="A3017" s="159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</row>
    <row r="3018" spans="1:26" ht="13.8" x14ac:dyDescent="0.25">
      <c r="A3018" s="159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</row>
    <row r="3019" spans="1:26" ht="13.8" x14ac:dyDescent="0.25">
      <c r="A3019" s="15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</row>
    <row r="3020" spans="1:26" ht="13.8" x14ac:dyDescent="0.25">
      <c r="A3020" s="159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</row>
    <row r="3021" spans="1:26" ht="13.8" x14ac:dyDescent="0.25">
      <c r="A3021" s="159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</row>
    <row r="3022" spans="1:26" ht="13.8" x14ac:dyDescent="0.25">
      <c r="A3022" s="159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</row>
    <row r="3023" spans="1:26" ht="13.8" x14ac:dyDescent="0.25">
      <c r="A3023" s="159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</row>
    <row r="3024" spans="1:26" ht="13.8" x14ac:dyDescent="0.25">
      <c r="A3024" s="159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</row>
    <row r="3025" spans="1:26" ht="13.8" x14ac:dyDescent="0.25">
      <c r="A3025" s="159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</row>
    <row r="3026" spans="1:26" ht="13.8" x14ac:dyDescent="0.25">
      <c r="A3026" s="159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</row>
    <row r="3027" spans="1:26" ht="13.8" x14ac:dyDescent="0.25">
      <c r="A3027" s="159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</row>
    <row r="3028" spans="1:26" ht="13.8" x14ac:dyDescent="0.25">
      <c r="A3028" s="159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</row>
    <row r="3029" spans="1:26" ht="13.8" x14ac:dyDescent="0.25">
      <c r="A3029" s="15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</row>
    <row r="3030" spans="1:26" ht="13.8" x14ac:dyDescent="0.25">
      <c r="A3030" s="159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</row>
    <row r="3031" spans="1:26" ht="13.8" x14ac:dyDescent="0.25">
      <c r="A3031" s="159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</row>
    <row r="3032" spans="1:26" ht="13.8" x14ac:dyDescent="0.25">
      <c r="A3032" s="159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</row>
    <row r="3033" spans="1:26" ht="13.8" x14ac:dyDescent="0.25">
      <c r="A3033" s="159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</row>
    <row r="3034" spans="1:26" ht="13.8" x14ac:dyDescent="0.25">
      <c r="A3034" s="159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</row>
    <row r="3035" spans="1:26" ht="13.8" x14ac:dyDescent="0.25">
      <c r="A3035" s="159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</row>
    <row r="3036" spans="1:26" ht="13.8" x14ac:dyDescent="0.25">
      <c r="A3036" s="159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</row>
    <row r="3037" spans="1:26" ht="13.8" x14ac:dyDescent="0.25">
      <c r="A3037" s="159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</row>
    <row r="3038" spans="1:26" ht="13.8" x14ac:dyDescent="0.25">
      <c r="A3038" s="159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</row>
    <row r="3039" spans="1:26" ht="13.8" x14ac:dyDescent="0.25">
      <c r="A3039" s="15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</row>
    <row r="3040" spans="1:26" ht="13.8" x14ac:dyDescent="0.25">
      <c r="A3040" s="159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</row>
    <row r="3041" spans="1:26" ht="13.8" x14ac:dyDescent="0.25">
      <c r="A3041" s="159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</row>
    <row r="3042" spans="1:26" ht="13.8" x14ac:dyDescent="0.25">
      <c r="A3042" s="159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</row>
    <row r="3043" spans="1:26" ht="13.8" x14ac:dyDescent="0.25">
      <c r="A3043" s="159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</row>
    <row r="3044" spans="1:26" ht="13.8" x14ac:dyDescent="0.25">
      <c r="A3044" s="159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</row>
    <row r="3045" spans="1:26" ht="13.8" x14ac:dyDescent="0.25">
      <c r="A3045" s="159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</row>
    <row r="3046" spans="1:26" ht="13.8" x14ac:dyDescent="0.25">
      <c r="A3046" s="159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</row>
    <row r="3047" spans="1:26" ht="13.8" x14ac:dyDescent="0.25">
      <c r="A3047" s="159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</row>
    <row r="3048" spans="1:26" ht="13.8" x14ac:dyDescent="0.25">
      <c r="A3048" s="159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</row>
    <row r="3049" spans="1:26" ht="13.8" x14ac:dyDescent="0.25">
      <c r="A3049" s="15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</row>
    <row r="3050" spans="1:26" ht="13.8" x14ac:dyDescent="0.25">
      <c r="A3050" s="159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</row>
    <row r="3051" spans="1:26" ht="13.8" x14ac:dyDescent="0.25">
      <c r="A3051" s="159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</row>
    <row r="3052" spans="1:26" ht="13.8" x14ac:dyDescent="0.25">
      <c r="A3052" s="159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</row>
    <row r="3053" spans="1:26" ht="13.8" x14ac:dyDescent="0.25">
      <c r="A3053" s="159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</row>
    <row r="3054" spans="1:26" ht="13.8" x14ac:dyDescent="0.25">
      <c r="A3054" s="159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</row>
    <row r="3055" spans="1:26" ht="13.8" x14ac:dyDescent="0.25">
      <c r="A3055" s="159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</row>
    <row r="3056" spans="1:26" ht="13.8" x14ac:dyDescent="0.25">
      <c r="A3056" s="159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</row>
    <row r="3057" spans="1:26" ht="13.8" x14ac:dyDescent="0.25">
      <c r="A3057" s="159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</row>
    <row r="3058" spans="1:26" ht="13.8" x14ac:dyDescent="0.25">
      <c r="A3058" s="159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</row>
    <row r="3059" spans="1:26" ht="13.8" x14ac:dyDescent="0.25">
      <c r="A3059" s="1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</row>
    <row r="3060" spans="1:26" ht="13.8" x14ac:dyDescent="0.25">
      <c r="A3060" s="159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</row>
    <row r="3061" spans="1:26" ht="13.8" x14ac:dyDescent="0.25">
      <c r="A3061" s="159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</row>
    <row r="3062" spans="1:26" ht="13.8" x14ac:dyDescent="0.25">
      <c r="A3062" s="159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</row>
    <row r="3063" spans="1:26" ht="13.8" x14ac:dyDescent="0.25">
      <c r="A3063" s="159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</row>
    <row r="3064" spans="1:26" ht="13.8" x14ac:dyDescent="0.25">
      <c r="A3064" s="159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</row>
    <row r="3065" spans="1:26" ht="13.8" x14ac:dyDescent="0.25">
      <c r="A3065" s="159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</row>
    <row r="3066" spans="1:26" ht="13.8" x14ac:dyDescent="0.25">
      <c r="A3066" s="159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</row>
    <row r="3067" spans="1:26" ht="13.8" x14ac:dyDescent="0.25">
      <c r="A3067" s="159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</row>
    <row r="3068" spans="1:26" ht="13.8" x14ac:dyDescent="0.25">
      <c r="A3068" s="159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</row>
    <row r="3069" spans="1:26" ht="13.8" x14ac:dyDescent="0.25">
      <c r="A3069" s="15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</row>
    <row r="3070" spans="1:26" ht="13.8" x14ac:dyDescent="0.25">
      <c r="A3070" s="159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</row>
    <row r="3071" spans="1:26" ht="13.8" x14ac:dyDescent="0.25">
      <c r="A3071" s="159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</row>
    <row r="3072" spans="1:26" ht="13.8" x14ac:dyDescent="0.25">
      <c r="A3072" s="159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</row>
    <row r="3073" spans="1:26" ht="13.8" x14ac:dyDescent="0.25">
      <c r="A3073" s="159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</row>
    <row r="3074" spans="1:26" ht="13.8" x14ac:dyDescent="0.25">
      <c r="A3074" s="159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</row>
    <row r="3075" spans="1:26" ht="13.8" x14ac:dyDescent="0.25">
      <c r="A3075" s="159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</row>
    <row r="3076" spans="1:26" ht="13.8" x14ac:dyDescent="0.25">
      <c r="A3076" s="159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</row>
    <row r="3077" spans="1:26" ht="13.8" x14ac:dyDescent="0.25">
      <c r="A3077" s="159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</row>
    <row r="3078" spans="1:26" ht="13.8" x14ac:dyDescent="0.25">
      <c r="A3078" s="159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</row>
    <row r="3079" spans="1:26" ht="13.8" x14ac:dyDescent="0.25">
      <c r="A3079" s="15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</row>
    <row r="3080" spans="1:26" ht="13.8" x14ac:dyDescent="0.25">
      <c r="A3080" s="159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</row>
    <row r="3081" spans="1:26" ht="13.8" x14ac:dyDescent="0.25">
      <c r="A3081" s="159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</row>
    <row r="3082" spans="1:26" ht="13.8" x14ac:dyDescent="0.25">
      <c r="A3082" s="159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</row>
    <row r="3083" spans="1:26" ht="13.8" x14ac:dyDescent="0.25">
      <c r="A3083" s="159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</row>
    <row r="3084" spans="1:26" ht="13.8" x14ac:dyDescent="0.25">
      <c r="A3084" s="159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</row>
    <row r="3085" spans="1:26" ht="13.8" x14ac:dyDescent="0.25">
      <c r="A3085" s="159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</row>
    <row r="3086" spans="1:26" ht="13.8" x14ac:dyDescent="0.25">
      <c r="A3086" s="159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</row>
    <row r="3087" spans="1:26" ht="13.8" x14ac:dyDescent="0.25">
      <c r="A3087" s="159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</row>
    <row r="3088" spans="1:26" ht="13.8" x14ac:dyDescent="0.25">
      <c r="A3088" s="159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</row>
    <row r="3089" spans="1:26" ht="13.8" x14ac:dyDescent="0.25">
      <c r="A3089" s="15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</row>
    <row r="3090" spans="1:26" ht="13.8" x14ac:dyDescent="0.25">
      <c r="A3090" s="159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</row>
    <row r="3091" spans="1:26" ht="13.8" x14ac:dyDescent="0.25">
      <c r="A3091" s="159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</row>
    <row r="3092" spans="1:26" ht="13.8" x14ac:dyDescent="0.25">
      <c r="A3092" s="159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</row>
    <row r="3093" spans="1:26" ht="13.8" x14ac:dyDescent="0.25">
      <c r="A3093" s="159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</row>
    <row r="3094" spans="1:26" ht="13.8" x14ac:dyDescent="0.25">
      <c r="A3094" s="159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</row>
    <row r="3095" spans="1:26" ht="13.8" x14ac:dyDescent="0.25">
      <c r="A3095" s="159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</row>
    <row r="3096" spans="1:26" ht="13.8" x14ac:dyDescent="0.25">
      <c r="A3096" s="159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</row>
    <row r="3097" spans="1:26" ht="13.8" x14ac:dyDescent="0.25">
      <c r="A3097" s="159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</row>
    <row r="3098" spans="1:26" ht="13.8" x14ac:dyDescent="0.25">
      <c r="A3098" s="159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</row>
    <row r="3099" spans="1:26" ht="13.8" x14ac:dyDescent="0.25">
      <c r="A3099" s="15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</row>
    <row r="3100" spans="1:26" ht="13.8" x14ac:dyDescent="0.25">
      <c r="A3100" s="159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</row>
    <row r="3101" spans="1:26" ht="13.8" x14ac:dyDescent="0.25">
      <c r="A3101" s="159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</row>
    <row r="3102" spans="1:26" ht="13.8" x14ac:dyDescent="0.25">
      <c r="A3102" s="159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</row>
    <row r="3103" spans="1:26" ht="13.8" x14ac:dyDescent="0.25">
      <c r="A3103" s="159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</row>
    <row r="3104" spans="1:26" ht="13.8" x14ac:dyDescent="0.25">
      <c r="A3104" s="159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</row>
    <row r="3105" spans="1:26" ht="13.8" x14ac:dyDescent="0.25">
      <c r="A3105" s="159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</row>
    <row r="3106" spans="1:26" ht="13.8" x14ac:dyDescent="0.25">
      <c r="A3106" s="159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</row>
    <row r="3107" spans="1:26" ht="13.8" x14ac:dyDescent="0.25">
      <c r="A3107" s="159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</row>
    <row r="3108" spans="1:26" ht="13.8" x14ac:dyDescent="0.25">
      <c r="A3108" s="159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</row>
    <row r="3109" spans="1:26" ht="13.8" x14ac:dyDescent="0.25">
      <c r="A3109" s="15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</row>
    <row r="3110" spans="1:26" ht="13.8" x14ac:dyDescent="0.25">
      <c r="A3110" s="159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</row>
    <row r="3111" spans="1:26" ht="13.8" x14ac:dyDescent="0.25">
      <c r="A3111" s="159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</row>
    <row r="3112" spans="1:26" ht="13.8" x14ac:dyDescent="0.25">
      <c r="A3112" s="159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</row>
    <row r="3113" spans="1:26" ht="13.8" x14ac:dyDescent="0.25">
      <c r="A3113" s="159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</row>
    <row r="3114" spans="1:26" ht="13.8" x14ac:dyDescent="0.25">
      <c r="A3114" s="159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</row>
    <row r="3115" spans="1:26" ht="13.8" x14ac:dyDescent="0.25">
      <c r="A3115" s="159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</row>
    <row r="3116" spans="1:26" ht="13.8" x14ac:dyDescent="0.25">
      <c r="A3116" s="159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</row>
    <row r="3117" spans="1:26" ht="13.8" x14ac:dyDescent="0.25">
      <c r="A3117" s="159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</row>
    <row r="3118" spans="1:26" ht="13.8" x14ac:dyDescent="0.25">
      <c r="A3118" s="159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</row>
    <row r="3119" spans="1:26" ht="13.8" x14ac:dyDescent="0.25">
      <c r="A3119" s="15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</row>
    <row r="3120" spans="1:26" ht="13.8" x14ac:dyDescent="0.25">
      <c r="A3120" s="159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</row>
    <row r="3121" spans="1:26" ht="13.8" x14ac:dyDescent="0.25">
      <c r="A3121" s="159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</row>
    <row r="3122" spans="1:26" ht="13.8" x14ac:dyDescent="0.25">
      <c r="A3122" s="159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</row>
    <row r="3123" spans="1:26" ht="13.8" x14ac:dyDescent="0.25">
      <c r="A3123" s="159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</row>
    <row r="3124" spans="1:26" ht="13.8" x14ac:dyDescent="0.25">
      <c r="A3124" s="159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</row>
    <row r="3125" spans="1:26" ht="13.8" x14ac:dyDescent="0.25">
      <c r="A3125" s="159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</row>
    <row r="3126" spans="1:26" ht="13.8" x14ac:dyDescent="0.25">
      <c r="A3126" s="159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</row>
    <row r="3127" spans="1:26" ht="13.8" x14ac:dyDescent="0.25">
      <c r="A3127" s="159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</row>
    <row r="3128" spans="1:26" ht="13.8" x14ac:dyDescent="0.25">
      <c r="A3128" s="159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</row>
    <row r="3129" spans="1:26" ht="13.8" x14ac:dyDescent="0.25">
      <c r="A3129" s="15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</row>
    <row r="3130" spans="1:26" ht="13.8" x14ac:dyDescent="0.25">
      <c r="A3130" s="159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</row>
    <row r="3131" spans="1:26" ht="13.8" x14ac:dyDescent="0.25">
      <c r="A3131" s="159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</row>
    <row r="3132" spans="1:26" ht="13.8" x14ac:dyDescent="0.25">
      <c r="A3132" s="159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</row>
    <row r="3133" spans="1:26" ht="13.8" x14ac:dyDescent="0.25">
      <c r="A3133" s="159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</row>
    <row r="3134" spans="1:26" ht="13.8" x14ac:dyDescent="0.25">
      <c r="A3134" s="159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</row>
    <row r="3135" spans="1:26" ht="13.8" x14ac:dyDescent="0.25">
      <c r="A3135" s="159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</row>
    <row r="3136" spans="1:26" ht="13.8" x14ac:dyDescent="0.25">
      <c r="A3136" s="159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</row>
    <row r="3137" spans="1:26" ht="13.8" x14ac:dyDescent="0.25">
      <c r="A3137" s="159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</row>
    <row r="3138" spans="1:26" ht="13.8" x14ac:dyDescent="0.25">
      <c r="A3138" s="159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</row>
    <row r="3139" spans="1:26" ht="13.8" x14ac:dyDescent="0.25">
      <c r="A3139" s="15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</row>
    <row r="3140" spans="1:26" ht="13.8" x14ac:dyDescent="0.25">
      <c r="A3140" s="159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</row>
    <row r="3141" spans="1:26" ht="13.8" x14ac:dyDescent="0.25">
      <c r="A3141" s="159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</row>
    <row r="3142" spans="1:26" ht="13.8" x14ac:dyDescent="0.25">
      <c r="A3142" s="159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</row>
    <row r="3143" spans="1:26" ht="13.8" x14ac:dyDescent="0.25">
      <c r="A3143" s="159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</row>
    <row r="3144" spans="1:26" ht="13.8" x14ac:dyDescent="0.25">
      <c r="A3144" s="159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</row>
    <row r="3145" spans="1:26" ht="13.8" x14ac:dyDescent="0.25">
      <c r="A3145" s="159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</row>
    <row r="3146" spans="1:26" ht="13.8" x14ac:dyDescent="0.25">
      <c r="A3146" s="159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</row>
    <row r="3147" spans="1:26" ht="13.8" x14ac:dyDescent="0.25">
      <c r="A3147" s="159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</row>
    <row r="3148" spans="1:26" ht="13.8" x14ac:dyDescent="0.25">
      <c r="A3148" s="159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</row>
    <row r="3149" spans="1:26" ht="13.8" x14ac:dyDescent="0.25">
      <c r="A3149" s="15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</row>
    <row r="3150" spans="1:26" ht="13.8" x14ac:dyDescent="0.25">
      <c r="A3150" s="159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</row>
    <row r="3151" spans="1:26" ht="13.8" x14ac:dyDescent="0.25">
      <c r="A3151" s="159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</row>
    <row r="3152" spans="1:26" ht="13.8" x14ac:dyDescent="0.25">
      <c r="A3152" s="159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</row>
    <row r="3153" spans="1:26" ht="13.8" x14ac:dyDescent="0.25">
      <c r="A3153" s="159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</row>
    <row r="3154" spans="1:26" ht="13.8" x14ac:dyDescent="0.25">
      <c r="A3154" s="159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</row>
    <row r="3155" spans="1:26" ht="13.8" x14ac:dyDescent="0.25">
      <c r="A3155" s="159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</row>
    <row r="3156" spans="1:26" ht="13.8" x14ac:dyDescent="0.25">
      <c r="A3156" s="159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</row>
    <row r="3157" spans="1:26" ht="13.8" x14ac:dyDescent="0.25">
      <c r="A3157" s="159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</row>
    <row r="3158" spans="1:26" ht="13.8" x14ac:dyDescent="0.25">
      <c r="A3158" s="159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</row>
    <row r="3159" spans="1:26" ht="13.8" x14ac:dyDescent="0.25">
      <c r="A3159" s="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</row>
    <row r="3160" spans="1:26" ht="13.8" x14ac:dyDescent="0.25">
      <c r="A3160" s="159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</row>
    <row r="3161" spans="1:26" ht="13.8" x14ac:dyDescent="0.25">
      <c r="A3161" s="159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</row>
    <row r="3162" spans="1:26" ht="13.8" x14ac:dyDescent="0.25">
      <c r="A3162" s="159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</row>
    <row r="3163" spans="1:26" ht="13.8" x14ac:dyDescent="0.25">
      <c r="A3163" s="159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</row>
    <row r="3164" spans="1:26" ht="13.8" x14ac:dyDescent="0.25">
      <c r="A3164" s="159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</row>
    <row r="3165" spans="1:26" ht="13.8" x14ac:dyDescent="0.25">
      <c r="A3165" s="159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</row>
    <row r="3166" spans="1:26" ht="13.8" x14ac:dyDescent="0.25">
      <c r="A3166" s="159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</row>
    <row r="3167" spans="1:26" ht="13.8" x14ac:dyDescent="0.25">
      <c r="A3167" s="159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</row>
    <row r="3168" spans="1:26" ht="13.8" x14ac:dyDescent="0.25">
      <c r="A3168" s="159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</row>
    <row r="3169" spans="1:26" ht="13.8" x14ac:dyDescent="0.25">
      <c r="A3169" s="15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</row>
    <row r="3170" spans="1:26" ht="13.8" x14ac:dyDescent="0.25">
      <c r="A3170" s="159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</row>
    <row r="3171" spans="1:26" ht="13.8" x14ac:dyDescent="0.25">
      <c r="A3171" s="159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</row>
    <row r="3172" spans="1:26" ht="13.8" x14ac:dyDescent="0.25">
      <c r="A3172" s="159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</row>
    <row r="3173" spans="1:26" ht="13.8" x14ac:dyDescent="0.25">
      <c r="A3173" s="159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</row>
    <row r="3174" spans="1:26" ht="13.8" x14ac:dyDescent="0.25">
      <c r="A3174" s="159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</row>
    <row r="3175" spans="1:26" ht="13.8" x14ac:dyDescent="0.25">
      <c r="A3175" s="159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</row>
    <row r="3176" spans="1:26" ht="13.8" x14ac:dyDescent="0.25">
      <c r="A3176" s="159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</row>
    <row r="3177" spans="1:26" ht="13.8" x14ac:dyDescent="0.25">
      <c r="A3177" s="159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</row>
    <row r="3178" spans="1:26" ht="13.8" x14ac:dyDescent="0.25">
      <c r="A3178" s="159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</row>
    <row r="3179" spans="1:26" ht="13.8" x14ac:dyDescent="0.25">
      <c r="A3179" s="15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</row>
    <row r="3180" spans="1:26" ht="13.8" x14ac:dyDescent="0.25">
      <c r="A3180" s="159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</row>
    <row r="3181" spans="1:26" ht="13.8" x14ac:dyDescent="0.25">
      <c r="A3181" s="159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</row>
    <row r="3182" spans="1:26" ht="13.8" x14ac:dyDescent="0.25">
      <c r="A3182" s="159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</row>
    <row r="3183" spans="1:26" ht="13.8" x14ac:dyDescent="0.25">
      <c r="A3183" s="159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</row>
    <row r="3184" spans="1:26" ht="13.8" x14ac:dyDescent="0.25">
      <c r="A3184" s="159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</row>
    <row r="3185" spans="1:26" ht="13.8" x14ac:dyDescent="0.25">
      <c r="A3185" s="159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</row>
    <row r="3186" spans="1:26" ht="13.8" x14ac:dyDescent="0.25">
      <c r="A3186" s="159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</row>
    <row r="3187" spans="1:26" ht="13.8" x14ac:dyDescent="0.25">
      <c r="A3187" s="159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</row>
    <row r="3188" spans="1:26" ht="13.8" x14ac:dyDescent="0.25">
      <c r="A3188" s="159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</row>
    <row r="3189" spans="1:26" ht="13.8" x14ac:dyDescent="0.25">
      <c r="A3189" s="15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</row>
    <row r="3190" spans="1:26" ht="13.8" x14ac:dyDescent="0.25">
      <c r="A3190" s="159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</row>
    <row r="3191" spans="1:26" ht="13.8" x14ac:dyDescent="0.25">
      <c r="A3191" s="159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</row>
    <row r="3192" spans="1:26" ht="13.8" x14ac:dyDescent="0.25">
      <c r="A3192" s="159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</row>
    <row r="3193" spans="1:26" ht="13.8" x14ac:dyDescent="0.25">
      <c r="A3193" s="159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</row>
    <row r="3194" spans="1:26" ht="13.8" x14ac:dyDescent="0.25">
      <c r="A3194" s="159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</row>
    <row r="3195" spans="1:26" ht="13.8" x14ac:dyDescent="0.25">
      <c r="A3195" s="159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</row>
    <row r="3196" spans="1:26" ht="13.8" x14ac:dyDescent="0.25">
      <c r="A3196" s="159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</row>
    <row r="3197" spans="1:26" ht="13.8" x14ac:dyDescent="0.25">
      <c r="A3197" s="159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</row>
    <row r="3198" spans="1:26" ht="13.8" x14ac:dyDescent="0.25">
      <c r="A3198" s="159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</row>
    <row r="3199" spans="1:26" ht="13.8" x14ac:dyDescent="0.25">
      <c r="A3199" s="15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</row>
    <row r="3200" spans="1:26" ht="13.8" x14ac:dyDescent="0.25">
      <c r="A3200" s="159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</row>
    <row r="3201" spans="1:26" ht="13.8" x14ac:dyDescent="0.25">
      <c r="A3201" s="159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</row>
    <row r="3202" spans="1:26" ht="13.8" x14ac:dyDescent="0.25">
      <c r="A3202" s="159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</row>
    <row r="3203" spans="1:26" ht="13.8" x14ac:dyDescent="0.25">
      <c r="A3203" s="159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</row>
    <row r="3204" spans="1:26" ht="13.8" x14ac:dyDescent="0.25">
      <c r="A3204" s="159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</row>
    <row r="3205" spans="1:26" ht="13.8" x14ac:dyDescent="0.25">
      <c r="A3205" s="159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</row>
    <row r="3206" spans="1:26" ht="13.8" x14ac:dyDescent="0.25">
      <c r="A3206" s="159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</row>
    <row r="3207" spans="1:26" ht="13.8" x14ac:dyDescent="0.25">
      <c r="A3207" s="159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</row>
    <row r="3208" spans="1:26" ht="13.8" x14ac:dyDescent="0.25">
      <c r="A3208" s="159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</row>
    <row r="3209" spans="1:26" ht="13.8" x14ac:dyDescent="0.25">
      <c r="A3209" s="15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</row>
    <row r="3210" spans="1:26" ht="13.8" x14ac:dyDescent="0.25">
      <c r="A3210" s="159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</row>
    <row r="3211" spans="1:26" ht="13.8" x14ac:dyDescent="0.25">
      <c r="A3211" s="159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</row>
    <row r="3212" spans="1:26" ht="13.8" x14ac:dyDescent="0.25">
      <c r="A3212" s="159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</row>
    <row r="3213" spans="1:26" ht="13.8" x14ac:dyDescent="0.25">
      <c r="A3213" s="159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</row>
    <row r="3214" spans="1:26" ht="13.8" x14ac:dyDescent="0.25">
      <c r="A3214" s="159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</row>
    <row r="3215" spans="1:26" ht="13.8" x14ac:dyDescent="0.25">
      <c r="A3215" s="159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</row>
    <row r="3216" spans="1:26" ht="13.8" x14ac:dyDescent="0.25">
      <c r="A3216" s="159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</row>
    <row r="3217" spans="1:26" ht="13.8" x14ac:dyDescent="0.25">
      <c r="A3217" s="159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</row>
    <row r="3218" spans="1:26" ht="13.8" x14ac:dyDescent="0.25">
      <c r="A3218" s="159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</row>
    <row r="3219" spans="1:26" ht="13.8" x14ac:dyDescent="0.25">
      <c r="A3219" s="15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</row>
    <row r="3220" spans="1:26" ht="13.8" x14ac:dyDescent="0.25">
      <c r="A3220" s="159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</row>
    <row r="3221" spans="1:26" ht="13.8" x14ac:dyDescent="0.25">
      <c r="A3221" s="159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</row>
    <row r="3222" spans="1:26" ht="13.8" x14ac:dyDescent="0.25">
      <c r="A3222" s="159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</row>
    <row r="3223" spans="1:26" ht="13.8" x14ac:dyDescent="0.25">
      <c r="A3223" s="159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</row>
    <row r="3224" spans="1:26" ht="13.8" x14ac:dyDescent="0.25">
      <c r="A3224" s="159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</row>
    <row r="3225" spans="1:26" ht="13.8" x14ac:dyDescent="0.25">
      <c r="A3225" s="159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</row>
    <row r="3226" spans="1:26" ht="13.8" x14ac:dyDescent="0.25">
      <c r="A3226" s="159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</row>
    <row r="3227" spans="1:26" ht="13.8" x14ac:dyDescent="0.25">
      <c r="A3227" s="159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</row>
    <row r="3228" spans="1:26" ht="13.8" x14ac:dyDescent="0.25">
      <c r="A3228" s="159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</row>
    <row r="3229" spans="1:26" ht="13.8" x14ac:dyDescent="0.25">
      <c r="A3229" s="15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</row>
    <row r="3230" spans="1:26" ht="13.8" x14ac:dyDescent="0.25">
      <c r="A3230" s="159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</row>
    <row r="3231" spans="1:26" ht="13.8" x14ac:dyDescent="0.25">
      <c r="A3231" s="159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</row>
    <row r="3232" spans="1:26" ht="13.8" x14ac:dyDescent="0.25">
      <c r="A3232" s="159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</row>
    <row r="3233" spans="1:26" ht="13.8" x14ac:dyDescent="0.25">
      <c r="A3233" s="159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</row>
    <row r="3234" spans="1:26" ht="13.8" x14ac:dyDescent="0.25">
      <c r="A3234" s="159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</row>
    <row r="3235" spans="1:26" ht="13.8" x14ac:dyDescent="0.25">
      <c r="A3235" s="159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</row>
    <row r="3236" spans="1:26" ht="13.8" x14ac:dyDescent="0.25">
      <c r="A3236" s="159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</row>
    <row r="3237" spans="1:26" ht="13.8" x14ac:dyDescent="0.25">
      <c r="A3237" s="159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</row>
    <row r="3238" spans="1:26" ht="13.8" x14ac:dyDescent="0.25">
      <c r="A3238" s="159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</row>
    <row r="3239" spans="1:26" ht="13.8" x14ac:dyDescent="0.25">
      <c r="A3239" s="15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</row>
    <row r="3240" spans="1:26" ht="13.8" x14ac:dyDescent="0.25">
      <c r="A3240" s="159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</row>
    <row r="3241" spans="1:26" ht="13.8" x14ac:dyDescent="0.25">
      <c r="A3241" s="159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</row>
    <row r="3242" spans="1:26" ht="13.8" x14ac:dyDescent="0.25">
      <c r="A3242" s="159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</row>
    <row r="3243" spans="1:26" ht="13.8" x14ac:dyDescent="0.25">
      <c r="A3243" s="159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</row>
    <row r="3244" spans="1:26" ht="13.8" x14ac:dyDescent="0.25">
      <c r="A3244" s="159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</row>
    <row r="3245" spans="1:26" ht="13.8" x14ac:dyDescent="0.25">
      <c r="A3245" s="159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</row>
    <row r="3246" spans="1:26" ht="13.8" x14ac:dyDescent="0.25">
      <c r="A3246" s="159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</row>
    <row r="3247" spans="1:26" ht="13.8" x14ac:dyDescent="0.25">
      <c r="A3247" s="159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</row>
    <row r="3248" spans="1:26" ht="13.8" x14ac:dyDescent="0.25">
      <c r="A3248" s="159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</row>
    <row r="3249" spans="1:26" ht="13.8" x14ac:dyDescent="0.25">
      <c r="A3249" s="15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</row>
    <row r="3250" spans="1:26" ht="13.8" x14ac:dyDescent="0.25">
      <c r="A3250" s="159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</row>
    <row r="3251" spans="1:26" ht="13.8" x14ac:dyDescent="0.25">
      <c r="A3251" s="159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</row>
    <row r="3252" spans="1:26" ht="13.8" x14ac:dyDescent="0.25">
      <c r="A3252" s="159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</row>
    <row r="3253" spans="1:26" ht="13.8" x14ac:dyDescent="0.25">
      <c r="A3253" s="159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</row>
    <row r="3254" spans="1:26" ht="13.8" x14ac:dyDescent="0.25">
      <c r="A3254" s="159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</row>
    <row r="3255" spans="1:26" ht="13.8" x14ac:dyDescent="0.25">
      <c r="A3255" s="159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</row>
    <row r="3256" spans="1:26" ht="13.8" x14ac:dyDescent="0.25">
      <c r="A3256" s="159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</row>
    <row r="3257" spans="1:26" ht="13.8" x14ac:dyDescent="0.25">
      <c r="A3257" s="159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</row>
    <row r="3258" spans="1:26" ht="13.8" x14ac:dyDescent="0.25">
      <c r="A3258" s="159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</row>
    <row r="3259" spans="1:26" ht="13.8" x14ac:dyDescent="0.25">
      <c r="A3259" s="1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</row>
    <row r="3260" spans="1:26" ht="13.8" x14ac:dyDescent="0.25">
      <c r="A3260" s="159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</row>
    <row r="3261" spans="1:26" ht="13.8" x14ac:dyDescent="0.25">
      <c r="A3261" s="159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</row>
    <row r="3262" spans="1:26" ht="13.8" x14ac:dyDescent="0.25">
      <c r="A3262" s="159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</row>
    <row r="3263" spans="1:26" ht="13.8" x14ac:dyDescent="0.25">
      <c r="A3263" s="159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</row>
    <row r="3264" spans="1:26" ht="13.8" x14ac:dyDescent="0.25">
      <c r="A3264" s="159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</row>
    <row r="3265" spans="1:26" ht="13.8" x14ac:dyDescent="0.25">
      <c r="A3265" s="159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</row>
    <row r="3266" spans="1:26" ht="13.8" x14ac:dyDescent="0.25">
      <c r="A3266" s="159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</row>
    <row r="3267" spans="1:26" ht="13.8" x14ac:dyDescent="0.25">
      <c r="A3267" s="159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</row>
    <row r="3268" spans="1:26" ht="13.8" x14ac:dyDescent="0.25">
      <c r="A3268" s="159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</row>
    <row r="3269" spans="1:26" ht="13.8" x14ac:dyDescent="0.25">
      <c r="A3269" s="15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</row>
    <row r="3270" spans="1:26" ht="13.8" x14ac:dyDescent="0.25">
      <c r="A3270" s="159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</row>
    <row r="3271" spans="1:26" ht="13.8" x14ac:dyDescent="0.25">
      <c r="A3271" s="159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</row>
    <row r="3272" spans="1:26" ht="13.8" x14ac:dyDescent="0.25">
      <c r="A3272" s="159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</row>
    <row r="3273" spans="1:26" ht="13.8" x14ac:dyDescent="0.25">
      <c r="A3273" s="159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</row>
    <row r="3274" spans="1:26" ht="13.8" x14ac:dyDescent="0.25">
      <c r="A3274" s="159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</row>
    <row r="3275" spans="1:26" ht="13.8" x14ac:dyDescent="0.25">
      <c r="A3275" s="159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</row>
    <row r="3276" spans="1:26" ht="13.8" x14ac:dyDescent="0.25">
      <c r="A3276" s="159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</row>
    <row r="3277" spans="1:26" ht="13.8" x14ac:dyDescent="0.25">
      <c r="A3277" s="159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</row>
    <row r="3278" spans="1:26" ht="13.8" x14ac:dyDescent="0.25">
      <c r="A3278" s="159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</row>
    <row r="3279" spans="1:26" ht="13.8" x14ac:dyDescent="0.25">
      <c r="A3279" s="15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</row>
    <row r="3280" spans="1:26" ht="13.8" x14ac:dyDescent="0.25">
      <c r="A3280" s="159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</row>
    <row r="3281" spans="1:26" ht="13.8" x14ac:dyDescent="0.25">
      <c r="A3281" s="159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</row>
    <row r="3282" spans="1:26" ht="13.8" x14ac:dyDescent="0.25">
      <c r="A3282" s="159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</row>
    <row r="3283" spans="1:26" ht="13.8" x14ac:dyDescent="0.25">
      <c r="A3283" s="159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</row>
    <row r="3284" spans="1:26" ht="13.8" x14ac:dyDescent="0.25">
      <c r="A3284" s="159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</row>
    <row r="3285" spans="1:26" ht="13.8" x14ac:dyDescent="0.25">
      <c r="A3285" s="159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</row>
    <row r="3286" spans="1:26" ht="13.8" x14ac:dyDescent="0.25">
      <c r="A3286" s="159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</row>
    <row r="3287" spans="1:26" ht="13.8" x14ac:dyDescent="0.25">
      <c r="A3287" s="159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</row>
    <row r="3288" spans="1:26" ht="13.8" x14ac:dyDescent="0.25">
      <c r="A3288" s="159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</row>
    <row r="3289" spans="1:26" ht="13.8" x14ac:dyDescent="0.25">
      <c r="A3289" s="15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</row>
    <row r="3290" spans="1:26" ht="13.8" x14ac:dyDescent="0.25">
      <c r="A3290" s="159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</row>
    <row r="3291" spans="1:26" ht="13.8" x14ac:dyDescent="0.25">
      <c r="A3291" s="159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</row>
    <row r="3292" spans="1:26" ht="13.8" x14ac:dyDescent="0.25">
      <c r="A3292" s="159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</row>
    <row r="3293" spans="1:26" ht="13.8" x14ac:dyDescent="0.25">
      <c r="A3293" s="159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</row>
    <row r="3294" spans="1:26" ht="13.8" x14ac:dyDescent="0.25">
      <c r="A3294" s="159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</row>
    <row r="3295" spans="1:26" ht="13.8" x14ac:dyDescent="0.25">
      <c r="A3295" s="159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</row>
    <row r="3296" spans="1:26" ht="13.8" x14ac:dyDescent="0.25">
      <c r="A3296" s="159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</row>
    <row r="3297" spans="1:26" ht="13.8" x14ac:dyDescent="0.25">
      <c r="A3297" s="159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</row>
    <row r="3298" spans="1:26" ht="13.8" x14ac:dyDescent="0.25">
      <c r="A3298" s="159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</row>
    <row r="3299" spans="1:26" ht="13.8" x14ac:dyDescent="0.25">
      <c r="A3299" s="15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</row>
    <row r="3300" spans="1:26" ht="13.8" x14ac:dyDescent="0.25">
      <c r="A3300" s="159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</row>
    <row r="3301" spans="1:26" ht="13.8" x14ac:dyDescent="0.25">
      <c r="A3301" s="159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</row>
    <row r="3302" spans="1:26" ht="13.8" x14ac:dyDescent="0.25">
      <c r="A3302" s="159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</row>
    <row r="3303" spans="1:26" ht="13.8" x14ac:dyDescent="0.25">
      <c r="A3303" s="159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</row>
    <row r="3304" spans="1:26" ht="13.8" x14ac:dyDescent="0.25">
      <c r="A3304" s="159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</row>
    <row r="3305" spans="1:26" ht="13.8" x14ac:dyDescent="0.25">
      <c r="A3305" s="159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</row>
    <row r="3306" spans="1:26" ht="13.8" x14ac:dyDescent="0.25">
      <c r="A3306" s="159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</row>
    <row r="3307" spans="1:26" ht="13.8" x14ac:dyDescent="0.25">
      <c r="A3307" s="159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</row>
    <row r="3308" spans="1:26" ht="13.8" x14ac:dyDescent="0.25">
      <c r="A3308" s="159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</row>
    <row r="3309" spans="1:26" ht="13.8" x14ac:dyDescent="0.25">
      <c r="A3309" s="15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</row>
    <row r="3310" spans="1:26" ht="13.8" x14ac:dyDescent="0.25">
      <c r="A3310" s="159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</row>
    <row r="3311" spans="1:26" ht="13.8" x14ac:dyDescent="0.25">
      <c r="A3311" s="159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</row>
    <row r="3312" spans="1:26" ht="13.8" x14ac:dyDescent="0.25">
      <c r="A3312" s="159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</row>
    <row r="3313" spans="1:26" ht="13.8" x14ac:dyDescent="0.25">
      <c r="A3313" s="159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</row>
    <row r="3314" spans="1:26" ht="13.8" x14ac:dyDescent="0.25">
      <c r="A3314" s="159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</row>
    <row r="3315" spans="1:26" ht="13.8" x14ac:dyDescent="0.25">
      <c r="A3315" s="159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</row>
    <row r="3316" spans="1:26" ht="13.8" x14ac:dyDescent="0.25">
      <c r="A3316" s="159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</row>
    <row r="3317" spans="1:26" ht="13.8" x14ac:dyDescent="0.25">
      <c r="A3317" s="159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</row>
    <row r="3318" spans="1:26" ht="13.8" x14ac:dyDescent="0.25">
      <c r="A3318" s="159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</row>
    <row r="3319" spans="1:26" ht="13.8" x14ac:dyDescent="0.25">
      <c r="A3319" s="15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</row>
    <row r="3320" spans="1:26" ht="13.8" x14ac:dyDescent="0.25">
      <c r="A3320" s="159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</row>
    <row r="3321" spans="1:26" ht="13.8" x14ac:dyDescent="0.25">
      <c r="A3321" s="159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</row>
    <row r="3322" spans="1:26" ht="13.8" x14ac:dyDescent="0.25">
      <c r="A3322" s="159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</row>
    <row r="3323" spans="1:26" ht="13.8" x14ac:dyDescent="0.25">
      <c r="A3323" s="159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</row>
    <row r="3324" spans="1:26" ht="13.8" x14ac:dyDescent="0.25">
      <c r="A3324" s="159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</row>
    <row r="3325" spans="1:26" ht="13.8" x14ac:dyDescent="0.25">
      <c r="A3325" s="159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</row>
    <row r="3326" spans="1:26" ht="13.8" x14ac:dyDescent="0.25">
      <c r="A3326" s="159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</row>
    <row r="3327" spans="1:26" ht="13.8" x14ac:dyDescent="0.25">
      <c r="A3327" s="159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</row>
    <row r="3328" spans="1:26" ht="13.8" x14ac:dyDescent="0.25">
      <c r="A3328" s="159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</row>
    <row r="3329" spans="1:26" ht="13.8" x14ac:dyDescent="0.25">
      <c r="A3329" s="15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</row>
    <row r="3330" spans="1:26" ht="13.8" x14ac:dyDescent="0.25">
      <c r="A3330" s="159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</row>
    <row r="3331" spans="1:26" ht="13.8" x14ac:dyDescent="0.25">
      <c r="A3331" s="159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</row>
    <row r="3332" spans="1:26" ht="13.8" x14ac:dyDescent="0.25">
      <c r="A3332" s="159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</row>
    <row r="3333" spans="1:26" ht="13.8" x14ac:dyDescent="0.25">
      <c r="A3333" s="159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</row>
    <row r="3334" spans="1:26" ht="13.8" x14ac:dyDescent="0.25">
      <c r="A3334" s="159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</row>
    <row r="3335" spans="1:26" ht="13.8" x14ac:dyDescent="0.25">
      <c r="A3335" s="159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</row>
    <row r="3336" spans="1:26" ht="13.8" x14ac:dyDescent="0.25">
      <c r="A3336" s="159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</row>
    <row r="3337" spans="1:26" ht="13.8" x14ac:dyDescent="0.25">
      <c r="A3337" s="159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</row>
    <row r="3338" spans="1:26" ht="13.8" x14ac:dyDescent="0.25">
      <c r="A3338" s="159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</row>
    <row r="3339" spans="1:26" ht="13.8" x14ac:dyDescent="0.25">
      <c r="A3339" s="15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</row>
    <row r="3340" spans="1:26" ht="13.8" x14ac:dyDescent="0.25">
      <c r="A3340" s="159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</row>
    <row r="3341" spans="1:26" ht="13.8" x14ac:dyDescent="0.25">
      <c r="A3341" s="159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</row>
    <row r="3342" spans="1:26" ht="13.8" x14ac:dyDescent="0.25">
      <c r="A3342" s="159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</row>
    <row r="3343" spans="1:26" ht="13.8" x14ac:dyDescent="0.25">
      <c r="A3343" s="159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</row>
    <row r="3344" spans="1:26" ht="13.8" x14ac:dyDescent="0.25">
      <c r="A3344" s="159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</row>
    <row r="3345" spans="1:26" ht="13.8" x14ac:dyDescent="0.25">
      <c r="A3345" s="159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</row>
    <row r="3346" spans="1:26" ht="13.8" x14ac:dyDescent="0.25">
      <c r="A3346" s="159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</row>
    <row r="3347" spans="1:26" ht="13.8" x14ac:dyDescent="0.25">
      <c r="A3347" s="159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</row>
    <row r="3348" spans="1:26" ht="13.8" x14ac:dyDescent="0.25">
      <c r="A3348" s="159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</row>
    <row r="3349" spans="1:26" ht="13.8" x14ac:dyDescent="0.25">
      <c r="A3349" s="15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</row>
    <row r="3350" spans="1:26" ht="13.8" x14ac:dyDescent="0.25">
      <c r="A3350" s="159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</row>
    <row r="3351" spans="1:26" ht="13.8" x14ac:dyDescent="0.25">
      <c r="A3351" s="159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</row>
    <row r="3352" spans="1:26" ht="13.8" x14ac:dyDescent="0.25">
      <c r="A3352" s="159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</row>
    <row r="3353" spans="1:26" ht="13.8" x14ac:dyDescent="0.25">
      <c r="A3353" s="159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</row>
    <row r="3354" spans="1:26" ht="13.8" x14ac:dyDescent="0.25">
      <c r="A3354" s="159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</row>
    <row r="3355" spans="1:26" ht="13.8" x14ac:dyDescent="0.25">
      <c r="A3355" s="159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</row>
    <row r="3356" spans="1:26" ht="13.8" x14ac:dyDescent="0.25">
      <c r="A3356" s="159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</row>
    <row r="3357" spans="1:26" ht="13.8" x14ac:dyDescent="0.25">
      <c r="A3357" s="159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</row>
    <row r="3358" spans="1:26" ht="13.8" x14ac:dyDescent="0.25">
      <c r="A3358" s="159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</row>
    <row r="3359" spans="1:26" ht="13.8" x14ac:dyDescent="0.25">
      <c r="A3359" s="1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</row>
    <row r="3360" spans="1:26" ht="13.8" x14ac:dyDescent="0.25">
      <c r="A3360" s="159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</row>
    <row r="3361" spans="1:26" ht="13.8" x14ac:dyDescent="0.25">
      <c r="A3361" s="159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</row>
    <row r="3362" spans="1:26" ht="13.8" x14ac:dyDescent="0.25">
      <c r="A3362" s="159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</row>
    <row r="3363" spans="1:26" ht="13.8" x14ac:dyDescent="0.25">
      <c r="A3363" s="159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</row>
    <row r="3364" spans="1:26" ht="13.8" x14ac:dyDescent="0.25">
      <c r="A3364" s="159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</row>
    <row r="3365" spans="1:26" ht="13.8" x14ac:dyDescent="0.25">
      <c r="A3365" s="159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</row>
    <row r="3366" spans="1:26" ht="13.8" x14ac:dyDescent="0.25">
      <c r="A3366" s="159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</row>
    <row r="3367" spans="1:26" ht="13.8" x14ac:dyDescent="0.25">
      <c r="A3367" s="159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</row>
    <row r="3368" spans="1:26" ht="13.8" x14ac:dyDescent="0.25">
      <c r="A3368" s="159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</row>
    <row r="3369" spans="1:26" ht="13.8" x14ac:dyDescent="0.25">
      <c r="A3369" s="15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</row>
    <row r="3370" spans="1:26" ht="13.8" x14ac:dyDescent="0.25">
      <c r="A3370" s="159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</row>
    <row r="3371" spans="1:26" ht="13.8" x14ac:dyDescent="0.25">
      <c r="A3371" s="159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</row>
    <row r="3372" spans="1:26" ht="13.8" x14ac:dyDescent="0.25">
      <c r="A3372" s="159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</row>
    <row r="3373" spans="1:26" ht="13.8" x14ac:dyDescent="0.25">
      <c r="A3373" s="159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</row>
    <row r="3374" spans="1:26" ht="13.8" x14ac:dyDescent="0.25">
      <c r="A3374" s="159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</row>
    <row r="3375" spans="1:26" ht="13.8" x14ac:dyDescent="0.25">
      <c r="A3375" s="159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</row>
    <row r="3376" spans="1:26" ht="13.8" x14ac:dyDescent="0.25">
      <c r="A3376" s="159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</row>
    <row r="3377" spans="1:26" ht="13.8" x14ac:dyDescent="0.25">
      <c r="A3377" s="159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</row>
    <row r="3378" spans="1:26" ht="13.8" x14ac:dyDescent="0.25">
      <c r="A3378" s="159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</row>
    <row r="3379" spans="1:26" ht="13.8" x14ac:dyDescent="0.25">
      <c r="A3379" s="15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</row>
    <row r="3380" spans="1:26" ht="13.8" x14ac:dyDescent="0.25">
      <c r="A3380" s="159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</row>
    <row r="3381" spans="1:26" ht="13.8" x14ac:dyDescent="0.25">
      <c r="A3381" s="159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</row>
    <row r="3382" spans="1:26" ht="13.8" x14ac:dyDescent="0.25">
      <c r="A3382" s="159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</row>
    <row r="3383" spans="1:26" ht="13.8" x14ac:dyDescent="0.25">
      <c r="A3383" s="159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</row>
    <row r="3384" spans="1:26" ht="13.8" x14ac:dyDescent="0.25">
      <c r="A3384" s="159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</row>
    <row r="3385" spans="1:26" ht="13.8" x14ac:dyDescent="0.25">
      <c r="A3385" s="159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</row>
    <row r="3386" spans="1:26" ht="13.8" x14ac:dyDescent="0.25">
      <c r="A3386" s="159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</row>
    <row r="3387" spans="1:26" ht="13.8" x14ac:dyDescent="0.25">
      <c r="A3387" s="159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</row>
    <row r="3388" spans="1:26" ht="13.8" x14ac:dyDescent="0.25">
      <c r="A3388" s="159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</row>
    <row r="3389" spans="1:26" ht="13.8" x14ac:dyDescent="0.25">
      <c r="A3389" s="15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</row>
    <row r="3390" spans="1:26" ht="13.8" x14ac:dyDescent="0.25">
      <c r="A3390" s="159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</row>
    <row r="3391" spans="1:26" ht="13.8" x14ac:dyDescent="0.25">
      <c r="A3391" s="159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</row>
    <row r="3392" spans="1:26" ht="13.8" x14ac:dyDescent="0.25">
      <c r="A3392" s="159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</row>
    <row r="3393" spans="1:26" ht="13.8" x14ac:dyDescent="0.25">
      <c r="A3393" s="159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</row>
    <row r="3394" spans="1:26" ht="13.8" x14ac:dyDescent="0.25">
      <c r="A3394" s="159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</row>
    <row r="3395" spans="1:26" ht="13.8" x14ac:dyDescent="0.25">
      <c r="A3395" s="159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</row>
    <row r="3396" spans="1:26" ht="13.8" x14ac:dyDescent="0.25">
      <c r="A3396" s="159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</row>
    <row r="3397" spans="1:26" ht="13.8" x14ac:dyDescent="0.25">
      <c r="A3397" s="159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</row>
    <row r="3398" spans="1:26" ht="13.8" x14ac:dyDescent="0.25">
      <c r="A3398" s="159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</row>
    <row r="3399" spans="1:26" ht="13.8" x14ac:dyDescent="0.25">
      <c r="A3399" s="15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</row>
    <row r="3400" spans="1:26" ht="13.8" x14ac:dyDescent="0.25">
      <c r="A3400" s="159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</row>
    <row r="3401" spans="1:26" ht="13.8" x14ac:dyDescent="0.25">
      <c r="A3401" s="159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</row>
    <row r="3402" spans="1:26" ht="13.8" x14ac:dyDescent="0.25">
      <c r="A3402" s="159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</row>
    <row r="3403" spans="1:26" ht="13.8" x14ac:dyDescent="0.25">
      <c r="A3403" s="159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</row>
    <row r="3404" spans="1:26" ht="13.8" x14ac:dyDescent="0.25">
      <c r="A3404" s="159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</row>
    <row r="3405" spans="1:26" ht="13.8" x14ac:dyDescent="0.25">
      <c r="A3405" s="159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</row>
    <row r="3406" spans="1:26" ht="13.8" x14ac:dyDescent="0.25">
      <c r="A3406" s="159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</row>
    <row r="3407" spans="1:26" ht="13.8" x14ac:dyDescent="0.25">
      <c r="A3407" s="159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</row>
    <row r="3408" spans="1:26" ht="13.8" x14ac:dyDescent="0.25">
      <c r="A3408" s="159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</row>
    <row r="3409" spans="1:26" ht="13.8" x14ac:dyDescent="0.25">
      <c r="A3409" s="15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</row>
    <row r="3410" spans="1:26" ht="13.8" x14ac:dyDescent="0.25">
      <c r="A3410" s="159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</row>
    <row r="3411" spans="1:26" ht="13.8" x14ac:dyDescent="0.25">
      <c r="A3411" s="159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</row>
    <row r="3412" spans="1:26" ht="13.8" x14ac:dyDescent="0.25">
      <c r="A3412" s="159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</row>
    <row r="3413" spans="1:26" ht="13.8" x14ac:dyDescent="0.25">
      <c r="A3413" s="159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</row>
    <row r="3414" spans="1:26" ht="13.8" x14ac:dyDescent="0.25">
      <c r="A3414" s="159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</row>
    <row r="3415" spans="1:26" ht="13.8" x14ac:dyDescent="0.25">
      <c r="A3415" s="159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</row>
    <row r="3416" spans="1:26" ht="13.8" x14ac:dyDescent="0.25">
      <c r="A3416" s="159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</row>
    <row r="3417" spans="1:26" ht="13.8" x14ac:dyDescent="0.25">
      <c r="A3417" s="159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</row>
    <row r="3418" spans="1:26" ht="13.8" x14ac:dyDescent="0.25">
      <c r="A3418" s="159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</row>
    <row r="3419" spans="1:26" ht="13.8" x14ac:dyDescent="0.25">
      <c r="A3419" s="15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</row>
    <row r="3420" spans="1:26" ht="13.8" x14ac:dyDescent="0.25">
      <c r="A3420" s="159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</row>
    <row r="3421" spans="1:26" ht="13.8" x14ac:dyDescent="0.25">
      <c r="A3421" s="159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</row>
    <row r="3422" spans="1:26" ht="13.8" x14ac:dyDescent="0.25">
      <c r="A3422" s="159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</row>
    <row r="3423" spans="1:26" ht="13.8" x14ac:dyDescent="0.25">
      <c r="A3423" s="159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</row>
    <row r="3424" spans="1:26" ht="13.8" x14ac:dyDescent="0.25">
      <c r="A3424" s="159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</row>
    <row r="3425" spans="1:26" ht="13.8" x14ac:dyDescent="0.25">
      <c r="A3425" s="159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</row>
    <row r="3426" spans="1:26" ht="13.8" x14ac:dyDescent="0.25">
      <c r="A3426" s="159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</row>
    <row r="3427" spans="1:26" ht="13.8" x14ac:dyDescent="0.25">
      <c r="A3427" s="159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</row>
    <row r="3428" spans="1:26" ht="13.8" x14ac:dyDescent="0.25">
      <c r="A3428" s="159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</row>
    <row r="3429" spans="1:26" ht="13.8" x14ac:dyDescent="0.25">
      <c r="A3429" s="15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</row>
    <row r="3430" spans="1:26" ht="13.8" x14ac:dyDescent="0.25">
      <c r="A3430" s="159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</row>
    <row r="3431" spans="1:26" ht="13.8" x14ac:dyDescent="0.25">
      <c r="A3431" s="159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</row>
    <row r="3432" spans="1:26" ht="13.8" x14ac:dyDescent="0.25">
      <c r="A3432" s="159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</row>
    <row r="3433" spans="1:26" ht="13.8" x14ac:dyDescent="0.25">
      <c r="A3433" s="159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</row>
    <row r="3434" spans="1:26" ht="13.8" x14ac:dyDescent="0.25">
      <c r="A3434" s="159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</row>
    <row r="3435" spans="1:26" ht="13.8" x14ac:dyDescent="0.25">
      <c r="A3435" s="159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</row>
    <row r="3436" spans="1:26" ht="13.8" x14ac:dyDescent="0.25">
      <c r="A3436" s="159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</row>
    <row r="3437" spans="1:26" ht="13.8" x14ac:dyDescent="0.25">
      <c r="A3437" s="159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</row>
    <row r="3438" spans="1:26" ht="13.8" x14ac:dyDescent="0.25">
      <c r="A3438" s="159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</row>
    <row r="3439" spans="1:26" ht="13.8" x14ac:dyDescent="0.25">
      <c r="A3439" s="15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</row>
    <row r="3440" spans="1:26" ht="13.8" x14ac:dyDescent="0.25">
      <c r="A3440" s="159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</row>
    <row r="3441" spans="1:26" ht="13.8" x14ac:dyDescent="0.25">
      <c r="A3441" s="159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</row>
    <row r="3442" spans="1:26" ht="13.8" x14ac:dyDescent="0.25">
      <c r="A3442" s="159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</row>
    <row r="3443" spans="1:26" ht="13.8" x14ac:dyDescent="0.25">
      <c r="A3443" s="159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</row>
    <row r="3444" spans="1:26" ht="13.8" x14ac:dyDescent="0.25">
      <c r="A3444" s="159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</row>
    <row r="3445" spans="1:26" ht="13.8" x14ac:dyDescent="0.25">
      <c r="A3445" s="159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</row>
    <row r="3446" spans="1:26" ht="13.8" x14ac:dyDescent="0.25">
      <c r="A3446" s="159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</row>
    <row r="3447" spans="1:26" ht="13.8" x14ac:dyDescent="0.25">
      <c r="A3447" s="159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</row>
    <row r="3448" spans="1:26" ht="13.8" x14ac:dyDescent="0.25">
      <c r="A3448" s="159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</row>
    <row r="3449" spans="1:26" ht="13.8" x14ac:dyDescent="0.25">
      <c r="A3449" s="15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</row>
    <row r="3450" spans="1:26" ht="13.8" x14ac:dyDescent="0.25">
      <c r="A3450" s="159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</row>
    <row r="3451" spans="1:26" ht="13.8" x14ac:dyDescent="0.25">
      <c r="A3451" s="159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</row>
    <row r="3452" spans="1:26" ht="13.8" x14ac:dyDescent="0.25">
      <c r="A3452" s="159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</row>
    <row r="3453" spans="1:26" ht="13.8" x14ac:dyDescent="0.25">
      <c r="A3453" s="159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</row>
    <row r="3454" spans="1:26" ht="13.8" x14ac:dyDescent="0.25">
      <c r="A3454" s="159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</row>
    <row r="3455" spans="1:26" ht="13.8" x14ac:dyDescent="0.25">
      <c r="A3455" s="159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</row>
    <row r="3456" spans="1:26" ht="13.8" x14ac:dyDescent="0.25">
      <c r="A3456" s="159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</row>
    <row r="3457" spans="1:26" ht="13.8" x14ac:dyDescent="0.25">
      <c r="A3457" s="159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</row>
    <row r="3458" spans="1:26" ht="13.8" x14ac:dyDescent="0.25">
      <c r="A3458" s="159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</row>
    <row r="3459" spans="1:26" ht="13.8" x14ac:dyDescent="0.25">
      <c r="A3459" s="1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</row>
    <row r="3460" spans="1:26" ht="13.8" x14ac:dyDescent="0.25">
      <c r="A3460" s="159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</row>
    <row r="3461" spans="1:26" ht="13.8" x14ac:dyDescent="0.25">
      <c r="A3461" s="159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</row>
    <row r="3462" spans="1:26" ht="13.8" x14ac:dyDescent="0.25">
      <c r="A3462" s="159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</row>
    <row r="3463" spans="1:26" ht="13.8" x14ac:dyDescent="0.25">
      <c r="A3463" s="159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</row>
    <row r="3464" spans="1:26" ht="13.8" x14ac:dyDescent="0.25">
      <c r="A3464" s="159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</row>
    <row r="3465" spans="1:26" ht="13.8" x14ac:dyDescent="0.25">
      <c r="A3465" s="159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</row>
    <row r="3466" spans="1:26" ht="13.8" x14ac:dyDescent="0.25">
      <c r="A3466" s="159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</row>
    <row r="3467" spans="1:26" ht="13.8" x14ac:dyDescent="0.25">
      <c r="A3467" s="159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</row>
    <row r="3468" spans="1:26" ht="13.8" x14ac:dyDescent="0.25">
      <c r="A3468" s="159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</row>
    <row r="3469" spans="1:26" ht="13.8" x14ac:dyDescent="0.25">
      <c r="A3469" s="15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</row>
    <row r="3470" spans="1:26" ht="13.8" x14ac:dyDescent="0.25">
      <c r="A3470" s="159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</row>
    <row r="3471" spans="1:26" ht="13.8" x14ac:dyDescent="0.25">
      <c r="A3471" s="159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</row>
    <row r="3472" spans="1:26" ht="13.8" x14ac:dyDescent="0.25">
      <c r="A3472" s="159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</row>
    <row r="3473" spans="1:26" ht="13.8" x14ac:dyDescent="0.25">
      <c r="A3473" s="159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</row>
    <row r="3474" spans="1:26" ht="13.8" x14ac:dyDescent="0.25">
      <c r="A3474" s="159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</row>
    <row r="3475" spans="1:26" ht="13.8" x14ac:dyDescent="0.25">
      <c r="A3475" s="159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</row>
    <row r="3476" spans="1:26" ht="13.8" x14ac:dyDescent="0.25">
      <c r="A3476" s="159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</row>
    <row r="3477" spans="1:26" ht="13.8" x14ac:dyDescent="0.25">
      <c r="A3477" s="159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</row>
    <row r="3478" spans="1:26" ht="13.8" x14ac:dyDescent="0.25">
      <c r="A3478" s="159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</row>
    <row r="3479" spans="1:26" ht="13.8" x14ac:dyDescent="0.25">
      <c r="A3479" s="15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</row>
    <row r="3480" spans="1:26" ht="13.8" x14ac:dyDescent="0.25">
      <c r="A3480" s="159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</row>
    <row r="3481" spans="1:26" ht="13.8" x14ac:dyDescent="0.25">
      <c r="A3481" s="159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</row>
    <row r="3482" spans="1:26" ht="13.8" x14ac:dyDescent="0.25">
      <c r="A3482" s="159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</row>
    <row r="3483" spans="1:26" ht="13.8" x14ac:dyDescent="0.25">
      <c r="A3483" s="159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</row>
    <row r="3484" spans="1:26" ht="13.8" x14ac:dyDescent="0.25">
      <c r="A3484" s="159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</row>
    <row r="3485" spans="1:26" ht="13.8" x14ac:dyDescent="0.25">
      <c r="A3485" s="159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</row>
    <row r="3486" spans="1:26" ht="13.8" x14ac:dyDescent="0.25">
      <c r="A3486" s="159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</row>
    <row r="3487" spans="1:26" ht="13.8" x14ac:dyDescent="0.25">
      <c r="A3487" s="159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</row>
    <row r="3488" spans="1:26" ht="13.8" x14ac:dyDescent="0.25">
      <c r="A3488" s="159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</row>
    <row r="3489" spans="1:26" ht="13.8" x14ac:dyDescent="0.25">
      <c r="A3489" s="15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</row>
    <row r="3490" spans="1:26" ht="13.8" x14ac:dyDescent="0.25">
      <c r="A3490" s="159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</row>
    <row r="3491" spans="1:26" ht="13.8" x14ac:dyDescent="0.25">
      <c r="A3491" s="159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</row>
    <row r="3492" spans="1:26" ht="13.8" x14ac:dyDescent="0.25">
      <c r="A3492" s="159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</row>
    <row r="3493" spans="1:26" ht="13.8" x14ac:dyDescent="0.25">
      <c r="A3493" s="159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</row>
    <row r="3494" spans="1:26" ht="13.8" x14ac:dyDescent="0.25">
      <c r="A3494" s="159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</row>
    <row r="3495" spans="1:26" ht="13.8" x14ac:dyDescent="0.25">
      <c r="A3495" s="159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</row>
    <row r="3496" spans="1:26" ht="13.8" x14ac:dyDescent="0.25">
      <c r="A3496" s="159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</row>
    <row r="3497" spans="1:26" ht="13.8" x14ac:dyDescent="0.25">
      <c r="A3497" s="159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</row>
    <row r="3498" spans="1:26" ht="13.8" x14ac:dyDescent="0.25">
      <c r="A3498" s="159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</row>
    <row r="3499" spans="1:26" ht="13.8" x14ac:dyDescent="0.25">
      <c r="A3499" s="15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</row>
    <row r="3500" spans="1:26" ht="13.8" x14ac:dyDescent="0.25">
      <c r="A3500" s="159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</row>
    <row r="3501" spans="1:26" ht="13.8" x14ac:dyDescent="0.25">
      <c r="A3501" s="159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</row>
    <row r="3502" spans="1:26" ht="13.8" x14ac:dyDescent="0.25">
      <c r="A3502" s="159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</row>
    <row r="3503" spans="1:26" ht="13.8" x14ac:dyDescent="0.25">
      <c r="A3503" s="159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</row>
    <row r="3504" spans="1:26" ht="13.8" x14ac:dyDescent="0.25">
      <c r="A3504" s="159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</row>
    <row r="3505" spans="1:26" ht="13.8" x14ac:dyDescent="0.25">
      <c r="A3505" s="159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</row>
    <row r="3506" spans="1:26" ht="13.8" x14ac:dyDescent="0.25">
      <c r="A3506" s="159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</row>
    <row r="3507" spans="1:26" ht="13.8" x14ac:dyDescent="0.25">
      <c r="A3507" s="159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</row>
    <row r="3508" spans="1:26" ht="13.8" x14ac:dyDescent="0.25">
      <c r="A3508" s="159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</row>
    <row r="3509" spans="1:26" ht="13.8" x14ac:dyDescent="0.25">
      <c r="A3509" s="15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</row>
    <row r="3510" spans="1:26" ht="13.8" x14ac:dyDescent="0.25">
      <c r="A3510" s="159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</row>
    <row r="3511" spans="1:26" ht="13.8" x14ac:dyDescent="0.25">
      <c r="A3511" s="159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</row>
    <row r="3512" spans="1:26" ht="13.8" x14ac:dyDescent="0.25">
      <c r="A3512" s="159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</row>
    <row r="3513" spans="1:26" ht="13.8" x14ac:dyDescent="0.25">
      <c r="A3513" s="159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</row>
    <row r="3514" spans="1:26" ht="13.8" x14ac:dyDescent="0.25">
      <c r="A3514" s="159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</row>
    <row r="3515" spans="1:26" ht="13.8" x14ac:dyDescent="0.25">
      <c r="A3515" s="159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</row>
    <row r="3516" spans="1:26" ht="13.8" x14ac:dyDescent="0.25">
      <c r="A3516" s="159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</row>
    <row r="3517" spans="1:26" ht="13.8" x14ac:dyDescent="0.25">
      <c r="A3517" s="159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</row>
    <row r="3518" spans="1:26" ht="13.8" x14ac:dyDescent="0.25">
      <c r="A3518" s="159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</row>
    <row r="3519" spans="1:26" ht="13.8" x14ac:dyDescent="0.25">
      <c r="A3519" s="15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</row>
    <row r="3520" spans="1:26" ht="13.8" x14ac:dyDescent="0.25">
      <c r="A3520" s="159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</row>
    <row r="3521" spans="1:26" ht="13.8" x14ac:dyDescent="0.25">
      <c r="A3521" s="159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</row>
    <row r="3522" spans="1:26" ht="13.8" x14ac:dyDescent="0.25">
      <c r="A3522" s="159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</row>
    <row r="3523" spans="1:26" ht="13.8" x14ac:dyDescent="0.25">
      <c r="A3523" s="159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</row>
    <row r="3524" spans="1:26" ht="13.8" x14ac:dyDescent="0.25">
      <c r="A3524" s="159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</row>
    <row r="3525" spans="1:26" ht="13.8" x14ac:dyDescent="0.25">
      <c r="A3525" s="159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</row>
    <row r="3526" spans="1:26" ht="13.8" x14ac:dyDescent="0.25">
      <c r="A3526" s="159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</row>
    <row r="3527" spans="1:26" ht="13.8" x14ac:dyDescent="0.25">
      <c r="A3527" s="159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</row>
    <row r="3528" spans="1:26" ht="13.8" x14ac:dyDescent="0.25">
      <c r="A3528" s="159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</row>
    <row r="3529" spans="1:26" ht="13.8" x14ac:dyDescent="0.25">
      <c r="A3529" s="15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</row>
    <row r="3530" spans="1:26" ht="13.8" x14ac:dyDescent="0.25">
      <c r="A3530" s="159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</row>
    <row r="3531" spans="1:26" ht="13.8" x14ac:dyDescent="0.25">
      <c r="A3531" s="159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</row>
    <row r="3532" spans="1:26" ht="13.8" x14ac:dyDescent="0.25">
      <c r="A3532" s="159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</row>
    <row r="3533" spans="1:26" ht="13.8" x14ac:dyDescent="0.25">
      <c r="A3533" s="159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</row>
    <row r="3534" spans="1:26" ht="13.8" x14ac:dyDescent="0.25">
      <c r="A3534" s="159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</row>
    <row r="3535" spans="1:26" ht="13.8" x14ac:dyDescent="0.25">
      <c r="A3535" s="159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</row>
    <row r="3536" spans="1:26" ht="13.8" x14ac:dyDescent="0.25">
      <c r="A3536" s="159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</row>
    <row r="3537" spans="1:26" ht="13.8" x14ac:dyDescent="0.25">
      <c r="A3537" s="159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</row>
    <row r="3538" spans="1:26" ht="13.8" x14ac:dyDescent="0.25">
      <c r="A3538" s="159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</row>
    <row r="3539" spans="1:26" ht="13.8" x14ac:dyDescent="0.25">
      <c r="A3539" s="15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</row>
    <row r="3540" spans="1:26" ht="13.8" x14ac:dyDescent="0.25">
      <c r="A3540" s="159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</row>
    <row r="3541" spans="1:26" ht="13.8" x14ac:dyDescent="0.25">
      <c r="A3541" s="159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</row>
    <row r="3542" spans="1:26" ht="13.8" x14ac:dyDescent="0.25">
      <c r="A3542" s="159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</row>
    <row r="3543" spans="1:26" ht="13.8" x14ac:dyDescent="0.25">
      <c r="A3543" s="159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</row>
    <row r="3544" spans="1:26" ht="13.8" x14ac:dyDescent="0.25">
      <c r="A3544" s="159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</row>
    <row r="3545" spans="1:26" ht="13.8" x14ac:dyDescent="0.25">
      <c r="A3545" s="159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</row>
    <row r="3546" spans="1:26" ht="13.8" x14ac:dyDescent="0.25">
      <c r="A3546" s="159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</row>
    <row r="3547" spans="1:26" ht="13.8" x14ac:dyDescent="0.25">
      <c r="A3547" s="159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</row>
    <row r="3548" spans="1:26" ht="13.8" x14ac:dyDescent="0.25">
      <c r="A3548" s="159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</row>
    <row r="3549" spans="1:26" ht="13.8" x14ac:dyDescent="0.25">
      <c r="A3549" s="15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</row>
    <row r="3550" spans="1:26" ht="13.8" x14ac:dyDescent="0.25">
      <c r="A3550" s="159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</row>
    <row r="3551" spans="1:26" ht="13.8" x14ac:dyDescent="0.25">
      <c r="A3551" s="159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</row>
    <row r="3552" spans="1:26" ht="13.8" x14ac:dyDescent="0.25">
      <c r="A3552" s="159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</row>
    <row r="3553" spans="1:26" ht="13.8" x14ac:dyDescent="0.25">
      <c r="A3553" s="159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</row>
    <row r="3554" spans="1:26" ht="13.8" x14ac:dyDescent="0.25">
      <c r="A3554" s="159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</row>
    <row r="3555" spans="1:26" ht="13.8" x14ac:dyDescent="0.25">
      <c r="A3555" s="159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</row>
    <row r="3556" spans="1:26" ht="13.8" x14ac:dyDescent="0.25">
      <c r="A3556" s="159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</row>
    <row r="3557" spans="1:26" ht="13.8" x14ac:dyDescent="0.25">
      <c r="A3557" s="159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</row>
    <row r="3558" spans="1:26" ht="13.8" x14ac:dyDescent="0.25">
      <c r="A3558" s="159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</row>
    <row r="3559" spans="1:26" ht="13.8" x14ac:dyDescent="0.25">
      <c r="A3559" s="1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</row>
    <row r="3560" spans="1:26" ht="13.8" x14ac:dyDescent="0.25">
      <c r="A3560" s="159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</row>
    <row r="3561" spans="1:26" ht="13.8" x14ac:dyDescent="0.25">
      <c r="A3561" s="159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</row>
    <row r="3562" spans="1:26" ht="13.8" x14ac:dyDescent="0.25">
      <c r="A3562" s="159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</row>
    <row r="3563" spans="1:26" ht="13.8" x14ac:dyDescent="0.25">
      <c r="A3563" s="159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</row>
    <row r="3564" spans="1:26" ht="13.8" x14ac:dyDescent="0.25">
      <c r="A3564" s="159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</row>
    <row r="3565" spans="1:26" ht="13.8" x14ac:dyDescent="0.25">
      <c r="A3565" s="159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</row>
    <row r="3566" spans="1:26" ht="13.8" x14ac:dyDescent="0.25">
      <c r="A3566" s="159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</row>
    <row r="3567" spans="1:26" ht="13.8" x14ac:dyDescent="0.25">
      <c r="A3567" s="159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</row>
    <row r="3568" spans="1:26" ht="13.8" x14ac:dyDescent="0.25">
      <c r="A3568" s="159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</row>
    <row r="3569" spans="1:26" ht="13.8" x14ac:dyDescent="0.25">
      <c r="A3569" s="15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</row>
    <row r="3570" spans="1:26" ht="13.8" x14ac:dyDescent="0.25">
      <c r="A3570" s="159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</row>
    <row r="3571" spans="1:26" ht="13.8" x14ac:dyDescent="0.25">
      <c r="A3571" s="159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</row>
    <row r="3572" spans="1:26" ht="13.8" x14ac:dyDescent="0.25">
      <c r="A3572" s="159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</row>
    <row r="3573" spans="1:26" ht="13.8" x14ac:dyDescent="0.25">
      <c r="A3573" s="159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</row>
    <row r="3574" spans="1:26" ht="13.8" x14ac:dyDescent="0.25">
      <c r="A3574" s="159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</row>
    <row r="3575" spans="1:26" ht="13.8" x14ac:dyDescent="0.25">
      <c r="A3575" s="159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</row>
    <row r="3576" spans="1:26" ht="13.8" x14ac:dyDescent="0.25">
      <c r="A3576" s="159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</row>
    <row r="3577" spans="1:26" ht="13.8" x14ac:dyDescent="0.25">
      <c r="A3577" s="159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</row>
    <row r="3578" spans="1:26" ht="13.8" x14ac:dyDescent="0.25">
      <c r="A3578" s="159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</row>
    <row r="3579" spans="1:26" ht="13.8" x14ac:dyDescent="0.25">
      <c r="A3579" s="15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</row>
    <row r="3580" spans="1:26" ht="13.8" x14ac:dyDescent="0.25">
      <c r="A3580" s="159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</row>
    <row r="3581" spans="1:26" ht="13.8" x14ac:dyDescent="0.25">
      <c r="A3581" s="159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</row>
    <row r="3582" spans="1:26" ht="13.8" x14ac:dyDescent="0.25">
      <c r="A3582" s="159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</row>
    <row r="3583" spans="1:26" ht="13.8" x14ac:dyDescent="0.25">
      <c r="A3583" s="159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</row>
    <row r="3584" spans="1:26" ht="13.8" x14ac:dyDescent="0.25">
      <c r="A3584" s="159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</row>
    <row r="3585" spans="1:26" ht="13.8" x14ac:dyDescent="0.25">
      <c r="A3585" s="159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</row>
    <row r="3586" spans="1:26" ht="13.8" x14ac:dyDescent="0.25">
      <c r="A3586" s="159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</row>
    <row r="3587" spans="1:26" ht="13.8" x14ac:dyDescent="0.25">
      <c r="A3587" s="159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</row>
    <row r="3588" spans="1:26" ht="13.8" x14ac:dyDescent="0.25">
      <c r="A3588" s="159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</row>
    <row r="3589" spans="1:26" ht="13.8" x14ac:dyDescent="0.25">
      <c r="A3589" s="15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</row>
    <row r="3590" spans="1:26" ht="13.8" x14ac:dyDescent="0.25">
      <c r="A3590" s="159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</row>
    <row r="3591" spans="1:26" ht="13.8" x14ac:dyDescent="0.25">
      <c r="A3591" s="159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</row>
    <row r="3592" spans="1:26" ht="13.8" x14ac:dyDescent="0.25">
      <c r="A3592" s="159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</row>
    <row r="3593" spans="1:26" ht="13.8" x14ac:dyDescent="0.25">
      <c r="A3593" s="159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</row>
    <row r="3594" spans="1:26" ht="13.8" x14ac:dyDescent="0.25">
      <c r="A3594" s="159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</row>
    <row r="3595" spans="1:26" ht="13.8" x14ac:dyDescent="0.25">
      <c r="A3595" s="159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</row>
    <row r="3596" spans="1:26" ht="13.8" x14ac:dyDescent="0.25">
      <c r="A3596" s="159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</row>
    <row r="3597" spans="1:26" ht="13.8" x14ac:dyDescent="0.25">
      <c r="A3597" s="159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</row>
    <row r="3598" spans="1:26" ht="13.8" x14ac:dyDescent="0.25">
      <c r="A3598" s="159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</row>
    <row r="3599" spans="1:26" ht="13.8" x14ac:dyDescent="0.25">
      <c r="A3599" s="15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</row>
    <row r="3600" spans="1:26" ht="13.8" x14ac:dyDescent="0.25">
      <c r="A3600" s="159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</row>
    <row r="3601" spans="1:26" ht="13.8" x14ac:dyDescent="0.25">
      <c r="A3601" s="159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</row>
    <row r="3602" spans="1:26" ht="13.8" x14ac:dyDescent="0.25">
      <c r="A3602" s="159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</row>
    <row r="3603" spans="1:26" ht="13.8" x14ac:dyDescent="0.25">
      <c r="A3603" s="159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</row>
    <row r="3604" spans="1:26" ht="13.8" x14ac:dyDescent="0.25">
      <c r="A3604" s="159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</row>
    <row r="3605" spans="1:26" ht="13.8" x14ac:dyDescent="0.25">
      <c r="A3605" s="159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</row>
    <row r="3606" spans="1:26" ht="13.8" x14ac:dyDescent="0.25">
      <c r="A3606" s="159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</row>
    <row r="3607" spans="1:26" ht="13.8" x14ac:dyDescent="0.25">
      <c r="A3607" s="159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</row>
    <row r="3608" spans="1:26" ht="13.8" x14ac:dyDescent="0.25">
      <c r="A3608" s="159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</row>
    <row r="3609" spans="1:26" ht="13.8" x14ac:dyDescent="0.25">
      <c r="A3609" s="15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</row>
    <row r="3610" spans="1:26" ht="13.8" x14ac:dyDescent="0.25">
      <c r="A3610" s="159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</row>
    <row r="3611" spans="1:26" ht="13.8" x14ac:dyDescent="0.25">
      <c r="A3611" s="159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</row>
    <row r="3612" spans="1:26" ht="13.8" x14ac:dyDescent="0.25">
      <c r="A3612" s="159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</row>
    <row r="3613" spans="1:26" ht="13.8" x14ac:dyDescent="0.25">
      <c r="A3613" s="159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</row>
    <row r="3614" spans="1:26" ht="13.8" x14ac:dyDescent="0.25">
      <c r="A3614" s="159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</row>
    <row r="3615" spans="1:26" ht="13.8" x14ac:dyDescent="0.25">
      <c r="A3615" s="159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</row>
    <row r="3616" spans="1:26" ht="13.8" x14ac:dyDescent="0.25">
      <c r="A3616" s="159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</row>
    <row r="3617" spans="1:26" ht="13.8" x14ac:dyDescent="0.25">
      <c r="A3617" s="159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</row>
    <row r="3618" spans="1:26" ht="13.8" x14ac:dyDescent="0.25">
      <c r="A3618" s="159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</row>
    <row r="3619" spans="1:26" ht="13.8" x14ac:dyDescent="0.25">
      <c r="A3619" s="15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</row>
    <row r="3620" spans="1:26" ht="13.8" x14ac:dyDescent="0.25">
      <c r="A3620" s="159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</row>
    <row r="3621" spans="1:26" ht="13.8" x14ac:dyDescent="0.25">
      <c r="A3621" s="159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</row>
    <row r="3622" spans="1:26" ht="13.8" x14ac:dyDescent="0.25">
      <c r="A3622" s="159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</row>
    <row r="3623" spans="1:26" ht="13.8" x14ac:dyDescent="0.25">
      <c r="A3623" s="159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</row>
    <row r="3624" spans="1:26" ht="13.8" x14ac:dyDescent="0.25">
      <c r="A3624" s="159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</row>
    <row r="3625" spans="1:26" ht="13.8" x14ac:dyDescent="0.25">
      <c r="A3625" s="159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</row>
    <row r="3626" spans="1:26" ht="13.8" x14ac:dyDescent="0.25">
      <c r="A3626" s="159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</row>
    <row r="3627" spans="1:26" ht="13.8" x14ac:dyDescent="0.25">
      <c r="A3627" s="159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</row>
    <row r="3628" spans="1:26" ht="13.8" x14ac:dyDescent="0.25">
      <c r="A3628" s="159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</row>
    <row r="3629" spans="1:26" ht="13.8" x14ac:dyDescent="0.25">
      <c r="A3629" s="15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</row>
    <row r="3630" spans="1:26" ht="13.8" x14ac:dyDescent="0.25">
      <c r="A3630" s="159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</row>
    <row r="3631" spans="1:26" ht="13.8" x14ac:dyDescent="0.25">
      <c r="A3631" s="159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</row>
    <row r="3632" spans="1:26" ht="13.8" x14ac:dyDescent="0.25">
      <c r="A3632" s="159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</row>
    <row r="3633" spans="1:26" ht="13.8" x14ac:dyDescent="0.25">
      <c r="A3633" s="159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</row>
    <row r="3634" spans="1:26" ht="13.8" x14ac:dyDescent="0.25">
      <c r="A3634" s="159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</row>
    <row r="3635" spans="1:26" ht="13.8" x14ac:dyDescent="0.25">
      <c r="A3635" s="159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</row>
    <row r="3636" spans="1:26" ht="13.8" x14ac:dyDescent="0.25">
      <c r="A3636" s="159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</row>
    <row r="3637" spans="1:26" ht="13.8" x14ac:dyDescent="0.25">
      <c r="A3637" s="159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</row>
    <row r="3638" spans="1:26" ht="13.8" x14ac:dyDescent="0.25">
      <c r="A3638" s="159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</row>
    <row r="3639" spans="1:26" ht="13.8" x14ac:dyDescent="0.25">
      <c r="A3639" s="15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</row>
    <row r="3640" spans="1:26" ht="13.8" x14ac:dyDescent="0.25">
      <c r="A3640" s="159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</row>
    <row r="3641" spans="1:26" ht="13.8" x14ac:dyDescent="0.25">
      <c r="A3641" s="159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</row>
    <row r="3642" spans="1:26" ht="13.8" x14ac:dyDescent="0.25">
      <c r="A3642" s="159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</row>
    <row r="3643" spans="1:26" ht="13.8" x14ac:dyDescent="0.25">
      <c r="A3643" s="159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</row>
    <row r="3644" spans="1:26" ht="13.8" x14ac:dyDescent="0.25">
      <c r="A3644" s="159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</row>
    <row r="3645" spans="1:26" ht="13.8" x14ac:dyDescent="0.25">
      <c r="A3645" s="159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</row>
    <row r="3646" spans="1:26" ht="13.8" x14ac:dyDescent="0.25">
      <c r="A3646" s="159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</row>
    <row r="3647" spans="1:26" ht="13.8" x14ac:dyDescent="0.25">
      <c r="A3647" s="159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</row>
    <row r="3648" spans="1:26" ht="13.8" x14ac:dyDescent="0.25">
      <c r="A3648" s="159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</row>
    <row r="3649" spans="1:26" ht="13.8" x14ac:dyDescent="0.25">
      <c r="A3649" s="15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</row>
    <row r="3650" spans="1:26" ht="13.8" x14ac:dyDescent="0.25">
      <c r="A3650" s="159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</row>
    <row r="3651" spans="1:26" ht="13.8" x14ac:dyDescent="0.25">
      <c r="A3651" s="159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</row>
    <row r="3652" spans="1:26" ht="13.8" x14ac:dyDescent="0.25">
      <c r="A3652" s="159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</row>
    <row r="3653" spans="1:26" ht="13.8" x14ac:dyDescent="0.25">
      <c r="A3653" s="159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</row>
    <row r="3654" spans="1:26" ht="13.8" x14ac:dyDescent="0.25">
      <c r="A3654" s="159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</row>
    <row r="3655" spans="1:26" ht="13.8" x14ac:dyDescent="0.25">
      <c r="A3655" s="159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</row>
    <row r="3656" spans="1:26" ht="13.8" x14ac:dyDescent="0.25">
      <c r="A3656" s="159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</row>
    <row r="3657" spans="1:26" ht="13.8" x14ac:dyDescent="0.25">
      <c r="A3657" s="159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</row>
    <row r="3658" spans="1:26" ht="13.8" x14ac:dyDescent="0.25">
      <c r="A3658" s="159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</row>
    <row r="3659" spans="1:26" ht="13.8" x14ac:dyDescent="0.25">
      <c r="A3659" s="1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</row>
    <row r="3660" spans="1:26" ht="13.8" x14ac:dyDescent="0.25">
      <c r="A3660" s="159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</row>
    <row r="3661" spans="1:26" ht="13.8" x14ac:dyDescent="0.25">
      <c r="A3661" s="159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</row>
    <row r="3662" spans="1:26" ht="13.8" x14ac:dyDescent="0.25">
      <c r="A3662" s="159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</row>
    <row r="3663" spans="1:26" ht="13.8" x14ac:dyDescent="0.25">
      <c r="A3663" s="159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</row>
    <row r="3664" spans="1:26" ht="13.8" x14ac:dyDescent="0.25">
      <c r="A3664" s="159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</row>
    <row r="3665" spans="1:26" ht="13.8" x14ac:dyDescent="0.25">
      <c r="A3665" s="159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</row>
    <row r="3666" spans="1:26" ht="13.8" x14ac:dyDescent="0.25">
      <c r="A3666" s="159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</row>
    <row r="3667" spans="1:26" ht="13.8" x14ac:dyDescent="0.25">
      <c r="A3667" s="159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</row>
    <row r="3668" spans="1:26" ht="13.8" x14ac:dyDescent="0.25">
      <c r="A3668" s="159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</row>
    <row r="3669" spans="1:26" ht="13.8" x14ac:dyDescent="0.25">
      <c r="A3669" s="15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</row>
    <row r="3670" spans="1:26" ht="13.8" x14ac:dyDescent="0.25">
      <c r="A3670" s="159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</row>
    <row r="3671" spans="1:26" ht="13.8" x14ac:dyDescent="0.25">
      <c r="A3671" s="159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</row>
    <row r="3672" spans="1:26" ht="13.8" x14ac:dyDescent="0.25">
      <c r="A3672" s="159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</row>
    <row r="3673" spans="1:26" ht="13.8" x14ac:dyDescent="0.25">
      <c r="A3673" s="159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</row>
    <row r="3674" spans="1:26" ht="13.8" x14ac:dyDescent="0.25">
      <c r="A3674" s="159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</row>
    <row r="3675" spans="1:26" ht="13.8" x14ac:dyDescent="0.25">
      <c r="A3675" s="159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</row>
    <row r="3676" spans="1:26" ht="13.8" x14ac:dyDescent="0.25">
      <c r="A3676" s="159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</row>
    <row r="3677" spans="1:26" ht="13.8" x14ac:dyDescent="0.25">
      <c r="A3677" s="159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</row>
    <row r="3678" spans="1:26" ht="13.8" x14ac:dyDescent="0.25">
      <c r="A3678" s="159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</row>
    <row r="3679" spans="1:26" ht="13.8" x14ac:dyDescent="0.25">
      <c r="A3679" s="15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</row>
    <row r="3680" spans="1:26" ht="13.8" x14ac:dyDescent="0.25">
      <c r="A3680" s="159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</row>
    <row r="3681" spans="1:26" ht="13.8" x14ac:dyDescent="0.25">
      <c r="A3681" s="159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</row>
    <row r="3682" spans="1:26" ht="13.8" x14ac:dyDescent="0.25">
      <c r="A3682" s="159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</row>
    <row r="3683" spans="1:26" ht="13.8" x14ac:dyDescent="0.25">
      <c r="A3683" s="159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</row>
    <row r="3684" spans="1:26" ht="13.8" x14ac:dyDescent="0.25">
      <c r="A3684" s="159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</row>
    <row r="3685" spans="1:26" ht="13.8" x14ac:dyDescent="0.25">
      <c r="A3685" s="159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</row>
    <row r="3686" spans="1:26" ht="13.8" x14ac:dyDescent="0.25">
      <c r="A3686" s="159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</row>
    <row r="3687" spans="1:26" ht="13.8" x14ac:dyDescent="0.25">
      <c r="A3687" s="159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</row>
    <row r="3688" spans="1:26" ht="13.8" x14ac:dyDescent="0.25">
      <c r="A3688" s="159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</row>
    <row r="3689" spans="1:26" ht="13.8" x14ac:dyDescent="0.25">
      <c r="A3689" s="15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</row>
    <row r="3690" spans="1:26" ht="13.8" x14ac:dyDescent="0.25">
      <c r="A3690" s="159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</row>
    <row r="3691" spans="1:26" ht="13.8" x14ac:dyDescent="0.25">
      <c r="A3691" s="159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</row>
    <row r="3692" spans="1:26" ht="13.8" x14ac:dyDescent="0.25">
      <c r="A3692" s="159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</row>
    <row r="3693" spans="1:26" ht="13.8" x14ac:dyDescent="0.25">
      <c r="A3693" s="159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</row>
    <row r="3694" spans="1:26" ht="13.8" x14ac:dyDescent="0.25">
      <c r="A3694" s="159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</row>
    <row r="3695" spans="1:26" ht="13.8" x14ac:dyDescent="0.25">
      <c r="A3695" s="159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</row>
    <row r="3696" spans="1:26" ht="13.8" x14ac:dyDescent="0.25">
      <c r="A3696" s="159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</row>
    <row r="3697" spans="1:26" ht="13.8" x14ac:dyDescent="0.25">
      <c r="A3697" s="159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</row>
    <row r="3698" spans="1:26" ht="13.8" x14ac:dyDescent="0.25">
      <c r="A3698" s="159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</row>
    <row r="3699" spans="1:26" ht="13.8" x14ac:dyDescent="0.25">
      <c r="A3699" s="15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</row>
    <row r="3700" spans="1:26" ht="13.8" x14ac:dyDescent="0.25">
      <c r="A3700" s="159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</row>
    <row r="3701" spans="1:26" ht="13.8" x14ac:dyDescent="0.25">
      <c r="A3701" s="159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</row>
    <row r="3702" spans="1:26" ht="13.8" x14ac:dyDescent="0.25">
      <c r="A3702" s="159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</row>
    <row r="3703" spans="1:26" ht="13.8" x14ac:dyDescent="0.25">
      <c r="A3703" s="159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</row>
    <row r="3704" spans="1:26" ht="13.8" x14ac:dyDescent="0.25">
      <c r="A3704" s="159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</row>
    <row r="3705" spans="1:26" ht="13.8" x14ac:dyDescent="0.25">
      <c r="A3705" s="159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</row>
    <row r="3706" spans="1:26" ht="13.8" x14ac:dyDescent="0.25">
      <c r="A3706" s="159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</row>
    <row r="3707" spans="1:26" ht="13.8" x14ac:dyDescent="0.25">
      <c r="A3707" s="159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</row>
    <row r="3708" spans="1:26" ht="13.8" x14ac:dyDescent="0.25">
      <c r="A3708" s="159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</row>
    <row r="3709" spans="1:26" ht="13.8" x14ac:dyDescent="0.25">
      <c r="A3709" s="15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</row>
    <row r="3710" spans="1:26" ht="13.8" x14ac:dyDescent="0.25">
      <c r="A3710" s="159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</row>
    <row r="3711" spans="1:26" ht="13.8" x14ac:dyDescent="0.25">
      <c r="A3711" s="159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</row>
    <row r="3712" spans="1:26" ht="13.8" x14ac:dyDescent="0.25">
      <c r="A3712" s="159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</row>
    <row r="3713" spans="1:26" ht="13.8" x14ac:dyDescent="0.25">
      <c r="A3713" s="159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</row>
    <row r="3714" spans="1:26" ht="13.8" x14ac:dyDescent="0.25">
      <c r="A3714" s="159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</row>
    <row r="3715" spans="1:26" ht="13.8" x14ac:dyDescent="0.25">
      <c r="A3715" s="159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</row>
    <row r="3716" spans="1:26" ht="13.8" x14ac:dyDescent="0.25">
      <c r="A3716" s="159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</row>
    <row r="3717" spans="1:26" ht="13.8" x14ac:dyDescent="0.25">
      <c r="A3717" s="159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</row>
    <row r="3718" spans="1:26" ht="13.8" x14ac:dyDescent="0.25">
      <c r="A3718" s="159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</row>
    <row r="3719" spans="1:26" ht="13.8" x14ac:dyDescent="0.25">
      <c r="A3719" s="15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</row>
    <row r="3720" spans="1:26" ht="13.8" x14ac:dyDescent="0.25">
      <c r="A3720" s="159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</row>
    <row r="3721" spans="1:26" ht="13.8" x14ac:dyDescent="0.25">
      <c r="A3721" s="159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</row>
    <row r="3722" spans="1:26" ht="13.8" x14ac:dyDescent="0.25">
      <c r="A3722" s="159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</row>
    <row r="3723" spans="1:26" ht="13.8" x14ac:dyDescent="0.25">
      <c r="A3723" s="159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</row>
    <row r="3724" spans="1:26" ht="13.8" x14ac:dyDescent="0.25">
      <c r="A3724" s="159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</row>
    <row r="3725" spans="1:26" ht="13.8" x14ac:dyDescent="0.25">
      <c r="A3725" s="159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</row>
    <row r="3726" spans="1:26" ht="13.8" x14ac:dyDescent="0.25">
      <c r="A3726" s="159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</row>
    <row r="3727" spans="1:26" ht="13.8" x14ac:dyDescent="0.25">
      <c r="A3727" s="159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</row>
    <row r="3728" spans="1:26" ht="13.8" x14ac:dyDescent="0.25">
      <c r="A3728" s="159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</row>
    <row r="3729" spans="1:26" ht="13.8" x14ac:dyDescent="0.25">
      <c r="A3729" s="15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</row>
    <row r="3730" spans="1:26" ht="13.8" x14ac:dyDescent="0.25">
      <c r="A3730" s="159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</row>
    <row r="3731" spans="1:26" ht="13.8" x14ac:dyDescent="0.25">
      <c r="A3731" s="159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</row>
    <row r="3732" spans="1:26" ht="13.8" x14ac:dyDescent="0.25">
      <c r="A3732" s="159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</row>
    <row r="3733" spans="1:26" ht="13.8" x14ac:dyDescent="0.25">
      <c r="A3733" s="159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</row>
    <row r="3734" spans="1:26" ht="13.8" x14ac:dyDescent="0.25">
      <c r="A3734" s="159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</row>
    <row r="3735" spans="1:26" ht="13.8" x14ac:dyDescent="0.25">
      <c r="A3735" s="159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</row>
    <row r="3736" spans="1:26" ht="13.8" x14ac:dyDescent="0.25">
      <c r="A3736" s="159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</row>
    <row r="3737" spans="1:26" ht="13.8" x14ac:dyDescent="0.25">
      <c r="A3737" s="159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</row>
    <row r="3738" spans="1:26" ht="13.8" x14ac:dyDescent="0.25">
      <c r="A3738" s="159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</row>
    <row r="3739" spans="1:26" ht="13.8" x14ac:dyDescent="0.25">
      <c r="A3739" s="15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</row>
    <row r="3740" spans="1:26" ht="13.8" x14ac:dyDescent="0.25">
      <c r="A3740" s="159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</row>
    <row r="3741" spans="1:26" ht="13.8" x14ac:dyDescent="0.25">
      <c r="A3741" s="159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</row>
    <row r="3742" spans="1:26" ht="13.8" x14ac:dyDescent="0.25">
      <c r="A3742" s="159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</row>
    <row r="3743" spans="1:26" ht="13.8" x14ac:dyDescent="0.25">
      <c r="A3743" s="159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</row>
    <row r="3744" spans="1:26" ht="13.8" x14ac:dyDescent="0.25">
      <c r="A3744" s="159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</row>
    <row r="3745" spans="1:26" ht="13.8" x14ac:dyDescent="0.25">
      <c r="A3745" s="159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</row>
    <row r="3746" spans="1:26" ht="13.8" x14ac:dyDescent="0.25">
      <c r="A3746" s="159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</row>
    <row r="3747" spans="1:26" ht="13.8" x14ac:dyDescent="0.25">
      <c r="A3747" s="159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</row>
    <row r="3748" spans="1:26" ht="13.8" x14ac:dyDescent="0.25">
      <c r="A3748" s="159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</row>
    <row r="3749" spans="1:26" ht="13.8" x14ac:dyDescent="0.25">
      <c r="A3749" s="15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</row>
    <row r="3750" spans="1:26" ht="13.8" x14ac:dyDescent="0.25">
      <c r="A3750" s="159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</row>
    <row r="3751" spans="1:26" ht="13.8" x14ac:dyDescent="0.25">
      <c r="A3751" s="159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</row>
    <row r="3752" spans="1:26" ht="13.8" x14ac:dyDescent="0.25">
      <c r="A3752" s="159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</row>
    <row r="3753" spans="1:26" ht="13.8" x14ac:dyDescent="0.25">
      <c r="A3753" s="159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</row>
    <row r="3754" spans="1:26" ht="13.8" x14ac:dyDescent="0.25">
      <c r="A3754" s="159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</row>
    <row r="3755" spans="1:26" ht="13.8" x14ac:dyDescent="0.25">
      <c r="A3755" s="159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</row>
    <row r="3756" spans="1:26" ht="13.8" x14ac:dyDescent="0.25">
      <c r="A3756" s="159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</row>
    <row r="3757" spans="1:26" ht="13.8" x14ac:dyDescent="0.25">
      <c r="A3757" s="159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</row>
    <row r="3758" spans="1:26" ht="13.8" x14ac:dyDescent="0.25">
      <c r="A3758" s="159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</row>
    <row r="3759" spans="1:26" ht="13.8" x14ac:dyDescent="0.25">
      <c r="A3759" s="1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</row>
    <row r="3760" spans="1:26" ht="13.8" x14ac:dyDescent="0.25">
      <c r="A3760" s="159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</row>
    <row r="3761" spans="1:26" ht="13.8" x14ac:dyDescent="0.25">
      <c r="A3761" s="159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</row>
    <row r="3762" spans="1:26" ht="13.8" x14ac:dyDescent="0.25">
      <c r="A3762" s="159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</row>
    <row r="3763" spans="1:26" ht="13.8" x14ac:dyDescent="0.25">
      <c r="A3763" s="159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</row>
    <row r="3764" spans="1:26" ht="13.8" x14ac:dyDescent="0.25">
      <c r="A3764" s="159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</row>
    <row r="3765" spans="1:26" ht="13.8" x14ac:dyDescent="0.25">
      <c r="A3765" s="159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</row>
    <row r="3766" spans="1:26" ht="13.8" x14ac:dyDescent="0.25">
      <c r="A3766" s="159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</row>
    <row r="3767" spans="1:26" ht="13.8" x14ac:dyDescent="0.25">
      <c r="A3767" s="159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</row>
    <row r="3768" spans="1:26" ht="13.8" x14ac:dyDescent="0.25">
      <c r="A3768" s="159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</row>
    <row r="3769" spans="1:26" ht="13.8" x14ac:dyDescent="0.25">
      <c r="A3769" s="15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</row>
    <row r="3770" spans="1:26" ht="13.8" x14ac:dyDescent="0.25">
      <c r="A3770" s="159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</row>
    <row r="3771" spans="1:26" ht="13.8" x14ac:dyDescent="0.25">
      <c r="A3771" s="159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</row>
    <row r="3772" spans="1:26" ht="13.8" x14ac:dyDescent="0.25">
      <c r="A3772" s="159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</row>
    <row r="3773" spans="1:26" ht="13.8" x14ac:dyDescent="0.25">
      <c r="A3773" s="159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</row>
    <row r="3774" spans="1:26" ht="13.8" x14ac:dyDescent="0.25">
      <c r="A3774" s="159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</row>
    <row r="3775" spans="1:26" ht="13.8" x14ac:dyDescent="0.25">
      <c r="A3775" s="159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</row>
    <row r="3776" spans="1:26" ht="13.8" x14ac:dyDescent="0.25">
      <c r="A3776" s="159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</row>
    <row r="3777" spans="1:26" ht="13.8" x14ac:dyDescent="0.25">
      <c r="A3777" s="159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</row>
    <row r="3778" spans="1:26" ht="13.8" x14ac:dyDescent="0.25">
      <c r="A3778" s="159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</row>
    <row r="3779" spans="1:26" ht="13.8" x14ac:dyDescent="0.25">
      <c r="A3779" s="15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</row>
    <row r="3780" spans="1:26" ht="13.8" x14ac:dyDescent="0.25">
      <c r="A3780" s="159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</row>
    <row r="3781" spans="1:26" ht="13.8" x14ac:dyDescent="0.25">
      <c r="A3781" s="159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</row>
    <row r="3782" spans="1:26" ht="13.8" x14ac:dyDescent="0.25">
      <c r="A3782" s="159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</row>
    <row r="3783" spans="1:26" ht="13.8" x14ac:dyDescent="0.25">
      <c r="A3783" s="159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</row>
    <row r="3784" spans="1:26" ht="13.8" x14ac:dyDescent="0.25">
      <c r="A3784" s="159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</row>
    <row r="3785" spans="1:26" ht="13.8" x14ac:dyDescent="0.25">
      <c r="A3785" s="159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</row>
    <row r="3786" spans="1:26" ht="13.8" x14ac:dyDescent="0.25">
      <c r="A3786" s="159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</row>
    <row r="3787" spans="1:26" ht="13.8" x14ac:dyDescent="0.25">
      <c r="A3787" s="159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</row>
    <row r="3788" spans="1:26" ht="13.8" x14ac:dyDescent="0.25">
      <c r="A3788" s="159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</row>
    <row r="3789" spans="1:26" ht="13.8" x14ac:dyDescent="0.25">
      <c r="A3789" s="15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</row>
    <row r="3790" spans="1:26" ht="13.8" x14ac:dyDescent="0.25">
      <c r="A3790" s="159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</row>
    <row r="3791" spans="1:26" ht="13.8" x14ac:dyDescent="0.25">
      <c r="A3791" s="159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</row>
    <row r="3792" spans="1:26" ht="13.8" x14ac:dyDescent="0.25">
      <c r="A3792" s="159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</row>
    <row r="3793" spans="1:26" ht="13.8" x14ac:dyDescent="0.25">
      <c r="A3793" s="159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</row>
    <row r="3794" spans="1:26" ht="13.8" x14ac:dyDescent="0.25">
      <c r="A3794" s="159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</row>
    <row r="3795" spans="1:26" ht="13.8" x14ac:dyDescent="0.25">
      <c r="A3795" s="159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</row>
    <row r="3796" spans="1:26" ht="13.8" x14ac:dyDescent="0.25">
      <c r="A3796" s="159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</row>
    <row r="3797" spans="1:26" ht="13.8" x14ac:dyDescent="0.25">
      <c r="A3797" s="159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</row>
    <row r="3798" spans="1:26" ht="13.8" x14ac:dyDescent="0.25">
      <c r="A3798" s="159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</row>
    <row r="3799" spans="1:26" ht="13.8" x14ac:dyDescent="0.25">
      <c r="A3799" s="15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</row>
    <row r="3800" spans="1:26" ht="13.8" x14ac:dyDescent="0.25">
      <c r="A3800" s="159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</row>
    <row r="3801" spans="1:26" ht="13.8" x14ac:dyDescent="0.25">
      <c r="A3801" s="159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</row>
    <row r="3802" spans="1:26" ht="13.8" x14ac:dyDescent="0.25">
      <c r="A3802" s="159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</row>
    <row r="3803" spans="1:26" ht="13.8" x14ac:dyDescent="0.25">
      <c r="A3803" s="159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</row>
    <row r="3804" spans="1:26" ht="13.8" x14ac:dyDescent="0.25">
      <c r="A3804" s="159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</row>
    <row r="3805" spans="1:26" ht="13.8" x14ac:dyDescent="0.25">
      <c r="A3805" s="159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</row>
    <row r="3806" spans="1:26" ht="13.8" x14ac:dyDescent="0.25">
      <c r="A3806" s="159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</row>
    <row r="3807" spans="1:26" ht="13.8" x14ac:dyDescent="0.25">
      <c r="A3807" s="159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</row>
    <row r="3808" spans="1:26" ht="13.8" x14ac:dyDescent="0.25">
      <c r="A3808" s="159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</row>
    <row r="3809" spans="1:26" ht="13.8" x14ac:dyDescent="0.25">
      <c r="A3809" s="15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</row>
    <row r="3810" spans="1:26" ht="13.8" x14ac:dyDescent="0.25">
      <c r="A3810" s="159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</row>
    <row r="3811" spans="1:26" ht="13.8" x14ac:dyDescent="0.25">
      <c r="A3811" s="159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</row>
    <row r="3812" spans="1:26" ht="13.8" x14ac:dyDescent="0.25">
      <c r="A3812" s="159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</row>
    <row r="3813" spans="1:26" ht="13.8" x14ac:dyDescent="0.25">
      <c r="A3813" s="159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</row>
    <row r="3814" spans="1:26" ht="13.8" x14ac:dyDescent="0.25">
      <c r="A3814" s="159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</row>
    <row r="3815" spans="1:26" ht="13.8" x14ac:dyDescent="0.25">
      <c r="A3815" s="159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</row>
    <row r="3816" spans="1:26" ht="13.8" x14ac:dyDescent="0.25">
      <c r="A3816" s="159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</row>
    <row r="3817" spans="1:26" ht="13.8" x14ac:dyDescent="0.25">
      <c r="A3817" s="159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</row>
    <row r="3818" spans="1:26" ht="13.8" x14ac:dyDescent="0.25">
      <c r="A3818" s="159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</row>
    <row r="3819" spans="1:26" ht="13.8" x14ac:dyDescent="0.25">
      <c r="A3819" s="15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</row>
    <row r="3820" spans="1:26" ht="13.8" x14ac:dyDescent="0.25">
      <c r="A3820" s="159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</row>
    <row r="3821" spans="1:26" ht="13.8" x14ac:dyDescent="0.25">
      <c r="A3821" s="159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</row>
    <row r="3822" spans="1:26" ht="13.8" x14ac:dyDescent="0.25">
      <c r="A3822" s="159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</row>
    <row r="3823" spans="1:26" ht="13.8" x14ac:dyDescent="0.25">
      <c r="A3823" s="159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</row>
    <row r="3824" spans="1:26" ht="13.8" x14ac:dyDescent="0.25">
      <c r="A3824" s="159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</row>
    <row r="3825" spans="1:26" ht="13.8" x14ac:dyDescent="0.25">
      <c r="A3825" s="159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</row>
    <row r="3826" spans="1:26" ht="13.8" x14ac:dyDescent="0.25">
      <c r="A3826" s="159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</row>
    <row r="3827" spans="1:26" ht="13.8" x14ac:dyDescent="0.25">
      <c r="A3827" s="159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</row>
    <row r="3828" spans="1:26" ht="13.8" x14ac:dyDescent="0.25">
      <c r="A3828" s="159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</row>
    <row r="3829" spans="1:26" ht="13.8" x14ac:dyDescent="0.25">
      <c r="A3829" s="15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</row>
    <row r="3830" spans="1:26" ht="13.8" x14ac:dyDescent="0.25">
      <c r="A3830" s="159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</row>
    <row r="3831" spans="1:26" ht="13.8" x14ac:dyDescent="0.25">
      <c r="A3831" s="159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</row>
    <row r="3832" spans="1:26" ht="13.8" x14ac:dyDescent="0.25">
      <c r="A3832" s="159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</row>
    <row r="3833" spans="1:26" ht="13.8" x14ac:dyDescent="0.25">
      <c r="A3833" s="159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</row>
    <row r="3834" spans="1:26" ht="13.8" x14ac:dyDescent="0.25">
      <c r="A3834" s="159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</row>
    <row r="3835" spans="1:26" ht="13.8" x14ac:dyDescent="0.25">
      <c r="A3835" s="159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</row>
    <row r="3836" spans="1:26" ht="13.8" x14ac:dyDescent="0.25">
      <c r="A3836" s="159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</row>
    <row r="3837" spans="1:26" ht="13.8" x14ac:dyDescent="0.25">
      <c r="A3837" s="159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</row>
    <row r="3838" spans="1:26" ht="13.8" x14ac:dyDescent="0.25">
      <c r="A3838" s="159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</row>
    <row r="3839" spans="1:26" ht="13.8" x14ac:dyDescent="0.25">
      <c r="A3839" s="15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</row>
    <row r="3840" spans="1:26" ht="13.8" x14ac:dyDescent="0.25">
      <c r="A3840" s="159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</row>
    <row r="3841" spans="1:26" ht="13.8" x14ac:dyDescent="0.25">
      <c r="A3841" s="159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</row>
    <row r="3842" spans="1:26" ht="13.8" x14ac:dyDescent="0.25">
      <c r="A3842" s="159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</row>
    <row r="3843" spans="1:26" ht="13.8" x14ac:dyDescent="0.25">
      <c r="A3843" s="159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</row>
    <row r="3844" spans="1:26" ht="13.8" x14ac:dyDescent="0.25">
      <c r="A3844" s="159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</row>
    <row r="3845" spans="1:26" ht="13.8" x14ac:dyDescent="0.25">
      <c r="A3845" s="159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</row>
    <row r="3846" spans="1:26" ht="13.8" x14ac:dyDescent="0.25">
      <c r="A3846" s="159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</row>
    <row r="3847" spans="1:26" ht="13.8" x14ac:dyDescent="0.25">
      <c r="A3847" s="159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</row>
    <row r="3848" spans="1:26" ht="13.8" x14ac:dyDescent="0.25">
      <c r="A3848" s="159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</row>
    <row r="3849" spans="1:26" ht="13.8" x14ac:dyDescent="0.25">
      <c r="A3849" s="15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</row>
    <row r="3850" spans="1:26" ht="13.8" x14ac:dyDescent="0.25">
      <c r="A3850" s="159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</row>
    <row r="3851" spans="1:26" ht="13.8" x14ac:dyDescent="0.25">
      <c r="A3851" s="159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</row>
    <row r="3852" spans="1:26" ht="13.8" x14ac:dyDescent="0.25">
      <c r="A3852" s="159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</row>
    <row r="3853" spans="1:26" ht="13.8" x14ac:dyDescent="0.25">
      <c r="A3853" s="159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</row>
    <row r="3854" spans="1:26" ht="13.8" x14ac:dyDescent="0.25">
      <c r="A3854" s="159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</row>
    <row r="3855" spans="1:26" ht="13.8" x14ac:dyDescent="0.25">
      <c r="A3855" s="159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</row>
    <row r="3856" spans="1:26" ht="13.8" x14ac:dyDescent="0.25">
      <c r="A3856" s="159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</row>
    <row r="3857" spans="1:26" ht="13.8" x14ac:dyDescent="0.25">
      <c r="A3857" s="159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</row>
    <row r="3858" spans="1:26" ht="13.8" x14ac:dyDescent="0.25">
      <c r="A3858" s="159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</row>
    <row r="3859" spans="1:26" ht="13.8" x14ac:dyDescent="0.25">
      <c r="A3859" s="1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</row>
    <row r="3860" spans="1:26" ht="13.8" x14ac:dyDescent="0.25">
      <c r="A3860" s="159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</row>
    <row r="3861" spans="1:26" ht="13.8" x14ac:dyDescent="0.25">
      <c r="A3861" s="159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</row>
    <row r="3862" spans="1:26" ht="13.8" x14ac:dyDescent="0.25">
      <c r="A3862" s="159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</row>
    <row r="3863" spans="1:26" ht="13.8" x14ac:dyDescent="0.25">
      <c r="A3863" s="159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</row>
    <row r="3864" spans="1:26" ht="13.8" x14ac:dyDescent="0.25">
      <c r="A3864" s="159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</row>
    <row r="3865" spans="1:26" ht="13.8" x14ac:dyDescent="0.25">
      <c r="A3865" s="159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</row>
    <row r="3866" spans="1:26" ht="13.8" x14ac:dyDescent="0.25">
      <c r="A3866" s="159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</row>
    <row r="3867" spans="1:26" ht="13.8" x14ac:dyDescent="0.25">
      <c r="A3867" s="159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</row>
    <row r="3868" spans="1:26" ht="13.8" x14ac:dyDescent="0.25">
      <c r="A3868" s="159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</row>
    <row r="3869" spans="1:26" ht="13.8" x14ac:dyDescent="0.25">
      <c r="A3869" s="15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</row>
    <row r="3870" spans="1:26" ht="13.8" x14ac:dyDescent="0.25">
      <c r="A3870" s="159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</row>
    <row r="3871" spans="1:26" ht="13.8" x14ac:dyDescent="0.25">
      <c r="A3871" s="159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</row>
    <row r="3872" spans="1:26" ht="13.8" x14ac:dyDescent="0.25">
      <c r="A3872" s="159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</row>
    <row r="3873" spans="1:26" ht="13.8" x14ac:dyDescent="0.25">
      <c r="A3873" s="159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</row>
    <row r="3874" spans="1:26" ht="13.8" x14ac:dyDescent="0.25">
      <c r="A3874" s="159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</row>
    <row r="3875" spans="1:26" ht="13.8" x14ac:dyDescent="0.25">
      <c r="A3875" s="159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</row>
    <row r="3876" spans="1:26" ht="13.8" x14ac:dyDescent="0.25">
      <c r="A3876" s="159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</row>
    <row r="3877" spans="1:26" ht="13.8" x14ac:dyDescent="0.25">
      <c r="A3877" s="159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</row>
    <row r="3878" spans="1:26" ht="13.8" x14ac:dyDescent="0.25">
      <c r="A3878" s="159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</row>
    <row r="3879" spans="1:26" ht="13.8" x14ac:dyDescent="0.25">
      <c r="A3879" s="15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</row>
    <row r="3880" spans="1:26" ht="13.8" x14ac:dyDescent="0.25">
      <c r="A3880" s="159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</row>
    <row r="3881" spans="1:26" ht="13.8" x14ac:dyDescent="0.25">
      <c r="A3881" s="159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</row>
    <row r="3882" spans="1:26" ht="13.8" x14ac:dyDescent="0.25">
      <c r="A3882" s="159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</row>
    <row r="3883" spans="1:26" ht="13.8" x14ac:dyDescent="0.25">
      <c r="A3883" s="159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</row>
    <row r="3884" spans="1:26" ht="13.8" x14ac:dyDescent="0.25">
      <c r="A3884" s="159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</row>
    <row r="3885" spans="1:26" ht="13.8" x14ac:dyDescent="0.25">
      <c r="A3885" s="159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</row>
    <row r="3886" spans="1:26" ht="13.8" x14ac:dyDescent="0.25">
      <c r="A3886" s="159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</row>
    <row r="3887" spans="1:26" ht="13.8" x14ac:dyDescent="0.25">
      <c r="A3887" s="159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</row>
    <row r="3888" spans="1:26" ht="13.8" x14ac:dyDescent="0.25">
      <c r="A3888" s="159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</row>
    <row r="3889" spans="1:26" ht="13.8" x14ac:dyDescent="0.25">
      <c r="A3889" s="15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</row>
    <row r="3890" spans="1:26" ht="13.8" x14ac:dyDescent="0.25">
      <c r="A3890" s="159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</row>
    <row r="3891" spans="1:26" ht="13.8" x14ac:dyDescent="0.25">
      <c r="A3891" s="159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</row>
    <row r="3892" spans="1:26" ht="13.8" x14ac:dyDescent="0.25">
      <c r="A3892" s="159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</row>
    <row r="3893" spans="1:26" ht="13.8" x14ac:dyDescent="0.25">
      <c r="A3893" s="159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</row>
    <row r="3894" spans="1:26" ht="13.8" x14ac:dyDescent="0.25">
      <c r="A3894" s="159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</row>
    <row r="3895" spans="1:26" ht="13.8" x14ac:dyDescent="0.25">
      <c r="A3895" s="159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</row>
    <row r="3896" spans="1:26" ht="13.8" x14ac:dyDescent="0.25">
      <c r="A3896" s="159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</row>
    <row r="3897" spans="1:26" ht="13.8" x14ac:dyDescent="0.25">
      <c r="A3897" s="159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</row>
    <row r="3898" spans="1:26" ht="13.8" x14ac:dyDescent="0.25">
      <c r="A3898" s="159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</row>
    <row r="3899" spans="1:26" ht="13.8" x14ac:dyDescent="0.25">
      <c r="A3899" s="15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</row>
    <row r="3900" spans="1:26" ht="13.8" x14ac:dyDescent="0.25">
      <c r="A3900" s="159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</row>
    <row r="3901" spans="1:26" ht="13.8" x14ac:dyDescent="0.25">
      <c r="A3901" s="159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</row>
    <row r="3902" spans="1:26" ht="13.8" x14ac:dyDescent="0.25">
      <c r="A3902" s="159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</row>
    <row r="3903" spans="1:26" ht="13.8" x14ac:dyDescent="0.25">
      <c r="A3903" s="159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</row>
    <row r="3904" spans="1:26" ht="13.8" x14ac:dyDescent="0.25">
      <c r="A3904" s="159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</row>
    <row r="3905" spans="1:26" ht="13.8" x14ac:dyDescent="0.25">
      <c r="A3905" s="159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</row>
    <row r="3906" spans="1:26" ht="13.8" x14ac:dyDescent="0.25">
      <c r="A3906" s="159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</row>
    <row r="3907" spans="1:26" ht="13.8" x14ac:dyDescent="0.25">
      <c r="A3907" s="159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</row>
    <row r="3908" spans="1:26" ht="13.8" x14ac:dyDescent="0.25">
      <c r="A3908" s="159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</row>
    <row r="3909" spans="1:26" ht="13.8" x14ac:dyDescent="0.25">
      <c r="A3909" s="15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</row>
    <row r="3910" spans="1:26" ht="13.8" x14ac:dyDescent="0.25">
      <c r="A3910" s="159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</row>
    <row r="3911" spans="1:26" ht="13.8" x14ac:dyDescent="0.25">
      <c r="A3911" s="159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</row>
    <row r="3912" spans="1:26" ht="13.8" x14ac:dyDescent="0.25">
      <c r="A3912" s="159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</row>
    <row r="3913" spans="1:26" ht="13.8" x14ac:dyDescent="0.25">
      <c r="A3913" s="159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</row>
    <row r="3914" spans="1:26" ht="13.8" x14ac:dyDescent="0.25">
      <c r="A3914" s="159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</row>
    <row r="3915" spans="1:26" ht="13.8" x14ac:dyDescent="0.25">
      <c r="A3915" s="159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</row>
    <row r="3916" spans="1:26" ht="13.8" x14ac:dyDescent="0.25">
      <c r="A3916" s="159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</row>
    <row r="3917" spans="1:26" ht="13.8" x14ac:dyDescent="0.25">
      <c r="A3917" s="159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</row>
    <row r="3918" spans="1:26" ht="13.8" x14ac:dyDescent="0.25">
      <c r="A3918" s="159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</row>
    <row r="3919" spans="1:26" ht="13.8" x14ac:dyDescent="0.25">
      <c r="A3919" s="15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</row>
    <row r="3920" spans="1:26" ht="13.8" x14ac:dyDescent="0.25">
      <c r="A3920" s="159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</row>
    <row r="3921" spans="1:26" ht="13.8" x14ac:dyDescent="0.25">
      <c r="A3921" s="159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</row>
    <row r="3922" spans="1:26" ht="13.8" x14ac:dyDescent="0.25">
      <c r="A3922" s="159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</row>
    <row r="3923" spans="1:26" ht="13.8" x14ac:dyDescent="0.25">
      <c r="A3923" s="159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</row>
    <row r="3924" spans="1:26" ht="13.8" x14ac:dyDescent="0.25">
      <c r="A3924" s="159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</row>
    <row r="3925" spans="1:26" ht="13.8" x14ac:dyDescent="0.25">
      <c r="A3925" s="159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</row>
    <row r="3926" spans="1:26" ht="13.8" x14ac:dyDescent="0.25">
      <c r="A3926" s="159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</row>
    <row r="3927" spans="1:26" ht="13.8" x14ac:dyDescent="0.25">
      <c r="A3927" s="159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</row>
    <row r="3928" spans="1:26" ht="13.8" x14ac:dyDescent="0.25">
      <c r="A3928" s="159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</row>
    <row r="3929" spans="1:26" ht="13.8" x14ac:dyDescent="0.25">
      <c r="A3929" s="15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</row>
    <row r="3930" spans="1:26" ht="13.8" x14ac:dyDescent="0.25">
      <c r="A3930" s="159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</row>
    <row r="3931" spans="1:26" ht="13.8" x14ac:dyDescent="0.25">
      <c r="A3931" s="159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</row>
    <row r="3932" spans="1:26" ht="13.8" x14ac:dyDescent="0.25">
      <c r="A3932" s="159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</row>
    <row r="3933" spans="1:26" ht="13.8" x14ac:dyDescent="0.25">
      <c r="A3933" s="159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</row>
    <row r="3934" spans="1:26" ht="13.8" x14ac:dyDescent="0.25">
      <c r="A3934" s="159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</row>
    <row r="3935" spans="1:26" ht="13.8" x14ac:dyDescent="0.25">
      <c r="A3935" s="159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</row>
    <row r="3936" spans="1:26" ht="13.8" x14ac:dyDescent="0.25">
      <c r="A3936" s="159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</row>
    <row r="3937" spans="1:26" ht="13.8" x14ac:dyDescent="0.25">
      <c r="A3937" s="159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</row>
    <row r="3938" spans="1:26" ht="13.8" x14ac:dyDescent="0.25">
      <c r="A3938" s="159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</row>
    <row r="3939" spans="1:26" ht="13.8" x14ac:dyDescent="0.25">
      <c r="A3939" s="15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</row>
    <row r="3940" spans="1:26" ht="13.8" x14ac:dyDescent="0.25">
      <c r="A3940" s="159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</row>
    <row r="3941" spans="1:26" ht="13.8" x14ac:dyDescent="0.25">
      <c r="A3941" s="159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</row>
    <row r="3942" spans="1:26" ht="13.8" x14ac:dyDescent="0.25">
      <c r="A3942" s="159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</row>
    <row r="3943" spans="1:26" ht="13.8" x14ac:dyDescent="0.25">
      <c r="A3943" s="159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</row>
    <row r="3944" spans="1:26" ht="13.8" x14ac:dyDescent="0.25">
      <c r="A3944" s="159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</row>
    <row r="3945" spans="1:26" ht="13.8" x14ac:dyDescent="0.25">
      <c r="A3945" s="159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</row>
    <row r="3946" spans="1:26" ht="13.8" x14ac:dyDescent="0.25">
      <c r="A3946" s="159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</row>
    <row r="3947" spans="1:26" ht="13.8" x14ac:dyDescent="0.25">
      <c r="A3947" s="159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</row>
    <row r="3948" spans="1:26" ht="13.8" x14ac:dyDescent="0.25">
      <c r="A3948" s="159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</row>
    <row r="3949" spans="1:26" ht="13.8" x14ac:dyDescent="0.25">
      <c r="A3949" s="15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</row>
    <row r="3950" spans="1:26" ht="13.8" x14ac:dyDescent="0.25">
      <c r="A3950" s="159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</row>
    <row r="3951" spans="1:26" ht="13.8" x14ac:dyDescent="0.25">
      <c r="A3951" s="159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</row>
    <row r="3952" spans="1:26" ht="13.8" x14ac:dyDescent="0.25">
      <c r="A3952" s="159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</row>
    <row r="3953" spans="1:26" ht="13.8" x14ac:dyDescent="0.25">
      <c r="A3953" s="159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</row>
    <row r="3954" spans="1:26" ht="13.8" x14ac:dyDescent="0.25">
      <c r="A3954" s="159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</row>
    <row r="3955" spans="1:26" ht="13.8" x14ac:dyDescent="0.25">
      <c r="A3955" s="159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</row>
    <row r="3956" spans="1:26" ht="13.8" x14ac:dyDescent="0.25">
      <c r="A3956" s="159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</row>
    <row r="3957" spans="1:26" ht="13.8" x14ac:dyDescent="0.25">
      <c r="A3957" s="159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</row>
    <row r="3958" spans="1:26" ht="13.8" x14ac:dyDescent="0.25">
      <c r="A3958" s="159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</row>
    <row r="3959" spans="1:26" ht="13.8" x14ac:dyDescent="0.25">
      <c r="A3959" s="1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</row>
    <row r="3960" spans="1:26" ht="13.8" x14ac:dyDescent="0.25">
      <c r="A3960" s="159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</row>
    <row r="3961" spans="1:26" ht="13.8" x14ac:dyDescent="0.25">
      <c r="A3961" s="159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</row>
    <row r="3962" spans="1:26" ht="13.8" x14ac:dyDescent="0.25">
      <c r="A3962" s="159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</row>
    <row r="3963" spans="1:26" ht="13.8" x14ac:dyDescent="0.25">
      <c r="A3963" s="159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</row>
    <row r="3964" spans="1:26" ht="13.8" x14ac:dyDescent="0.25">
      <c r="A3964" s="159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</row>
    <row r="3965" spans="1:26" ht="13.8" x14ac:dyDescent="0.25">
      <c r="A3965" s="159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</row>
    <row r="3966" spans="1:26" ht="13.8" x14ac:dyDescent="0.25">
      <c r="A3966" s="159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</row>
    <row r="3967" spans="1:26" ht="13.8" x14ac:dyDescent="0.25">
      <c r="A3967" s="159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</row>
    <row r="3968" spans="1:26" ht="13.8" x14ac:dyDescent="0.25">
      <c r="A3968" s="159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</row>
    <row r="3969" spans="1:26" ht="13.8" x14ac:dyDescent="0.25">
      <c r="A3969" s="15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</row>
    <row r="3970" spans="1:26" ht="13.8" x14ac:dyDescent="0.25">
      <c r="A3970" s="159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</row>
    <row r="3971" spans="1:26" ht="13.8" x14ac:dyDescent="0.25">
      <c r="A3971" s="159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</row>
    <row r="3972" spans="1:26" ht="13.8" x14ac:dyDescent="0.25">
      <c r="A3972" s="159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</row>
    <row r="3973" spans="1:26" ht="13.8" x14ac:dyDescent="0.25">
      <c r="A3973" s="159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</row>
    <row r="3974" spans="1:26" ht="13.8" x14ac:dyDescent="0.25">
      <c r="A3974" s="159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</row>
    <row r="3975" spans="1:26" ht="13.8" x14ac:dyDescent="0.25">
      <c r="A3975" s="159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</row>
    <row r="3976" spans="1:26" ht="13.8" x14ac:dyDescent="0.25">
      <c r="A3976" s="159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</row>
    <row r="3977" spans="1:26" ht="13.8" x14ac:dyDescent="0.25">
      <c r="A3977" s="159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</row>
    <row r="3978" spans="1:26" ht="13.8" x14ac:dyDescent="0.25">
      <c r="A3978" s="159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</row>
    <row r="3979" spans="1:26" ht="13.8" x14ac:dyDescent="0.25">
      <c r="A3979" s="15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</row>
    <row r="3980" spans="1:26" ht="13.8" x14ac:dyDescent="0.25">
      <c r="A3980" s="159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</row>
    <row r="3981" spans="1:26" ht="13.8" x14ac:dyDescent="0.25">
      <c r="A3981" s="159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</row>
    <row r="3982" spans="1:26" ht="13.8" x14ac:dyDescent="0.25">
      <c r="A3982" s="159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</row>
    <row r="3983" spans="1:26" ht="13.8" x14ac:dyDescent="0.25">
      <c r="A3983" s="159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</row>
    <row r="3984" spans="1:26" ht="13.8" x14ac:dyDescent="0.25">
      <c r="A3984" s="159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</row>
    <row r="3985" spans="1:26" ht="13.8" x14ac:dyDescent="0.25">
      <c r="A3985" s="159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</row>
    <row r="3986" spans="1:26" ht="13.8" x14ac:dyDescent="0.25">
      <c r="A3986" s="159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</row>
    <row r="3987" spans="1:26" ht="13.8" x14ac:dyDescent="0.25">
      <c r="A3987" s="159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</row>
    <row r="3988" spans="1:26" ht="13.8" x14ac:dyDescent="0.25">
      <c r="A3988" s="159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</row>
    <row r="3989" spans="1:26" ht="13.8" x14ac:dyDescent="0.25">
      <c r="A3989" s="15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</row>
    <row r="3990" spans="1:26" ht="13.8" x14ac:dyDescent="0.25">
      <c r="A3990" s="159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</row>
    <row r="3991" spans="1:26" ht="13.8" x14ac:dyDescent="0.25">
      <c r="A3991" s="159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</row>
    <row r="3992" spans="1:26" ht="13.8" x14ac:dyDescent="0.25">
      <c r="A3992" s="159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</row>
    <row r="3993" spans="1:26" ht="13.8" x14ac:dyDescent="0.25">
      <c r="A3993" s="159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</row>
    <row r="3994" spans="1:26" ht="13.8" x14ac:dyDescent="0.25">
      <c r="A3994" s="159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</row>
    <row r="3995" spans="1:26" ht="13.8" x14ac:dyDescent="0.25">
      <c r="A3995" s="159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</row>
    <row r="3996" spans="1:26" ht="13.8" x14ac:dyDescent="0.25">
      <c r="A3996" s="159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</row>
    <row r="3997" spans="1:26" ht="13.8" x14ac:dyDescent="0.25">
      <c r="A3997" s="159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</row>
    <row r="3998" spans="1:26" ht="13.8" x14ac:dyDescent="0.25">
      <c r="A3998" s="159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</row>
    <row r="3999" spans="1:26" ht="13.8" x14ac:dyDescent="0.25">
      <c r="A3999" s="15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</row>
    <row r="4000" spans="1:26" ht="13.8" x14ac:dyDescent="0.25">
      <c r="A4000" s="159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</row>
    <row r="4001" spans="1:26" ht="13.8" x14ac:dyDescent="0.25">
      <c r="A4001" s="159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</row>
    <row r="4002" spans="1:26" ht="13.8" x14ac:dyDescent="0.25">
      <c r="A4002" s="159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</row>
    <row r="4003" spans="1:26" ht="13.8" x14ac:dyDescent="0.25">
      <c r="A4003" s="159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</row>
    <row r="4004" spans="1:26" ht="13.8" x14ac:dyDescent="0.25">
      <c r="A4004" s="159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</row>
    <row r="4005" spans="1:26" ht="13.8" x14ac:dyDescent="0.25">
      <c r="A4005" s="159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</row>
    <row r="4006" spans="1:26" ht="13.8" x14ac:dyDescent="0.25">
      <c r="A4006" s="159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</row>
    <row r="4007" spans="1:26" ht="13.8" x14ac:dyDescent="0.25">
      <c r="A4007" s="159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</row>
    <row r="4008" spans="1:26" ht="13.8" x14ac:dyDescent="0.25">
      <c r="A4008" s="159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</row>
    <row r="4009" spans="1:26" ht="13.8" x14ac:dyDescent="0.25">
      <c r="A4009" s="15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</row>
    <row r="4010" spans="1:26" ht="13.8" x14ac:dyDescent="0.25">
      <c r="A4010" s="159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</row>
    <row r="4011" spans="1:26" ht="13.8" x14ac:dyDescent="0.25">
      <c r="A4011" s="159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</row>
    <row r="4012" spans="1:26" ht="13.8" x14ac:dyDescent="0.25">
      <c r="A4012" s="159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</row>
    <row r="4013" spans="1:26" ht="13.8" x14ac:dyDescent="0.25">
      <c r="A4013" s="159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</row>
    <row r="4014" spans="1:26" ht="13.8" x14ac:dyDescent="0.25">
      <c r="A4014" s="159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</row>
    <row r="4015" spans="1:26" ht="13.8" x14ac:dyDescent="0.25">
      <c r="A4015" s="159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</row>
    <row r="4016" spans="1:26" ht="13.8" x14ac:dyDescent="0.25">
      <c r="A4016" s="159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</row>
    <row r="4017" spans="1:26" ht="13.8" x14ac:dyDescent="0.25">
      <c r="A4017" s="159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</row>
    <row r="4018" spans="1:26" ht="13.8" x14ac:dyDescent="0.25">
      <c r="A4018" s="159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</row>
    <row r="4019" spans="1:26" ht="13.8" x14ac:dyDescent="0.25">
      <c r="A4019" s="15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</row>
    <row r="4020" spans="1:26" ht="13.8" x14ac:dyDescent="0.25">
      <c r="A4020" s="159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</row>
    <row r="4021" spans="1:26" ht="13.8" x14ac:dyDescent="0.25">
      <c r="A4021" s="159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</row>
    <row r="4022" spans="1:26" ht="13.8" x14ac:dyDescent="0.25">
      <c r="A4022" s="159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</row>
    <row r="4023" spans="1:26" ht="13.8" x14ac:dyDescent="0.25">
      <c r="A4023" s="159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</row>
    <row r="4024" spans="1:26" ht="13.8" x14ac:dyDescent="0.25">
      <c r="A4024" s="159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</row>
    <row r="4025" spans="1:26" ht="13.8" x14ac:dyDescent="0.25">
      <c r="A4025" s="159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</row>
    <row r="4026" spans="1:26" ht="13.8" x14ac:dyDescent="0.25">
      <c r="A4026" s="159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</row>
    <row r="4027" spans="1:26" ht="13.8" x14ac:dyDescent="0.25">
      <c r="A4027" s="159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</row>
    <row r="4028" spans="1:26" ht="13.8" x14ac:dyDescent="0.25">
      <c r="A4028" s="159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</row>
    <row r="4029" spans="1:26" ht="13.8" x14ac:dyDescent="0.25">
      <c r="A4029" s="15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</row>
    <row r="4030" spans="1:26" ht="13.8" x14ac:dyDescent="0.25">
      <c r="A4030" s="159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</row>
    <row r="4031" spans="1:26" ht="13.8" x14ac:dyDescent="0.25">
      <c r="A4031" s="159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</row>
    <row r="4032" spans="1:26" ht="13.8" x14ac:dyDescent="0.25">
      <c r="A4032" s="159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</row>
    <row r="4033" spans="1:26" ht="13.8" x14ac:dyDescent="0.25">
      <c r="A4033" s="159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</row>
    <row r="4034" spans="1:26" ht="13.8" x14ac:dyDescent="0.25">
      <c r="A4034" s="159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</row>
    <row r="4035" spans="1:26" ht="13.8" x14ac:dyDescent="0.25">
      <c r="A4035" s="159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</row>
    <row r="4036" spans="1:26" ht="13.8" x14ac:dyDescent="0.25">
      <c r="A4036" s="159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</row>
    <row r="4037" spans="1:26" ht="13.8" x14ac:dyDescent="0.25">
      <c r="A4037" s="159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</row>
    <row r="4038" spans="1:26" ht="13.8" x14ac:dyDescent="0.25">
      <c r="A4038" s="159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</row>
    <row r="4039" spans="1:26" ht="13.8" x14ac:dyDescent="0.25">
      <c r="A4039" s="15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</row>
    <row r="4040" spans="1:26" ht="13.8" x14ac:dyDescent="0.25">
      <c r="A4040" s="159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</row>
    <row r="4041" spans="1:26" ht="13.8" x14ac:dyDescent="0.25">
      <c r="A4041" s="159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</row>
    <row r="4042" spans="1:26" ht="13.8" x14ac:dyDescent="0.25">
      <c r="A4042" s="159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</row>
    <row r="4043" spans="1:26" ht="13.8" x14ac:dyDescent="0.25">
      <c r="A4043" s="159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</row>
    <row r="4044" spans="1:26" ht="13.8" x14ac:dyDescent="0.25">
      <c r="A4044" s="159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</row>
    <row r="4045" spans="1:26" ht="13.8" x14ac:dyDescent="0.25">
      <c r="A4045" s="159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</row>
    <row r="4046" spans="1:26" ht="13.8" x14ac:dyDescent="0.25">
      <c r="A4046" s="159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</row>
    <row r="4047" spans="1:26" ht="13.8" x14ac:dyDescent="0.25">
      <c r="A4047" s="159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</row>
    <row r="4048" spans="1:26" ht="13.8" x14ac:dyDescent="0.25">
      <c r="A4048" s="159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</row>
    <row r="4049" spans="1:26" ht="13.8" x14ac:dyDescent="0.25">
      <c r="A4049" s="15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</row>
    <row r="4050" spans="1:26" ht="13.8" x14ac:dyDescent="0.25">
      <c r="A4050" s="159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</row>
    <row r="4051" spans="1:26" ht="13.8" x14ac:dyDescent="0.25">
      <c r="A4051" s="159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</row>
    <row r="4052" spans="1:26" ht="13.8" x14ac:dyDescent="0.25">
      <c r="A4052" s="159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</row>
    <row r="4053" spans="1:26" ht="13.8" x14ac:dyDescent="0.25">
      <c r="A4053" s="159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</row>
    <row r="4054" spans="1:26" ht="13.8" x14ac:dyDescent="0.25">
      <c r="A4054" s="159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</row>
    <row r="4055" spans="1:26" ht="13.8" x14ac:dyDescent="0.25">
      <c r="A4055" s="159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</row>
    <row r="4056" spans="1:26" ht="13.8" x14ac:dyDescent="0.25">
      <c r="A4056" s="159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</row>
    <row r="4057" spans="1:26" ht="13.8" x14ac:dyDescent="0.25">
      <c r="A4057" s="159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</row>
    <row r="4058" spans="1:26" ht="13.8" x14ac:dyDescent="0.25">
      <c r="A4058" s="159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</row>
    <row r="4059" spans="1:26" ht="13.8" x14ac:dyDescent="0.25">
      <c r="A4059" s="1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</row>
    <row r="4060" spans="1:26" ht="13.8" x14ac:dyDescent="0.25">
      <c r="A4060" s="159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</row>
    <row r="4061" spans="1:26" ht="13.8" x14ac:dyDescent="0.25">
      <c r="A4061" s="159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</row>
    <row r="4062" spans="1:26" ht="13.8" x14ac:dyDescent="0.25">
      <c r="A4062" s="159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</row>
    <row r="4063" spans="1:26" ht="13.8" x14ac:dyDescent="0.25">
      <c r="A4063" s="159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</row>
    <row r="4064" spans="1:26" ht="13.8" x14ac:dyDescent="0.25">
      <c r="A4064" s="159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</row>
    <row r="4065" spans="1:26" ht="13.8" x14ac:dyDescent="0.25">
      <c r="A4065" s="159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</row>
    <row r="4066" spans="1:26" ht="13.8" x14ac:dyDescent="0.25">
      <c r="A4066" s="159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</row>
    <row r="4067" spans="1:26" ht="13.8" x14ac:dyDescent="0.25">
      <c r="A4067" s="159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</row>
    <row r="4068" spans="1:26" ht="13.8" x14ac:dyDescent="0.25">
      <c r="A4068" s="159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</row>
    <row r="4069" spans="1:26" ht="13.8" x14ac:dyDescent="0.25">
      <c r="A4069" s="15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</row>
    <row r="4070" spans="1:26" ht="13.8" x14ac:dyDescent="0.25">
      <c r="A4070" s="159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</row>
    <row r="4071" spans="1:26" ht="13.8" x14ac:dyDescent="0.25">
      <c r="A4071" s="159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</row>
    <row r="4072" spans="1:26" ht="13.8" x14ac:dyDescent="0.25">
      <c r="A4072" s="159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</row>
    <row r="4073" spans="1:26" ht="13.8" x14ac:dyDescent="0.25">
      <c r="A4073" s="159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</row>
    <row r="4074" spans="1:26" ht="13.8" x14ac:dyDescent="0.25">
      <c r="A4074" s="159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</row>
    <row r="4075" spans="1:26" ht="13.8" x14ac:dyDescent="0.25">
      <c r="A4075" s="159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</row>
    <row r="4076" spans="1:26" ht="13.8" x14ac:dyDescent="0.25">
      <c r="A4076" s="159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</row>
    <row r="4077" spans="1:26" ht="13.8" x14ac:dyDescent="0.25">
      <c r="A4077" s="159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</row>
    <row r="4078" spans="1:26" ht="13.8" x14ac:dyDescent="0.25">
      <c r="A4078" s="159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</row>
    <row r="4079" spans="1:26" ht="13.8" x14ac:dyDescent="0.25">
      <c r="A4079" s="15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</row>
    <row r="4080" spans="1:26" ht="13.8" x14ac:dyDescent="0.25">
      <c r="A4080" s="159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</row>
    <row r="4081" spans="1:26" ht="13.8" x14ac:dyDescent="0.25">
      <c r="A4081" s="159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</row>
    <row r="4082" spans="1:26" ht="13.8" x14ac:dyDescent="0.25">
      <c r="A4082" s="159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</row>
    <row r="4083" spans="1:26" ht="13.8" x14ac:dyDescent="0.25">
      <c r="A4083" s="159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</row>
    <row r="4084" spans="1:26" ht="13.8" x14ac:dyDescent="0.25">
      <c r="A4084" s="159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</row>
    <row r="4085" spans="1:26" ht="13.8" x14ac:dyDescent="0.25">
      <c r="A4085" s="159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</row>
    <row r="4086" spans="1:26" ht="13.8" x14ac:dyDescent="0.25">
      <c r="A4086" s="159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</row>
    <row r="4087" spans="1:26" ht="13.8" x14ac:dyDescent="0.25">
      <c r="A4087" s="159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</row>
    <row r="4088" spans="1:26" ht="13.8" x14ac:dyDescent="0.25">
      <c r="A4088" s="159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</row>
    <row r="4089" spans="1:26" ht="13.8" x14ac:dyDescent="0.25">
      <c r="A4089" s="15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</row>
    <row r="4090" spans="1:26" ht="13.8" x14ac:dyDescent="0.25">
      <c r="A4090" s="159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</row>
    <row r="4091" spans="1:26" ht="13.8" x14ac:dyDescent="0.25">
      <c r="A4091" s="159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</row>
    <row r="4092" spans="1:26" ht="13.8" x14ac:dyDescent="0.25">
      <c r="A4092" s="159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</row>
    <row r="4093" spans="1:26" ht="13.8" x14ac:dyDescent="0.25">
      <c r="A4093" s="159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</row>
    <row r="4094" spans="1:26" ht="13.8" x14ac:dyDescent="0.25">
      <c r="A4094" s="159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</row>
    <row r="4095" spans="1:26" ht="13.8" x14ac:dyDescent="0.25">
      <c r="A4095" s="159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</row>
    <row r="4096" spans="1:26" ht="13.8" x14ac:dyDescent="0.25">
      <c r="A4096" s="159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</row>
    <row r="4097" spans="1:26" ht="13.8" x14ac:dyDescent="0.25">
      <c r="A4097" s="159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</row>
    <row r="4098" spans="1:26" ht="13.8" x14ac:dyDescent="0.25">
      <c r="A4098" s="159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</row>
    <row r="4099" spans="1:26" ht="13.8" x14ac:dyDescent="0.25">
      <c r="A4099" s="15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</row>
    <row r="4100" spans="1:26" ht="13.8" x14ac:dyDescent="0.25">
      <c r="A4100" s="159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</row>
    <row r="4101" spans="1:26" ht="13.8" x14ac:dyDescent="0.25">
      <c r="A4101" s="159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</row>
    <row r="4102" spans="1:26" ht="13.8" x14ac:dyDescent="0.25">
      <c r="A4102" s="159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</row>
    <row r="4103" spans="1:26" ht="13.8" x14ac:dyDescent="0.25">
      <c r="A4103" s="159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</row>
    <row r="4104" spans="1:26" ht="13.8" x14ac:dyDescent="0.25">
      <c r="A4104" s="159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</row>
    <row r="4105" spans="1:26" ht="13.8" x14ac:dyDescent="0.25">
      <c r="A4105" s="159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</row>
    <row r="4106" spans="1:26" ht="13.8" x14ac:dyDescent="0.25">
      <c r="A4106" s="159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</row>
    <row r="4107" spans="1:26" ht="13.8" x14ac:dyDescent="0.25">
      <c r="A4107" s="159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</row>
    <row r="4108" spans="1:26" ht="13.8" x14ac:dyDescent="0.25">
      <c r="A4108" s="159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</row>
    <row r="4109" spans="1:26" ht="13.8" x14ac:dyDescent="0.25">
      <c r="A4109" s="15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</row>
    <row r="4110" spans="1:26" ht="13.8" x14ac:dyDescent="0.25">
      <c r="A4110" s="159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</row>
    <row r="4111" spans="1:26" ht="13.8" x14ac:dyDescent="0.25">
      <c r="A4111" s="159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</row>
    <row r="4112" spans="1:26" ht="13.8" x14ac:dyDescent="0.25">
      <c r="A4112" s="159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</row>
    <row r="4113" spans="1:26" ht="13.8" x14ac:dyDescent="0.25">
      <c r="A4113" s="159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</row>
    <row r="4114" spans="1:26" ht="13.8" x14ac:dyDescent="0.25">
      <c r="A4114" s="159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</row>
    <row r="4115" spans="1:26" ht="13.8" x14ac:dyDescent="0.25">
      <c r="A4115" s="159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</row>
    <row r="4116" spans="1:26" ht="13.8" x14ac:dyDescent="0.25">
      <c r="A4116" s="159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</row>
    <row r="4117" spans="1:26" ht="13.8" x14ac:dyDescent="0.25">
      <c r="A4117" s="159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</row>
    <row r="4118" spans="1:26" ht="13.8" x14ac:dyDescent="0.25">
      <c r="A4118" s="159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</row>
    <row r="4119" spans="1:26" ht="13.8" x14ac:dyDescent="0.25">
      <c r="A4119" s="15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</row>
    <row r="4120" spans="1:26" ht="13.8" x14ac:dyDescent="0.25">
      <c r="A4120" s="159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</row>
    <row r="4121" spans="1:26" ht="13.8" x14ac:dyDescent="0.25">
      <c r="A4121" s="159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</row>
    <row r="4122" spans="1:26" ht="13.8" x14ac:dyDescent="0.25">
      <c r="A4122" s="159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</row>
    <row r="4123" spans="1:26" ht="13.8" x14ac:dyDescent="0.25">
      <c r="A4123" s="159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</row>
    <row r="4124" spans="1:26" ht="13.8" x14ac:dyDescent="0.25">
      <c r="A4124" s="159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</row>
    <row r="4125" spans="1:26" ht="13.8" x14ac:dyDescent="0.25">
      <c r="A4125" s="159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</row>
    <row r="4126" spans="1:26" ht="13.8" x14ac:dyDescent="0.25">
      <c r="A4126" s="159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</row>
    <row r="4127" spans="1:26" ht="13.8" x14ac:dyDescent="0.25">
      <c r="A4127" s="159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</row>
    <row r="4128" spans="1:26" ht="13.8" x14ac:dyDescent="0.25">
      <c r="A4128" s="159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</row>
    <row r="4129" spans="1:26" ht="13.8" x14ac:dyDescent="0.25">
      <c r="A4129" s="15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</row>
    <row r="4130" spans="1:26" ht="13.8" x14ac:dyDescent="0.25">
      <c r="A4130" s="159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</row>
    <row r="4131" spans="1:26" ht="13.8" x14ac:dyDescent="0.25">
      <c r="A4131" s="159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</row>
    <row r="4132" spans="1:26" ht="13.8" x14ac:dyDescent="0.25">
      <c r="A4132" s="159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</row>
    <row r="4133" spans="1:26" ht="13.8" x14ac:dyDescent="0.25">
      <c r="A4133" s="159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</row>
    <row r="4134" spans="1:26" ht="13.8" x14ac:dyDescent="0.25">
      <c r="A4134" s="159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</row>
    <row r="4135" spans="1:26" ht="13.8" x14ac:dyDescent="0.25">
      <c r="A4135" s="159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</row>
    <row r="4136" spans="1:26" ht="13.8" x14ac:dyDescent="0.25">
      <c r="A4136" s="159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</row>
    <row r="4137" spans="1:26" ht="13.8" x14ac:dyDescent="0.25">
      <c r="A4137" s="159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</row>
    <row r="4138" spans="1:26" ht="13.8" x14ac:dyDescent="0.25">
      <c r="A4138" s="159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</row>
    <row r="4139" spans="1:26" ht="13.8" x14ac:dyDescent="0.25">
      <c r="A4139" s="15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</row>
    <row r="4140" spans="1:26" ht="13.8" x14ac:dyDescent="0.25">
      <c r="A4140" s="159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</row>
    <row r="4141" spans="1:26" ht="13.8" x14ac:dyDescent="0.25">
      <c r="A4141" s="159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</row>
    <row r="4142" spans="1:26" ht="13.8" x14ac:dyDescent="0.25">
      <c r="A4142" s="159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</row>
    <row r="4143" spans="1:26" ht="13.8" x14ac:dyDescent="0.25">
      <c r="A4143" s="159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</row>
    <row r="4144" spans="1:26" ht="13.8" x14ac:dyDescent="0.25">
      <c r="A4144" s="159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</row>
    <row r="4145" spans="1:26" ht="13.8" x14ac:dyDescent="0.25">
      <c r="A4145" s="159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</row>
    <row r="4146" spans="1:26" ht="13.8" x14ac:dyDescent="0.25">
      <c r="A4146" s="159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</row>
    <row r="4147" spans="1:26" ht="13.8" x14ac:dyDescent="0.25">
      <c r="A4147" s="159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</row>
    <row r="4148" spans="1:26" ht="13.8" x14ac:dyDescent="0.25">
      <c r="A4148" s="159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</row>
    <row r="4149" spans="1:26" ht="13.8" x14ac:dyDescent="0.25">
      <c r="A4149" s="15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</row>
    <row r="4150" spans="1:26" ht="13.8" x14ac:dyDescent="0.25">
      <c r="A4150" s="159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</row>
    <row r="4151" spans="1:26" ht="13.8" x14ac:dyDescent="0.25">
      <c r="A4151" s="159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</row>
    <row r="4152" spans="1:26" ht="13.8" x14ac:dyDescent="0.25">
      <c r="A4152" s="159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</row>
    <row r="4153" spans="1:26" ht="13.8" x14ac:dyDescent="0.25">
      <c r="A4153" s="159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</row>
    <row r="4154" spans="1:26" ht="13.8" x14ac:dyDescent="0.25">
      <c r="A4154" s="159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</row>
    <row r="4155" spans="1:26" ht="13.8" x14ac:dyDescent="0.25">
      <c r="A4155" s="159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</row>
    <row r="4156" spans="1:26" ht="13.8" x14ac:dyDescent="0.25">
      <c r="A4156" s="159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</row>
    <row r="4157" spans="1:26" ht="13.8" x14ac:dyDescent="0.25">
      <c r="A4157" s="159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</row>
    <row r="4158" spans="1:26" ht="13.8" x14ac:dyDescent="0.25">
      <c r="A4158" s="159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</row>
    <row r="4159" spans="1:26" ht="13.8" x14ac:dyDescent="0.25">
      <c r="A4159" s="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</row>
    <row r="4160" spans="1:26" ht="13.8" x14ac:dyDescent="0.25">
      <c r="A4160" s="159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</row>
    <row r="4161" spans="1:26" ht="13.8" x14ac:dyDescent="0.25">
      <c r="A4161" s="159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</row>
    <row r="4162" spans="1:26" ht="13.8" x14ac:dyDescent="0.25">
      <c r="A4162" s="159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</row>
    <row r="4163" spans="1:26" ht="13.8" x14ac:dyDescent="0.25">
      <c r="A4163" s="159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</row>
    <row r="4164" spans="1:26" ht="13.8" x14ac:dyDescent="0.25">
      <c r="A4164" s="159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</row>
    <row r="4165" spans="1:26" ht="13.8" x14ac:dyDescent="0.25">
      <c r="A4165" s="159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</row>
    <row r="4166" spans="1:26" ht="13.8" x14ac:dyDescent="0.25">
      <c r="A4166" s="159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</row>
    <row r="4167" spans="1:26" ht="13.8" x14ac:dyDescent="0.25">
      <c r="A4167" s="159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</row>
    <row r="4168" spans="1:26" ht="13.8" x14ac:dyDescent="0.25">
      <c r="A4168" s="159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</row>
    <row r="4169" spans="1:26" ht="13.8" x14ac:dyDescent="0.25">
      <c r="A4169" s="15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</row>
    <row r="4170" spans="1:26" ht="13.8" x14ac:dyDescent="0.25">
      <c r="A4170" s="159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</row>
    <row r="4171" spans="1:26" ht="13.8" x14ac:dyDescent="0.25">
      <c r="A4171" s="159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</row>
    <row r="4172" spans="1:26" ht="13.8" x14ac:dyDescent="0.25">
      <c r="A4172" s="159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</row>
    <row r="4173" spans="1:26" ht="13.8" x14ac:dyDescent="0.25">
      <c r="A4173" s="159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</row>
    <row r="4174" spans="1:26" ht="13.8" x14ac:dyDescent="0.25">
      <c r="A4174" s="159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</row>
    <row r="4175" spans="1:26" ht="13.8" x14ac:dyDescent="0.25">
      <c r="A4175" s="159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</row>
    <row r="4176" spans="1:26" ht="13.8" x14ac:dyDescent="0.25">
      <c r="A4176" s="159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</row>
    <row r="4177" spans="1:26" ht="13.8" x14ac:dyDescent="0.25">
      <c r="A4177" s="159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</row>
    <row r="4178" spans="1:26" ht="13.8" x14ac:dyDescent="0.25">
      <c r="A4178" s="159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</row>
    <row r="4179" spans="1:26" ht="13.8" x14ac:dyDescent="0.25">
      <c r="A4179" s="15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</row>
    <row r="4180" spans="1:26" ht="13.8" x14ac:dyDescent="0.25">
      <c r="A4180" s="159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</row>
    <row r="4181" spans="1:26" ht="13.8" x14ac:dyDescent="0.25">
      <c r="A4181" s="159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</row>
    <row r="4182" spans="1:26" ht="13.8" x14ac:dyDescent="0.25">
      <c r="A4182" s="159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</row>
    <row r="4183" spans="1:26" ht="13.8" x14ac:dyDescent="0.25">
      <c r="A4183" s="159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</row>
    <row r="4184" spans="1:26" ht="13.8" x14ac:dyDescent="0.25">
      <c r="A4184" s="159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</row>
    <row r="4185" spans="1:26" ht="13.8" x14ac:dyDescent="0.25">
      <c r="A4185" s="159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</row>
    <row r="4186" spans="1:26" ht="13.8" x14ac:dyDescent="0.25">
      <c r="A4186" s="159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</row>
    <row r="4187" spans="1:26" ht="13.8" x14ac:dyDescent="0.25">
      <c r="A4187" s="159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</row>
    <row r="4188" spans="1:26" ht="13.8" x14ac:dyDescent="0.25">
      <c r="A4188" s="159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</row>
    <row r="4189" spans="1:26" ht="13.8" x14ac:dyDescent="0.25">
      <c r="A4189" s="15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</row>
    <row r="4190" spans="1:26" ht="13.8" x14ac:dyDescent="0.25">
      <c r="A4190" s="159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</row>
    <row r="4191" spans="1:26" ht="13.8" x14ac:dyDescent="0.25">
      <c r="A4191" s="159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</row>
    <row r="4192" spans="1:26" ht="13.8" x14ac:dyDescent="0.25">
      <c r="A4192" s="159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</row>
    <row r="4193" spans="1:26" ht="13.8" x14ac:dyDescent="0.25">
      <c r="A4193" s="159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</row>
    <row r="4194" spans="1:26" ht="13.8" x14ac:dyDescent="0.25">
      <c r="A4194" s="159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</row>
    <row r="4195" spans="1:26" ht="13.8" x14ac:dyDescent="0.25">
      <c r="A4195" s="159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</row>
    <row r="4196" spans="1:26" ht="13.8" x14ac:dyDescent="0.25">
      <c r="A4196" s="159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</row>
    <row r="4197" spans="1:26" ht="13.8" x14ac:dyDescent="0.25">
      <c r="A4197" s="159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</row>
    <row r="4198" spans="1:26" ht="13.8" x14ac:dyDescent="0.25">
      <c r="A4198" s="159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</row>
    <row r="4199" spans="1:26" ht="13.8" x14ac:dyDescent="0.25">
      <c r="A4199" s="15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</row>
    <row r="4200" spans="1:26" ht="13.8" x14ac:dyDescent="0.25">
      <c r="A4200" s="159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</row>
    <row r="4201" spans="1:26" ht="13.8" x14ac:dyDescent="0.25">
      <c r="A4201" s="159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</row>
    <row r="4202" spans="1:26" ht="13.8" x14ac:dyDescent="0.25">
      <c r="A4202" s="159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</row>
    <row r="4203" spans="1:26" ht="13.8" x14ac:dyDescent="0.25">
      <c r="A4203" s="159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</row>
    <row r="4204" spans="1:26" ht="13.8" x14ac:dyDescent="0.25">
      <c r="A4204" s="159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</row>
    <row r="4205" spans="1:26" ht="13.8" x14ac:dyDescent="0.25">
      <c r="A4205" s="159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</row>
    <row r="4206" spans="1:26" ht="13.8" x14ac:dyDescent="0.25">
      <c r="A4206" s="159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</row>
    <row r="4207" spans="1:26" ht="13.8" x14ac:dyDescent="0.25">
      <c r="A4207" s="159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</row>
    <row r="4208" spans="1:26" ht="13.8" x14ac:dyDescent="0.25">
      <c r="A4208" s="159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</row>
    <row r="4209" spans="1:26" ht="13.8" x14ac:dyDescent="0.25">
      <c r="A4209" s="15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</row>
    <row r="4210" spans="1:26" ht="13.8" x14ac:dyDescent="0.25">
      <c r="A4210" s="159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</row>
    <row r="4211" spans="1:26" ht="13.8" x14ac:dyDescent="0.25">
      <c r="A4211" s="159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</row>
    <row r="4212" spans="1:26" ht="13.8" x14ac:dyDescent="0.25">
      <c r="A4212" s="159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</row>
    <row r="4213" spans="1:26" ht="13.8" x14ac:dyDescent="0.25">
      <c r="A4213" s="159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</row>
    <row r="4214" spans="1:26" ht="13.8" x14ac:dyDescent="0.25">
      <c r="A4214" s="159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</row>
    <row r="4215" spans="1:26" ht="13.8" x14ac:dyDescent="0.25">
      <c r="A4215" s="159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</row>
    <row r="4216" spans="1:26" ht="13.8" x14ac:dyDescent="0.25">
      <c r="A4216" s="159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</row>
    <row r="4217" spans="1:26" ht="13.8" x14ac:dyDescent="0.25">
      <c r="A4217" s="159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</row>
    <row r="4218" spans="1:26" ht="13.8" x14ac:dyDescent="0.25">
      <c r="A4218" s="159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</row>
    <row r="4219" spans="1:26" ht="13.8" x14ac:dyDescent="0.25">
      <c r="A4219" s="15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</row>
    <row r="4220" spans="1:26" ht="13.8" x14ac:dyDescent="0.25">
      <c r="A4220" s="159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</row>
    <row r="4221" spans="1:26" ht="13.8" x14ac:dyDescent="0.25">
      <c r="A4221" s="159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</row>
    <row r="4222" spans="1:26" ht="13.8" x14ac:dyDescent="0.25">
      <c r="A4222" s="159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</row>
    <row r="4223" spans="1:26" ht="13.8" x14ac:dyDescent="0.25">
      <c r="A4223" s="159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</row>
    <row r="4224" spans="1:26" ht="13.8" x14ac:dyDescent="0.25">
      <c r="A4224" s="159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</row>
    <row r="4225" spans="1:26" ht="13.8" x14ac:dyDescent="0.25">
      <c r="A4225" s="159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</row>
    <row r="4226" spans="1:26" ht="13.8" x14ac:dyDescent="0.25">
      <c r="A4226" s="159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</row>
    <row r="4227" spans="1:26" ht="13.8" x14ac:dyDescent="0.25">
      <c r="A4227" s="159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</row>
    <row r="4228" spans="1:26" ht="13.8" x14ac:dyDescent="0.25">
      <c r="A4228" s="159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</row>
    <row r="4229" spans="1:26" ht="13.8" x14ac:dyDescent="0.25">
      <c r="A4229" s="15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</row>
    <row r="4230" spans="1:26" ht="13.8" x14ac:dyDescent="0.25">
      <c r="A4230" s="159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</row>
    <row r="4231" spans="1:26" ht="13.8" x14ac:dyDescent="0.25">
      <c r="A4231" s="159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</row>
    <row r="4232" spans="1:26" ht="13.8" x14ac:dyDescent="0.25">
      <c r="A4232" s="159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</row>
  </sheetData>
  <autoFilter ref="A1:Z1821"/>
  <sortState ref="A2:Z4232">
    <sortCondition ref="A2:A42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>
      <pane ySplit="1" topLeftCell="A2" activePane="bottomLeft" state="frozen"/>
      <selection pane="bottomLeft"/>
    </sheetView>
  </sheetViews>
  <sheetFormatPr defaultColWidth="9" defaultRowHeight="17.399999999999999" x14ac:dyDescent="0.3"/>
  <cols>
    <col min="1" max="1" width="9" style="226"/>
    <col min="2" max="2" width="13.5" style="10" customWidth="1"/>
    <col min="3" max="3" width="53.5" style="4" customWidth="1"/>
    <col min="4" max="16384" width="9" style="3"/>
  </cols>
  <sheetData>
    <row r="1" spans="1:3" s="10" customFormat="1" x14ac:dyDescent="0.3">
      <c r="A1" s="225" t="s">
        <v>1541</v>
      </c>
      <c r="B1" s="10" t="s">
        <v>931</v>
      </c>
      <c r="C1" s="11" t="s">
        <v>930</v>
      </c>
    </row>
    <row r="2" spans="1:3" x14ac:dyDescent="0.3">
      <c r="A2" s="226" t="s">
        <v>2879</v>
      </c>
      <c r="B2" s="10">
        <v>5</v>
      </c>
    </row>
    <row r="3" spans="1:3" x14ac:dyDescent="0.3">
      <c r="A3" s="226" t="s">
        <v>1625</v>
      </c>
      <c r="B3" s="10">
        <v>16</v>
      </c>
    </row>
    <row r="4" spans="1:3" x14ac:dyDescent="0.3">
      <c r="A4" s="226" t="s">
        <v>1627</v>
      </c>
      <c r="B4" s="10">
        <v>6</v>
      </c>
    </row>
    <row r="5" spans="1:3" x14ac:dyDescent="0.3">
      <c r="A5" s="226" t="s">
        <v>1628</v>
      </c>
      <c r="B5" s="10">
        <v>5</v>
      </c>
    </row>
    <row r="6" spans="1:3" x14ac:dyDescent="0.3">
      <c r="A6" s="226" t="s">
        <v>1629</v>
      </c>
      <c r="B6" s="10">
        <v>5</v>
      </c>
    </row>
    <row r="7" spans="1:3" x14ac:dyDescent="0.3">
      <c r="A7" s="226" t="s">
        <v>1632</v>
      </c>
      <c r="B7" s="10">
        <v>8</v>
      </c>
    </row>
    <row r="8" spans="1:3" x14ac:dyDescent="0.3">
      <c r="A8" s="226" t="s">
        <v>1633</v>
      </c>
      <c r="B8" s="10">
        <v>5</v>
      </c>
    </row>
    <row r="9" spans="1:3" x14ac:dyDescent="0.3">
      <c r="A9" s="226" t="s">
        <v>1634</v>
      </c>
      <c r="B9" s="10">
        <v>7</v>
      </c>
    </row>
    <row r="10" spans="1:3" x14ac:dyDescent="0.3">
      <c r="A10" s="226" t="s">
        <v>1635</v>
      </c>
      <c r="B10" s="10">
        <v>5</v>
      </c>
    </row>
    <row r="11" spans="1:3" x14ac:dyDescent="0.3">
      <c r="A11" s="226" t="s">
        <v>1636</v>
      </c>
      <c r="B11" s="10">
        <v>5</v>
      </c>
    </row>
    <row r="12" spans="1:3" x14ac:dyDescent="0.3">
      <c r="A12" s="226" t="s">
        <v>1638</v>
      </c>
      <c r="B12" s="10">
        <v>5</v>
      </c>
    </row>
    <row r="13" spans="1:3" x14ac:dyDescent="0.3">
      <c r="A13" s="226" t="s">
        <v>1639</v>
      </c>
      <c r="B13" s="10">
        <v>8</v>
      </c>
    </row>
    <row r="14" spans="1:3" x14ac:dyDescent="0.3">
      <c r="A14" s="226" t="s">
        <v>1640</v>
      </c>
      <c r="B14" s="10">
        <v>24</v>
      </c>
    </row>
    <row r="15" spans="1:3" x14ac:dyDescent="0.3">
      <c r="A15" s="226" t="s">
        <v>1641</v>
      </c>
      <c r="B15" s="10">
        <v>20</v>
      </c>
    </row>
    <row r="16" spans="1:3" x14ac:dyDescent="0.3">
      <c r="A16" s="226" t="s">
        <v>1642</v>
      </c>
      <c r="B16" s="10">
        <v>18</v>
      </c>
    </row>
    <row r="17" spans="1:2" x14ac:dyDescent="0.3">
      <c r="A17" s="226" t="s">
        <v>1643</v>
      </c>
      <c r="B17" s="10">
        <v>10</v>
      </c>
    </row>
    <row r="18" spans="1:2" x14ac:dyDescent="0.3">
      <c r="A18" s="226" t="s">
        <v>1644</v>
      </c>
      <c r="B18" s="10">
        <v>9</v>
      </c>
    </row>
    <row r="19" spans="1:2" x14ac:dyDescent="0.3">
      <c r="A19" s="226" t="s">
        <v>1645</v>
      </c>
      <c r="B19" s="10">
        <v>15</v>
      </c>
    </row>
    <row r="20" spans="1:2" x14ac:dyDescent="0.3">
      <c r="A20" s="226" t="s">
        <v>1646</v>
      </c>
      <c r="B20" s="10">
        <v>26</v>
      </c>
    </row>
    <row r="21" spans="1:2" x14ac:dyDescent="0.3">
      <c r="A21" s="226" t="s">
        <v>1647</v>
      </c>
      <c r="B21" s="10">
        <v>5</v>
      </c>
    </row>
    <row r="22" spans="1:2" x14ac:dyDescent="0.3">
      <c r="A22" s="226" t="s">
        <v>1648</v>
      </c>
      <c r="B22" s="10">
        <v>8</v>
      </c>
    </row>
    <row r="23" spans="1:2" x14ac:dyDescent="0.3">
      <c r="A23" s="226" t="s">
        <v>1649</v>
      </c>
      <c r="B23" s="10">
        <v>5</v>
      </c>
    </row>
    <row r="24" spans="1:2" x14ac:dyDescent="0.3">
      <c r="A24" s="226" t="s">
        <v>1650</v>
      </c>
      <c r="B24" s="10">
        <v>5</v>
      </c>
    </row>
    <row r="25" spans="1:2" x14ac:dyDescent="0.3">
      <c r="A25" s="226" t="s">
        <v>1651</v>
      </c>
      <c r="B25" s="10">
        <v>5</v>
      </c>
    </row>
    <row r="26" spans="1:2" x14ac:dyDescent="0.3">
      <c r="A26" s="226" t="s">
        <v>1652</v>
      </c>
      <c r="B26" s="10">
        <v>8</v>
      </c>
    </row>
    <row r="27" spans="1:2" x14ac:dyDescent="0.3">
      <c r="A27" s="226" t="s">
        <v>1653</v>
      </c>
      <c r="B27" s="10">
        <v>5</v>
      </c>
    </row>
    <row r="28" spans="1:2" x14ac:dyDescent="0.3">
      <c r="A28" s="226" t="s">
        <v>1654</v>
      </c>
      <c r="B28" s="10">
        <v>5</v>
      </c>
    </row>
    <row r="29" spans="1:2" x14ac:dyDescent="0.3">
      <c r="A29" s="226" t="s">
        <v>1658</v>
      </c>
      <c r="B29" s="10">
        <v>5</v>
      </c>
    </row>
    <row r="30" spans="1:2" x14ac:dyDescent="0.3">
      <c r="A30" s="226" t="s">
        <v>1661</v>
      </c>
      <c r="B30" s="10">
        <v>10</v>
      </c>
    </row>
    <row r="31" spans="1:2" x14ac:dyDescent="0.3">
      <c r="A31" s="226" t="s">
        <v>1662</v>
      </c>
      <c r="B31" s="10">
        <v>34</v>
      </c>
    </row>
    <row r="32" spans="1:2" x14ac:dyDescent="0.3">
      <c r="A32" s="226" t="s">
        <v>1663</v>
      </c>
      <c r="B32" s="10">
        <v>18</v>
      </c>
    </row>
    <row r="33" spans="1:2" x14ac:dyDescent="0.3">
      <c r="A33" s="226" t="s">
        <v>1664</v>
      </c>
      <c r="B33" s="10">
        <v>21</v>
      </c>
    </row>
    <row r="34" spans="1:2" x14ac:dyDescent="0.3">
      <c r="A34" s="226" t="s">
        <v>1665</v>
      </c>
      <c r="B34" s="10">
        <v>39</v>
      </c>
    </row>
    <row r="35" spans="1:2" x14ac:dyDescent="0.3">
      <c r="A35" s="226" t="s">
        <v>1666</v>
      </c>
      <c r="B35" s="10">
        <v>5</v>
      </c>
    </row>
    <row r="36" spans="1:2" x14ac:dyDescent="0.3">
      <c r="A36" s="226" t="s">
        <v>1667</v>
      </c>
      <c r="B36" s="10">
        <v>5</v>
      </c>
    </row>
    <row r="37" spans="1:2" x14ac:dyDescent="0.3">
      <c r="A37" s="226" t="s">
        <v>1668</v>
      </c>
      <c r="B37" s="10">
        <v>34</v>
      </c>
    </row>
    <row r="38" spans="1:2" x14ac:dyDescent="0.3">
      <c r="A38" s="226" t="s">
        <v>1669</v>
      </c>
      <c r="B38" s="10">
        <v>8</v>
      </c>
    </row>
    <row r="39" spans="1:2" x14ac:dyDescent="0.3">
      <c r="A39" s="226" t="s">
        <v>1670</v>
      </c>
      <c r="B39" s="10">
        <v>5</v>
      </c>
    </row>
    <row r="40" spans="1:2" x14ac:dyDescent="0.3">
      <c r="A40" s="226" t="s">
        <v>1671</v>
      </c>
      <c r="B40" s="10">
        <v>18</v>
      </c>
    </row>
    <row r="41" spans="1:2" x14ac:dyDescent="0.3">
      <c r="A41" s="226" t="s">
        <v>1672</v>
      </c>
      <c r="B41" s="10">
        <v>20</v>
      </c>
    </row>
    <row r="42" spans="1:2" x14ac:dyDescent="0.3">
      <c r="A42" s="226" t="s">
        <v>1673</v>
      </c>
      <c r="B42" s="10">
        <v>14</v>
      </c>
    </row>
    <row r="43" spans="1:2" x14ac:dyDescent="0.3">
      <c r="A43" s="226" t="s">
        <v>1674</v>
      </c>
      <c r="B43" s="10">
        <v>11</v>
      </c>
    </row>
    <row r="44" spans="1:2" x14ac:dyDescent="0.3">
      <c r="A44" s="226" t="s">
        <v>1675</v>
      </c>
      <c r="B44" s="10">
        <v>17</v>
      </c>
    </row>
    <row r="45" spans="1:2" x14ac:dyDescent="0.3">
      <c r="A45" s="226" t="s">
        <v>1676</v>
      </c>
      <c r="B45" s="10">
        <v>30</v>
      </c>
    </row>
    <row r="46" spans="1:2" x14ac:dyDescent="0.3">
      <c r="A46" s="226" t="s">
        <v>1677</v>
      </c>
      <c r="B46" s="10">
        <v>22</v>
      </c>
    </row>
    <row r="47" spans="1:2" x14ac:dyDescent="0.3">
      <c r="A47" s="226" t="s">
        <v>1678</v>
      </c>
      <c r="B47" s="10">
        <v>19</v>
      </c>
    </row>
    <row r="48" spans="1:2" x14ac:dyDescent="0.3">
      <c r="A48" s="226" t="s">
        <v>1679</v>
      </c>
      <c r="B48" s="10">
        <v>48</v>
      </c>
    </row>
    <row r="49" spans="1:3" x14ac:dyDescent="0.3">
      <c r="A49" s="226" t="s">
        <v>1680</v>
      </c>
      <c r="B49" s="10">
        <v>27</v>
      </c>
    </row>
    <row r="50" spans="1:3" x14ac:dyDescent="0.3">
      <c r="A50" s="226" t="s">
        <v>1681</v>
      </c>
      <c r="B50" s="10">
        <v>28</v>
      </c>
      <c r="C50" s="4" t="s">
        <v>928</v>
      </c>
    </row>
    <row r="51" spans="1:3" x14ac:dyDescent="0.3">
      <c r="A51" s="226" t="s">
        <v>1682</v>
      </c>
      <c r="B51" s="10">
        <v>29</v>
      </c>
      <c r="C51" s="4" t="s">
        <v>928</v>
      </c>
    </row>
    <row r="52" spans="1:3" x14ac:dyDescent="0.3">
      <c r="A52" s="226" t="s">
        <v>1683</v>
      </c>
      <c r="B52" s="10">
        <v>15</v>
      </c>
    </row>
    <row r="53" spans="1:3" x14ac:dyDescent="0.3">
      <c r="A53" s="226" t="s">
        <v>1684</v>
      </c>
      <c r="B53" s="10">
        <v>27</v>
      </c>
    </row>
    <row r="54" spans="1:3" x14ac:dyDescent="0.3">
      <c r="A54" s="226" t="s">
        <v>1685</v>
      </c>
      <c r="B54" s="10">
        <v>5</v>
      </c>
      <c r="C54" s="4" t="s">
        <v>928</v>
      </c>
    </row>
    <row r="55" spans="1:3" x14ac:dyDescent="0.3">
      <c r="A55" s="226" t="s">
        <v>1686</v>
      </c>
      <c r="B55" s="10">
        <v>47</v>
      </c>
    </row>
    <row r="56" spans="1:3" x14ac:dyDescent="0.3">
      <c r="A56" s="226" t="s">
        <v>1687</v>
      </c>
      <c r="B56" s="10">
        <v>47</v>
      </c>
    </row>
    <row r="57" spans="1:3" x14ac:dyDescent="0.3">
      <c r="A57" s="226" t="s">
        <v>1688</v>
      </c>
      <c r="B57" s="10">
        <v>48</v>
      </c>
    </row>
    <row r="58" spans="1:3" x14ac:dyDescent="0.3">
      <c r="A58" s="226" t="s">
        <v>1689</v>
      </c>
      <c r="B58" s="10">
        <v>15</v>
      </c>
    </row>
    <row r="59" spans="1:3" x14ac:dyDescent="0.3">
      <c r="A59" s="226" t="s">
        <v>1690</v>
      </c>
      <c r="B59" s="10">
        <v>16</v>
      </c>
    </row>
    <row r="60" spans="1:3" x14ac:dyDescent="0.3">
      <c r="A60" s="226" t="s">
        <v>1691</v>
      </c>
      <c r="B60" s="10">
        <v>68</v>
      </c>
    </row>
    <row r="61" spans="1:3" x14ac:dyDescent="0.3">
      <c r="A61" s="226" t="s">
        <v>1692</v>
      </c>
      <c r="B61" s="10">
        <v>42</v>
      </c>
    </row>
    <row r="62" spans="1:3" x14ac:dyDescent="0.3">
      <c r="A62" s="226" t="s">
        <v>1693</v>
      </c>
      <c r="B62" s="10">
        <v>66</v>
      </c>
    </row>
    <row r="63" spans="1:3" x14ac:dyDescent="0.3">
      <c r="A63" s="226" t="s">
        <v>1694</v>
      </c>
      <c r="B63" s="10">
        <v>49</v>
      </c>
    </row>
    <row r="64" spans="1:3" x14ac:dyDescent="0.3">
      <c r="A64" s="226" t="s">
        <v>1695</v>
      </c>
      <c r="B64" s="10">
        <v>73</v>
      </c>
    </row>
    <row r="65" spans="1:3" x14ac:dyDescent="0.3">
      <c r="A65" s="226" t="s">
        <v>1696</v>
      </c>
      <c r="B65" s="10">
        <v>45</v>
      </c>
    </row>
    <row r="66" spans="1:3" x14ac:dyDescent="0.3">
      <c r="A66" s="226" t="s">
        <v>1697</v>
      </c>
      <c r="B66" s="10">
        <v>63</v>
      </c>
    </row>
    <row r="67" spans="1:3" x14ac:dyDescent="0.3">
      <c r="A67" s="226" t="s">
        <v>1698</v>
      </c>
      <c r="B67" s="10">
        <v>67</v>
      </c>
    </row>
    <row r="68" spans="1:3" x14ac:dyDescent="0.3">
      <c r="A68" s="226" t="s">
        <v>1699</v>
      </c>
      <c r="B68" s="10">
        <v>42</v>
      </c>
      <c r="C68" s="4" t="s">
        <v>928</v>
      </c>
    </row>
    <row r="69" spans="1:3" x14ac:dyDescent="0.3">
      <c r="A69" s="226" t="s">
        <v>1700</v>
      </c>
      <c r="B69" s="10">
        <v>43</v>
      </c>
    </row>
    <row r="70" spans="1:3" x14ac:dyDescent="0.3">
      <c r="A70" s="226" t="s">
        <v>1701</v>
      </c>
      <c r="B70" s="10">
        <v>58</v>
      </c>
    </row>
    <row r="71" spans="1:3" x14ac:dyDescent="0.3">
      <c r="A71" s="226" t="s">
        <v>1702</v>
      </c>
      <c r="B71" s="10">
        <v>43</v>
      </c>
    </row>
    <row r="72" spans="1:3" x14ac:dyDescent="0.3">
      <c r="A72" s="226" t="s">
        <v>1703</v>
      </c>
      <c r="B72" s="10">
        <v>25</v>
      </c>
    </row>
    <row r="73" spans="1:3" x14ac:dyDescent="0.3">
      <c r="A73" s="226" t="s">
        <v>1704</v>
      </c>
      <c r="B73" s="10">
        <v>27</v>
      </c>
    </row>
    <row r="74" spans="1:3" x14ac:dyDescent="0.3">
      <c r="A74" s="226" t="s">
        <v>1705</v>
      </c>
      <c r="B74" s="10">
        <v>30</v>
      </c>
    </row>
    <row r="75" spans="1:3" x14ac:dyDescent="0.3">
      <c r="A75" s="226" t="s">
        <v>1707</v>
      </c>
      <c r="B75" s="10">
        <v>29</v>
      </c>
    </row>
    <row r="76" spans="1:3" x14ac:dyDescent="0.3">
      <c r="A76" s="226" t="s">
        <v>1708</v>
      </c>
      <c r="B76" s="10">
        <v>28</v>
      </c>
    </row>
    <row r="77" spans="1:3" x14ac:dyDescent="0.3">
      <c r="A77" s="226" t="s">
        <v>1709</v>
      </c>
      <c r="B77" s="10">
        <v>42</v>
      </c>
    </row>
    <row r="78" spans="1:3" x14ac:dyDescent="0.3">
      <c r="A78" s="226" t="s">
        <v>1710</v>
      </c>
      <c r="B78" s="10">
        <v>24</v>
      </c>
    </row>
    <row r="79" spans="1:3" x14ac:dyDescent="0.3">
      <c r="A79" s="226" t="s">
        <v>1711</v>
      </c>
      <c r="B79" s="10">
        <v>5</v>
      </c>
    </row>
    <row r="80" spans="1:3" x14ac:dyDescent="0.3">
      <c r="A80" s="226" t="s">
        <v>1723</v>
      </c>
      <c r="B80" s="10">
        <v>5</v>
      </c>
    </row>
    <row r="81" spans="1:3" ht="15.6" x14ac:dyDescent="0.3">
      <c r="A81" s="226" t="s">
        <v>1724</v>
      </c>
      <c r="B81" s="10">
        <v>41</v>
      </c>
      <c r="C81" s="9" t="s">
        <v>928</v>
      </c>
    </row>
    <row r="82" spans="1:3" x14ac:dyDescent="0.3">
      <c r="A82" s="226" t="s">
        <v>1730</v>
      </c>
      <c r="B82" s="10">
        <v>54</v>
      </c>
    </row>
    <row r="83" spans="1:3" x14ac:dyDescent="0.3">
      <c r="A83" s="226" t="s">
        <v>1731</v>
      </c>
      <c r="B83" s="10">
        <v>52</v>
      </c>
    </row>
    <row r="84" spans="1:3" x14ac:dyDescent="0.3">
      <c r="A84" s="226" t="s">
        <v>1732</v>
      </c>
      <c r="B84" s="10">
        <v>5</v>
      </c>
    </row>
    <row r="85" spans="1:3" x14ac:dyDescent="0.3">
      <c r="A85" s="226" t="s">
        <v>1733</v>
      </c>
      <c r="B85" s="10">
        <v>5</v>
      </c>
    </row>
    <row r="86" spans="1:3" x14ac:dyDescent="0.3">
      <c r="A86" s="228" t="s">
        <v>1734</v>
      </c>
      <c r="B86" s="229">
        <f>65+45</f>
        <v>110</v>
      </c>
    </row>
    <row r="87" spans="1:3" x14ac:dyDescent="0.3">
      <c r="A87" s="226" t="s">
        <v>1735</v>
      </c>
      <c r="B87" s="10">
        <v>5</v>
      </c>
    </row>
    <row r="88" spans="1:3" x14ac:dyDescent="0.3">
      <c r="A88" s="228" t="s">
        <v>1737</v>
      </c>
      <c r="B88" s="229">
        <f>32+60</f>
        <v>92</v>
      </c>
      <c r="C88" s="4" t="s">
        <v>928</v>
      </c>
    </row>
    <row r="89" spans="1:3" x14ac:dyDescent="0.3">
      <c r="A89" s="226" t="s">
        <v>1739</v>
      </c>
      <c r="B89" s="10">
        <v>7</v>
      </c>
    </row>
    <row r="90" spans="1:3" x14ac:dyDescent="0.3">
      <c r="A90" s="228" t="s">
        <v>1742</v>
      </c>
      <c r="B90" s="229">
        <f>33+47</f>
        <v>80</v>
      </c>
    </row>
    <row r="91" spans="1:3" x14ac:dyDescent="0.3">
      <c r="A91" s="226" t="s">
        <v>1743</v>
      </c>
      <c r="B91" s="10">
        <v>5</v>
      </c>
    </row>
    <row r="92" spans="1:3" x14ac:dyDescent="0.3">
      <c r="A92" s="226" t="s">
        <v>1744</v>
      </c>
      <c r="B92" s="10">
        <v>5</v>
      </c>
    </row>
    <row r="93" spans="1:3" x14ac:dyDescent="0.3">
      <c r="A93" s="228" t="s">
        <v>1745</v>
      </c>
      <c r="B93" s="229">
        <f>19+51</f>
        <v>70</v>
      </c>
    </row>
    <row r="94" spans="1:3" x14ac:dyDescent="0.3">
      <c r="A94" s="226" t="s">
        <v>1746</v>
      </c>
      <c r="B94" s="10">
        <v>24</v>
      </c>
    </row>
    <row r="95" spans="1:3" x14ac:dyDescent="0.3">
      <c r="A95" s="226" t="s">
        <v>1747</v>
      </c>
      <c r="B95" s="10">
        <v>5</v>
      </c>
    </row>
    <row r="96" spans="1:3" x14ac:dyDescent="0.3">
      <c r="A96" s="226" t="s">
        <v>1749</v>
      </c>
      <c r="B96" s="10">
        <v>5</v>
      </c>
    </row>
    <row r="97" spans="1:3" x14ac:dyDescent="0.3">
      <c r="A97" s="226" t="s">
        <v>1750</v>
      </c>
      <c r="B97" s="10">
        <v>5</v>
      </c>
    </row>
    <row r="98" spans="1:3" x14ac:dyDescent="0.3">
      <c r="A98" s="226" t="s">
        <v>1751</v>
      </c>
      <c r="B98" s="10">
        <v>5</v>
      </c>
    </row>
    <row r="99" spans="1:3" x14ac:dyDescent="0.3">
      <c r="A99" s="226" t="s">
        <v>1752</v>
      </c>
      <c r="B99" s="10">
        <v>66</v>
      </c>
    </row>
    <row r="100" spans="1:3" x14ac:dyDescent="0.3">
      <c r="A100" s="226" t="s">
        <v>1753</v>
      </c>
      <c r="B100" s="10">
        <v>5</v>
      </c>
    </row>
    <row r="101" spans="1:3" x14ac:dyDescent="0.3">
      <c r="A101" s="226" t="s">
        <v>1754</v>
      </c>
      <c r="B101" s="10">
        <v>5</v>
      </c>
    </row>
    <row r="102" spans="1:3" x14ac:dyDescent="0.3">
      <c r="A102" s="228" t="s">
        <v>1755</v>
      </c>
      <c r="B102" s="229">
        <f>79+49</f>
        <v>128</v>
      </c>
      <c r="C102" s="4" t="s">
        <v>3439</v>
      </c>
    </row>
    <row r="103" spans="1:3" x14ac:dyDescent="0.3">
      <c r="A103" s="228" t="s">
        <v>1756</v>
      </c>
      <c r="B103" s="229">
        <f>79+70</f>
        <v>149</v>
      </c>
      <c r="C103" s="4" t="s">
        <v>3440</v>
      </c>
    </row>
    <row r="104" spans="1:3" x14ac:dyDescent="0.3">
      <c r="A104" s="226" t="s">
        <v>1758</v>
      </c>
      <c r="B104" s="230">
        <v>82</v>
      </c>
    </row>
    <row r="105" spans="1:3" x14ac:dyDescent="0.3">
      <c r="A105" s="226" t="s">
        <v>1759</v>
      </c>
      <c r="B105" s="10">
        <v>45</v>
      </c>
    </row>
    <row r="106" spans="1:3" x14ac:dyDescent="0.3">
      <c r="A106" s="226" t="s">
        <v>1760</v>
      </c>
      <c r="B106" s="10">
        <v>5</v>
      </c>
    </row>
    <row r="107" spans="1:3" x14ac:dyDescent="0.3">
      <c r="A107" s="228" t="s">
        <v>1761</v>
      </c>
      <c r="B107" s="229">
        <f>44+42</f>
        <v>86</v>
      </c>
    </row>
    <row r="108" spans="1:3" x14ac:dyDescent="0.3">
      <c r="A108" s="226" t="s">
        <v>1762</v>
      </c>
      <c r="B108" s="10">
        <v>5</v>
      </c>
    </row>
    <row r="109" spans="1:3" x14ac:dyDescent="0.3">
      <c r="A109" s="226" t="s">
        <v>1763</v>
      </c>
      <c r="B109" s="10">
        <v>5</v>
      </c>
    </row>
    <row r="110" spans="1:3" x14ac:dyDescent="0.3">
      <c r="A110" s="228" t="s">
        <v>1764</v>
      </c>
      <c r="B110" s="229">
        <v>48</v>
      </c>
    </row>
    <row r="111" spans="1:3" x14ac:dyDescent="0.3">
      <c r="A111" s="226" t="s">
        <v>1766</v>
      </c>
      <c r="B111" s="10">
        <v>5</v>
      </c>
    </row>
    <row r="112" spans="1:3" x14ac:dyDescent="0.3">
      <c r="A112" s="226" t="s">
        <v>1770</v>
      </c>
      <c r="B112" s="10">
        <v>5</v>
      </c>
    </row>
    <row r="113" spans="1:3" x14ac:dyDescent="0.3">
      <c r="A113" s="226" t="s">
        <v>1771</v>
      </c>
      <c r="B113" s="10">
        <v>11</v>
      </c>
    </row>
    <row r="114" spans="1:3" x14ac:dyDescent="0.3">
      <c r="A114" s="227" t="s">
        <v>1772</v>
      </c>
      <c r="B114" s="231">
        <v>5</v>
      </c>
      <c r="C114" s="8" t="s">
        <v>929</v>
      </c>
    </row>
    <row r="115" spans="1:3" x14ac:dyDescent="0.3">
      <c r="A115" s="228" t="s">
        <v>1773</v>
      </c>
      <c r="B115" s="229">
        <f>13+55</f>
        <v>68</v>
      </c>
    </row>
    <row r="116" spans="1:3" x14ac:dyDescent="0.3">
      <c r="A116" s="226" t="s">
        <v>1774</v>
      </c>
      <c r="B116" s="10">
        <v>10</v>
      </c>
    </row>
    <row r="117" spans="1:3" x14ac:dyDescent="0.3">
      <c r="A117" s="226" t="s">
        <v>1775</v>
      </c>
      <c r="B117" s="10">
        <v>10</v>
      </c>
    </row>
    <row r="118" spans="1:3" x14ac:dyDescent="0.3">
      <c r="A118" s="226" t="s">
        <v>1776</v>
      </c>
      <c r="B118" s="10">
        <v>8</v>
      </c>
    </row>
    <row r="119" spans="1:3" x14ac:dyDescent="0.3">
      <c r="A119" s="228" t="s">
        <v>1777</v>
      </c>
      <c r="B119" s="229">
        <f>3+73</f>
        <v>76</v>
      </c>
    </row>
    <row r="120" spans="1:3" x14ac:dyDescent="0.3">
      <c r="A120" s="226" t="s">
        <v>1778</v>
      </c>
      <c r="B120" s="10">
        <v>8</v>
      </c>
    </row>
    <row r="121" spans="1:3" x14ac:dyDescent="0.3">
      <c r="A121" s="226" t="s">
        <v>1780</v>
      </c>
      <c r="B121" s="10">
        <v>14</v>
      </c>
    </row>
    <row r="122" spans="1:3" x14ac:dyDescent="0.3">
      <c r="A122" s="226" t="s">
        <v>1781</v>
      </c>
      <c r="B122" s="230">
        <v>49</v>
      </c>
    </row>
    <row r="123" spans="1:3" x14ac:dyDescent="0.3">
      <c r="A123" s="226" t="s">
        <v>1782</v>
      </c>
      <c r="B123" s="10">
        <v>5</v>
      </c>
    </row>
    <row r="124" spans="1:3" x14ac:dyDescent="0.3">
      <c r="A124" s="228" t="s">
        <v>1783</v>
      </c>
      <c r="B124" s="229">
        <v>85</v>
      </c>
    </row>
    <row r="125" spans="1:3" x14ac:dyDescent="0.3">
      <c r="A125" s="226" t="s">
        <v>1784</v>
      </c>
      <c r="B125" s="10">
        <v>19</v>
      </c>
    </row>
    <row r="126" spans="1:3" x14ac:dyDescent="0.3">
      <c r="A126" s="226" t="s">
        <v>1785</v>
      </c>
      <c r="B126" s="232">
        <v>19</v>
      </c>
      <c r="C126" s="7" t="s">
        <v>928</v>
      </c>
    </row>
    <row r="127" spans="1:3" x14ac:dyDescent="0.3">
      <c r="A127" s="226" t="s">
        <v>1786</v>
      </c>
      <c r="B127" s="232">
        <v>19</v>
      </c>
    </row>
    <row r="128" spans="1:3" x14ac:dyDescent="0.3">
      <c r="A128" s="226" t="s">
        <v>1787</v>
      </c>
      <c r="B128" s="232">
        <v>18</v>
      </c>
    </row>
    <row r="129" spans="1:3" x14ac:dyDescent="0.3">
      <c r="A129" s="226" t="s">
        <v>1788</v>
      </c>
      <c r="B129" s="232">
        <v>5</v>
      </c>
    </row>
    <row r="130" spans="1:3" x14ac:dyDescent="0.3">
      <c r="A130" s="226" t="s">
        <v>1789</v>
      </c>
      <c r="B130" s="232">
        <v>7</v>
      </c>
      <c r="C130" s="4" t="s">
        <v>928</v>
      </c>
    </row>
    <row r="131" spans="1:3" x14ac:dyDescent="0.3">
      <c r="A131" s="226" t="s">
        <v>1790</v>
      </c>
      <c r="B131" s="232">
        <v>5</v>
      </c>
    </row>
    <row r="132" spans="1:3" x14ac:dyDescent="0.3">
      <c r="A132" s="226" t="s">
        <v>1791</v>
      </c>
      <c r="B132" s="232">
        <v>5</v>
      </c>
    </row>
    <row r="133" spans="1:3" x14ac:dyDescent="0.3">
      <c r="A133" s="226" t="s">
        <v>1793</v>
      </c>
      <c r="B133" s="232">
        <v>21</v>
      </c>
    </row>
    <row r="134" spans="1:3" x14ac:dyDescent="0.3">
      <c r="A134" s="226" t="s">
        <v>1794</v>
      </c>
      <c r="B134" s="232">
        <v>21</v>
      </c>
    </row>
    <row r="135" spans="1:3" ht="15.6" x14ac:dyDescent="0.3">
      <c r="A135" s="226" t="s">
        <v>1795</v>
      </c>
      <c r="B135" s="10">
        <v>5</v>
      </c>
      <c r="C135" s="5"/>
    </row>
    <row r="136" spans="1:3" ht="15.6" x14ac:dyDescent="0.3">
      <c r="A136" s="226" t="s">
        <v>1796</v>
      </c>
      <c r="B136" s="10">
        <v>6</v>
      </c>
      <c r="C136" s="5"/>
    </row>
    <row r="137" spans="1:3" ht="15.6" x14ac:dyDescent="0.3">
      <c r="A137" s="226" t="s">
        <v>1797</v>
      </c>
      <c r="B137" s="10">
        <v>5</v>
      </c>
      <c r="C137" s="5"/>
    </row>
    <row r="138" spans="1:3" ht="15.6" x14ac:dyDescent="0.3">
      <c r="A138" s="226" t="s">
        <v>1798</v>
      </c>
      <c r="B138" s="10">
        <v>27</v>
      </c>
      <c r="C138" s="5"/>
    </row>
    <row r="139" spans="1:3" ht="15.6" x14ac:dyDescent="0.3">
      <c r="A139" s="226" t="s">
        <v>1799</v>
      </c>
      <c r="B139" s="10">
        <v>5</v>
      </c>
      <c r="C139" s="5"/>
    </row>
    <row r="140" spans="1:3" ht="15.6" x14ac:dyDescent="0.3">
      <c r="A140" s="226" t="s">
        <v>1800</v>
      </c>
      <c r="B140" s="10">
        <v>5</v>
      </c>
      <c r="C140" s="5"/>
    </row>
    <row r="141" spans="1:3" ht="15.6" x14ac:dyDescent="0.3">
      <c r="A141" s="226" t="s">
        <v>1801</v>
      </c>
      <c r="B141" s="10">
        <v>5</v>
      </c>
      <c r="C141" s="5"/>
    </row>
    <row r="142" spans="1:3" ht="15.6" x14ac:dyDescent="0.3">
      <c r="A142" s="226" t="s">
        <v>1802</v>
      </c>
      <c r="B142" s="10">
        <v>9</v>
      </c>
      <c r="C142" s="5"/>
    </row>
    <row r="143" spans="1:3" ht="15.6" x14ac:dyDescent="0.3">
      <c r="A143" s="226" t="s">
        <v>1803</v>
      </c>
      <c r="B143" s="10">
        <v>6</v>
      </c>
      <c r="C143" s="5"/>
    </row>
    <row r="144" spans="1:3" ht="15.6" x14ac:dyDescent="0.3">
      <c r="A144" s="226" t="s">
        <v>1804</v>
      </c>
      <c r="B144" s="10">
        <v>4</v>
      </c>
      <c r="C144" s="5"/>
    </row>
    <row r="145" spans="1:3" ht="15.6" x14ac:dyDescent="0.3">
      <c r="A145" s="226" t="s">
        <v>1805</v>
      </c>
      <c r="B145" s="10">
        <v>4</v>
      </c>
      <c r="C145" s="5"/>
    </row>
    <row r="146" spans="1:3" ht="15.6" x14ac:dyDescent="0.3">
      <c r="A146" s="226" t="s">
        <v>1806</v>
      </c>
      <c r="B146" s="10">
        <v>30</v>
      </c>
      <c r="C146" s="5"/>
    </row>
    <row r="147" spans="1:3" ht="15.6" x14ac:dyDescent="0.3">
      <c r="A147" s="226" t="s">
        <v>1807</v>
      </c>
      <c r="B147" s="10">
        <v>6</v>
      </c>
      <c r="C147" s="5"/>
    </row>
    <row r="148" spans="1:3" ht="15.6" x14ac:dyDescent="0.3">
      <c r="A148" s="226" t="s">
        <v>1808</v>
      </c>
      <c r="B148" s="10">
        <v>29</v>
      </c>
      <c r="C148" s="5"/>
    </row>
    <row r="149" spans="1:3" ht="15.6" x14ac:dyDescent="0.3">
      <c r="A149" s="226" t="s">
        <v>1809</v>
      </c>
      <c r="B149" s="10">
        <v>29</v>
      </c>
      <c r="C149" s="5"/>
    </row>
    <row r="150" spans="1:3" ht="15.6" x14ac:dyDescent="0.3">
      <c r="A150" s="226" t="s">
        <v>1810</v>
      </c>
      <c r="B150" s="10">
        <v>5</v>
      </c>
      <c r="C150" s="5"/>
    </row>
    <row r="151" spans="1:3" ht="15.6" x14ac:dyDescent="0.3">
      <c r="A151" s="226" t="s">
        <v>1812</v>
      </c>
      <c r="B151" s="10">
        <v>5</v>
      </c>
      <c r="C151" s="5"/>
    </row>
    <row r="152" spans="1:3" ht="15.6" x14ac:dyDescent="0.3">
      <c r="A152" s="226" t="s">
        <v>1813</v>
      </c>
      <c r="B152" s="10">
        <v>6</v>
      </c>
      <c r="C152" s="5"/>
    </row>
    <row r="153" spans="1:3" ht="15.6" x14ac:dyDescent="0.3">
      <c r="A153" s="226" t="s">
        <v>1814</v>
      </c>
      <c r="B153" s="10">
        <v>5</v>
      </c>
      <c r="C153" s="5"/>
    </row>
    <row r="154" spans="1:3" ht="15.6" x14ac:dyDescent="0.3">
      <c r="A154" s="226" t="s">
        <v>1815</v>
      </c>
      <c r="B154" s="10">
        <v>32</v>
      </c>
      <c r="C154" s="5"/>
    </row>
    <row r="155" spans="1:3" ht="15.6" x14ac:dyDescent="0.3">
      <c r="A155" s="226" t="s">
        <v>1816</v>
      </c>
      <c r="B155" s="10">
        <v>4</v>
      </c>
      <c r="C155" s="5"/>
    </row>
    <row r="156" spans="1:3" ht="15.6" x14ac:dyDescent="0.3">
      <c r="A156" s="226" t="s">
        <v>1817</v>
      </c>
      <c r="B156" s="10">
        <v>6</v>
      </c>
      <c r="C156" s="5"/>
    </row>
    <row r="157" spans="1:3" ht="15.6" x14ac:dyDescent="0.3">
      <c r="A157" s="226" t="s">
        <v>1818</v>
      </c>
      <c r="B157" s="10">
        <v>31</v>
      </c>
      <c r="C157" s="5"/>
    </row>
    <row r="158" spans="1:3" ht="15.6" x14ac:dyDescent="0.3">
      <c r="A158" s="226" t="s">
        <v>1819</v>
      </c>
      <c r="B158" s="10">
        <v>5</v>
      </c>
      <c r="C158" s="5"/>
    </row>
    <row r="159" spans="1:3" ht="15.6" x14ac:dyDescent="0.3">
      <c r="A159" s="226" t="s">
        <v>1820</v>
      </c>
      <c r="B159" s="10">
        <v>5</v>
      </c>
      <c r="C159" s="5"/>
    </row>
    <row r="160" spans="1:3" ht="15.6" x14ac:dyDescent="0.3">
      <c r="A160" s="226" t="s">
        <v>1821</v>
      </c>
      <c r="B160" s="10">
        <v>29</v>
      </c>
      <c r="C160" s="5"/>
    </row>
    <row r="161" spans="1:3" ht="15.6" x14ac:dyDescent="0.3">
      <c r="A161" s="226" t="s">
        <v>1822</v>
      </c>
      <c r="B161" s="10">
        <v>12</v>
      </c>
      <c r="C161" s="6" t="s">
        <v>927</v>
      </c>
    </row>
    <row r="162" spans="1:3" ht="15.6" x14ac:dyDescent="0.3">
      <c r="A162" s="226" t="s">
        <v>1823</v>
      </c>
      <c r="B162" s="10">
        <v>5</v>
      </c>
      <c r="C162" s="5"/>
    </row>
    <row r="163" spans="1:3" ht="15.6" x14ac:dyDescent="0.3">
      <c r="A163" s="226" t="s">
        <v>1824</v>
      </c>
      <c r="B163" s="10">
        <v>5</v>
      </c>
      <c r="C163" s="5"/>
    </row>
    <row r="164" spans="1:3" ht="15.6" x14ac:dyDescent="0.3">
      <c r="A164" s="226" t="s">
        <v>1825</v>
      </c>
      <c r="B164" s="10">
        <v>5</v>
      </c>
      <c r="C164" s="5"/>
    </row>
    <row r="165" spans="1:3" ht="15.6" x14ac:dyDescent="0.3">
      <c r="A165" s="226" t="s">
        <v>1827</v>
      </c>
      <c r="B165" s="10">
        <v>6</v>
      </c>
      <c r="C165" s="5"/>
    </row>
    <row r="166" spans="1:3" ht="15.6" x14ac:dyDescent="0.3">
      <c r="A166" s="226" t="s">
        <v>1828</v>
      </c>
      <c r="B166" s="10">
        <v>5</v>
      </c>
      <c r="C166" s="6" t="s">
        <v>927</v>
      </c>
    </row>
    <row r="167" spans="1:3" ht="15.6" x14ac:dyDescent="0.3">
      <c r="A167" s="226" t="s">
        <v>1829</v>
      </c>
      <c r="B167" s="10">
        <v>5</v>
      </c>
      <c r="C167" s="5"/>
    </row>
    <row r="168" spans="1:3" ht="15.6" x14ac:dyDescent="0.3">
      <c r="A168" s="226" t="s">
        <v>1830</v>
      </c>
      <c r="B168" s="10">
        <v>5</v>
      </c>
      <c r="C168" s="5"/>
    </row>
    <row r="169" spans="1:3" ht="15.6" x14ac:dyDescent="0.3">
      <c r="A169" s="226" t="s">
        <v>1831</v>
      </c>
      <c r="B169" s="10">
        <v>5</v>
      </c>
      <c r="C169" s="5"/>
    </row>
    <row r="170" spans="1:3" ht="15.6" x14ac:dyDescent="0.3">
      <c r="A170" s="226" t="s">
        <v>1832</v>
      </c>
      <c r="B170" s="10">
        <v>5</v>
      </c>
      <c r="C170" s="5"/>
    </row>
    <row r="171" spans="1:3" ht="15.6" x14ac:dyDescent="0.3">
      <c r="A171" s="226" t="s">
        <v>1833</v>
      </c>
      <c r="B171" s="10">
        <v>5</v>
      </c>
      <c r="C171" s="5"/>
    </row>
    <row r="172" spans="1:3" ht="15.6" x14ac:dyDescent="0.3">
      <c r="A172" s="226" t="s">
        <v>1834</v>
      </c>
      <c r="B172" s="10">
        <v>6</v>
      </c>
      <c r="C172" s="5"/>
    </row>
    <row r="173" spans="1:3" ht="15.6" x14ac:dyDescent="0.3">
      <c r="A173" s="226" t="s">
        <v>1835</v>
      </c>
      <c r="B173" s="10">
        <v>5</v>
      </c>
      <c r="C173" s="5"/>
    </row>
    <row r="174" spans="1:3" ht="15.6" x14ac:dyDescent="0.3">
      <c r="A174" s="226" t="s">
        <v>1836</v>
      </c>
      <c r="B174" s="10">
        <v>5</v>
      </c>
      <c r="C174" s="5"/>
    </row>
    <row r="175" spans="1:3" ht="15.6" x14ac:dyDescent="0.3">
      <c r="A175" s="226" t="s">
        <v>1837</v>
      </c>
      <c r="B175" s="10">
        <v>24</v>
      </c>
      <c r="C175" s="6" t="s">
        <v>926</v>
      </c>
    </row>
    <row r="176" spans="1:3" ht="15.6" x14ac:dyDescent="0.3">
      <c r="A176" s="226" t="s">
        <v>1838</v>
      </c>
      <c r="B176" s="10">
        <v>22</v>
      </c>
      <c r="C176" s="5" t="s">
        <v>925</v>
      </c>
    </row>
    <row r="177" spans="1:3" ht="15.6" x14ac:dyDescent="0.3">
      <c r="A177" s="226" t="s">
        <v>1839</v>
      </c>
      <c r="B177" s="10">
        <v>22</v>
      </c>
      <c r="C177" s="5" t="s">
        <v>925</v>
      </c>
    </row>
    <row r="178" spans="1:3" ht="15.6" x14ac:dyDescent="0.3">
      <c r="A178" s="226" t="s">
        <v>1840</v>
      </c>
      <c r="B178" s="10">
        <v>22</v>
      </c>
      <c r="C178" s="5" t="s">
        <v>925</v>
      </c>
    </row>
    <row r="179" spans="1:3" ht="15.6" x14ac:dyDescent="0.3">
      <c r="A179" s="226" t="s">
        <v>1841</v>
      </c>
      <c r="B179" s="10">
        <v>22</v>
      </c>
      <c r="C179" s="5" t="s">
        <v>925</v>
      </c>
    </row>
    <row r="180" spans="1:3" ht="15.6" x14ac:dyDescent="0.3">
      <c r="A180" s="226" t="s">
        <v>1842</v>
      </c>
      <c r="B180" s="10">
        <v>22</v>
      </c>
      <c r="C180" s="5" t="s">
        <v>925</v>
      </c>
    </row>
    <row r="181" spans="1:3" ht="15.6" x14ac:dyDescent="0.3">
      <c r="A181" s="226" t="s">
        <v>1843</v>
      </c>
      <c r="B181" s="10">
        <v>22</v>
      </c>
      <c r="C181" s="5" t="s">
        <v>925</v>
      </c>
    </row>
    <row r="182" spans="1:3" ht="15.6" x14ac:dyDescent="0.3">
      <c r="A182" s="226" t="s">
        <v>1844</v>
      </c>
      <c r="B182" s="10">
        <v>22</v>
      </c>
      <c r="C182" s="5" t="s">
        <v>925</v>
      </c>
    </row>
    <row r="183" spans="1:3" ht="15.6" x14ac:dyDescent="0.3">
      <c r="A183" s="226" t="s">
        <v>1845</v>
      </c>
      <c r="B183" s="10">
        <v>22</v>
      </c>
      <c r="C183" s="5" t="s">
        <v>925</v>
      </c>
    </row>
    <row r="184" spans="1:3" ht="15.6" x14ac:dyDescent="0.3">
      <c r="A184" s="226" t="s">
        <v>1846</v>
      </c>
      <c r="B184" s="10">
        <v>22</v>
      </c>
      <c r="C184" s="5" t="s">
        <v>925</v>
      </c>
    </row>
    <row r="185" spans="1:3" ht="15.6" x14ac:dyDescent="0.3">
      <c r="A185" s="226" t="s">
        <v>1847</v>
      </c>
      <c r="B185" s="10">
        <v>22</v>
      </c>
      <c r="C185" s="5" t="s">
        <v>925</v>
      </c>
    </row>
    <row r="186" spans="1:3" ht="15.6" x14ac:dyDescent="0.3">
      <c r="A186" s="226" t="s">
        <v>1848</v>
      </c>
      <c r="B186" s="10">
        <v>21</v>
      </c>
      <c r="C186" s="5" t="s">
        <v>925</v>
      </c>
    </row>
    <row r="187" spans="1:3" ht="15.6" x14ac:dyDescent="0.3">
      <c r="A187" s="226" t="s">
        <v>1849</v>
      </c>
      <c r="B187" s="10">
        <v>30</v>
      </c>
      <c r="C187" s="5" t="s">
        <v>925</v>
      </c>
    </row>
    <row r="188" spans="1:3" ht="15.6" x14ac:dyDescent="0.3">
      <c r="A188" s="226" t="s">
        <v>1850</v>
      </c>
      <c r="B188" s="10">
        <v>12</v>
      </c>
      <c r="C188" s="5" t="s">
        <v>925</v>
      </c>
    </row>
    <row r="189" spans="1:3" ht="15.6" x14ac:dyDescent="0.3">
      <c r="A189" s="226" t="s">
        <v>1851</v>
      </c>
      <c r="B189" s="10">
        <v>22</v>
      </c>
      <c r="C189" s="5" t="s">
        <v>925</v>
      </c>
    </row>
    <row r="190" spans="1:3" ht="15.6" x14ac:dyDescent="0.3">
      <c r="A190" s="226" t="s">
        <v>1852</v>
      </c>
      <c r="B190" s="10">
        <v>22</v>
      </c>
      <c r="C190" s="5" t="s">
        <v>925</v>
      </c>
    </row>
    <row r="191" spans="1:3" ht="15.6" x14ac:dyDescent="0.3">
      <c r="A191" s="226" t="s">
        <v>1853</v>
      </c>
      <c r="B191" s="10">
        <v>22</v>
      </c>
      <c r="C191" s="5" t="s">
        <v>925</v>
      </c>
    </row>
    <row r="192" spans="1:3" ht="15.6" x14ac:dyDescent="0.3">
      <c r="A192" s="226" t="s">
        <v>1854</v>
      </c>
      <c r="B192" s="10">
        <v>22</v>
      </c>
      <c r="C192" s="5" t="s">
        <v>925</v>
      </c>
    </row>
    <row r="193" spans="1:3" ht="15.6" x14ac:dyDescent="0.3">
      <c r="A193" s="226" t="s">
        <v>1855</v>
      </c>
      <c r="B193" s="10">
        <v>22</v>
      </c>
      <c r="C193" s="5" t="s">
        <v>925</v>
      </c>
    </row>
    <row r="194" spans="1:3" ht="15.6" x14ac:dyDescent="0.3">
      <c r="A194" s="226" t="s">
        <v>1856</v>
      </c>
      <c r="B194" s="10">
        <v>22</v>
      </c>
      <c r="C194" s="5" t="s">
        <v>925</v>
      </c>
    </row>
    <row r="195" spans="1:3" ht="15.6" x14ac:dyDescent="0.3">
      <c r="A195" s="226" t="s">
        <v>1857</v>
      </c>
      <c r="B195" s="10">
        <v>22</v>
      </c>
      <c r="C195" s="5" t="s">
        <v>925</v>
      </c>
    </row>
    <row r="196" spans="1:3" ht="15.6" x14ac:dyDescent="0.3">
      <c r="A196" s="226" t="s">
        <v>1858</v>
      </c>
      <c r="B196" s="10">
        <v>22</v>
      </c>
      <c r="C196" s="5" t="s">
        <v>925</v>
      </c>
    </row>
    <row r="197" spans="1:3" ht="15.6" x14ac:dyDescent="0.3">
      <c r="A197" s="226" t="s">
        <v>1859</v>
      </c>
      <c r="B197" s="10">
        <v>22</v>
      </c>
      <c r="C197" s="5" t="s">
        <v>925</v>
      </c>
    </row>
    <row r="198" spans="1:3" ht="15.6" x14ac:dyDescent="0.3">
      <c r="A198" s="226" t="s">
        <v>1860</v>
      </c>
      <c r="B198" s="10">
        <v>22</v>
      </c>
      <c r="C198" s="5" t="s">
        <v>925</v>
      </c>
    </row>
    <row r="199" spans="1:3" ht="15.6" x14ac:dyDescent="0.3">
      <c r="A199" s="226" t="s">
        <v>1861</v>
      </c>
      <c r="B199" s="10">
        <v>22</v>
      </c>
      <c r="C199" s="5" t="s">
        <v>925</v>
      </c>
    </row>
    <row r="200" spans="1:3" ht="15.6" x14ac:dyDescent="0.3">
      <c r="A200" s="226" t="s">
        <v>1862</v>
      </c>
      <c r="B200" s="10">
        <v>22</v>
      </c>
      <c r="C200" s="5" t="s">
        <v>925</v>
      </c>
    </row>
    <row r="201" spans="1:3" ht="15.6" x14ac:dyDescent="0.3">
      <c r="A201" s="226" t="s">
        <v>1863</v>
      </c>
      <c r="B201" s="10">
        <v>22</v>
      </c>
      <c r="C201" s="5" t="s">
        <v>925</v>
      </c>
    </row>
    <row r="202" spans="1:3" ht="15.6" x14ac:dyDescent="0.3">
      <c r="A202" s="226" t="s">
        <v>1864</v>
      </c>
      <c r="B202" s="10">
        <v>22</v>
      </c>
      <c r="C202" s="5" t="s">
        <v>925</v>
      </c>
    </row>
    <row r="203" spans="1:3" ht="15.6" x14ac:dyDescent="0.3">
      <c r="A203" s="226" t="s">
        <v>1865</v>
      </c>
      <c r="B203" s="10">
        <v>22</v>
      </c>
      <c r="C203" s="5" t="s">
        <v>925</v>
      </c>
    </row>
    <row r="204" spans="1:3" ht="15.6" x14ac:dyDescent="0.3">
      <c r="A204" s="226" t="s">
        <v>1866</v>
      </c>
      <c r="B204" s="10">
        <v>21</v>
      </c>
      <c r="C204" s="5" t="s">
        <v>925</v>
      </c>
    </row>
    <row r="205" spans="1:3" ht="15.6" x14ac:dyDescent="0.3">
      <c r="A205" s="226" t="s">
        <v>1867</v>
      </c>
      <c r="B205" s="10">
        <v>22</v>
      </c>
      <c r="C205" s="5" t="s">
        <v>925</v>
      </c>
    </row>
    <row r="206" spans="1:3" ht="15.6" x14ac:dyDescent="0.3">
      <c r="A206" s="226" t="s">
        <v>1868</v>
      </c>
      <c r="B206" s="10">
        <v>21</v>
      </c>
      <c r="C206" s="5" t="s">
        <v>925</v>
      </c>
    </row>
    <row r="207" spans="1:3" ht="15.6" x14ac:dyDescent="0.3">
      <c r="A207" s="226" t="s">
        <v>1869</v>
      </c>
      <c r="B207" s="10">
        <v>22</v>
      </c>
      <c r="C207" s="5" t="s">
        <v>925</v>
      </c>
    </row>
    <row r="208" spans="1:3" ht="15.6" x14ac:dyDescent="0.3">
      <c r="A208" s="226" t="s">
        <v>1870</v>
      </c>
      <c r="B208" s="10">
        <v>23</v>
      </c>
      <c r="C208" s="5" t="s">
        <v>925</v>
      </c>
    </row>
    <row r="209" spans="1:3" ht="15.6" x14ac:dyDescent="0.3">
      <c r="A209" s="226" t="s">
        <v>1871</v>
      </c>
      <c r="B209" s="10">
        <v>23</v>
      </c>
      <c r="C209" s="5" t="s">
        <v>925</v>
      </c>
    </row>
    <row r="210" spans="1:3" ht="15.6" x14ac:dyDescent="0.3">
      <c r="A210" s="226" t="s">
        <v>1872</v>
      </c>
      <c r="B210" s="10">
        <v>23</v>
      </c>
      <c r="C210" s="5" t="s">
        <v>925</v>
      </c>
    </row>
    <row r="211" spans="1:3" ht="15.6" x14ac:dyDescent="0.3">
      <c r="A211" s="226" t="s">
        <v>1873</v>
      </c>
      <c r="B211" s="10">
        <v>21</v>
      </c>
      <c r="C211" s="5" t="s">
        <v>925</v>
      </c>
    </row>
    <row r="212" spans="1:3" ht="15.6" x14ac:dyDescent="0.3">
      <c r="A212" s="226" t="s">
        <v>1874</v>
      </c>
      <c r="B212" s="10">
        <v>31</v>
      </c>
      <c r="C212" s="5" t="s">
        <v>925</v>
      </c>
    </row>
    <row r="213" spans="1:3" ht="15.6" x14ac:dyDescent="0.3">
      <c r="A213" s="226" t="s">
        <v>1875</v>
      </c>
      <c r="B213" s="10">
        <v>23</v>
      </c>
      <c r="C213" s="5" t="s">
        <v>925</v>
      </c>
    </row>
    <row r="214" spans="1:3" ht="15.6" x14ac:dyDescent="0.3">
      <c r="A214" s="226" t="s">
        <v>1876</v>
      </c>
      <c r="B214" s="10">
        <v>22</v>
      </c>
      <c r="C214" s="5" t="s">
        <v>925</v>
      </c>
    </row>
    <row r="215" spans="1:3" ht="15.6" x14ac:dyDescent="0.3">
      <c r="A215" s="226" t="s">
        <v>1877</v>
      </c>
      <c r="B215" s="10">
        <v>22</v>
      </c>
      <c r="C215" s="5" t="s">
        <v>925</v>
      </c>
    </row>
    <row r="216" spans="1:3" ht="15.6" x14ac:dyDescent="0.3">
      <c r="A216" s="226" t="s">
        <v>1878</v>
      </c>
      <c r="B216" s="10">
        <v>21</v>
      </c>
      <c r="C216" s="5" t="s">
        <v>925</v>
      </c>
    </row>
    <row r="217" spans="1:3" ht="15.6" x14ac:dyDescent="0.3">
      <c r="A217" s="226" t="s">
        <v>1879</v>
      </c>
      <c r="B217" s="10">
        <v>8</v>
      </c>
      <c r="C217" s="5" t="s">
        <v>925</v>
      </c>
    </row>
    <row r="218" spans="1:3" ht="15.6" x14ac:dyDescent="0.3">
      <c r="A218" s="226" t="s">
        <v>1880</v>
      </c>
      <c r="B218" s="10">
        <v>22</v>
      </c>
      <c r="C218" s="5" t="s">
        <v>925</v>
      </c>
    </row>
    <row r="219" spans="1:3" ht="15.6" x14ac:dyDescent="0.3">
      <c r="A219" s="226" t="s">
        <v>1881</v>
      </c>
      <c r="B219" s="10">
        <v>22</v>
      </c>
      <c r="C219" s="5" t="s">
        <v>925</v>
      </c>
    </row>
    <row r="220" spans="1:3" ht="15.6" x14ac:dyDescent="0.3">
      <c r="A220" s="226" t="s">
        <v>1882</v>
      </c>
      <c r="B220" s="10">
        <v>22</v>
      </c>
      <c r="C220" s="5" t="s">
        <v>925</v>
      </c>
    </row>
    <row r="221" spans="1:3" ht="15.6" x14ac:dyDescent="0.3">
      <c r="A221" s="226" t="s">
        <v>1883</v>
      </c>
      <c r="B221" s="10">
        <v>11</v>
      </c>
      <c r="C221" s="5" t="s">
        <v>925</v>
      </c>
    </row>
    <row r="222" spans="1:3" ht="15.6" x14ac:dyDescent="0.3">
      <c r="A222" s="226" t="s">
        <v>1884</v>
      </c>
      <c r="B222" s="10">
        <v>22</v>
      </c>
      <c r="C222" s="5" t="s">
        <v>925</v>
      </c>
    </row>
    <row r="223" spans="1:3" ht="15.6" x14ac:dyDescent="0.3">
      <c r="A223" s="226" t="s">
        <v>1885</v>
      </c>
      <c r="B223" s="10">
        <v>22</v>
      </c>
      <c r="C223" s="5" t="s">
        <v>925</v>
      </c>
    </row>
    <row r="224" spans="1:3" ht="15.6" x14ac:dyDescent="0.3">
      <c r="A224" s="226" t="s">
        <v>1886</v>
      </c>
      <c r="B224" s="10">
        <v>20</v>
      </c>
      <c r="C224" s="5" t="s">
        <v>925</v>
      </c>
    </row>
    <row r="225" spans="1:3" ht="15.6" x14ac:dyDescent="0.3">
      <c r="A225" s="226" t="s">
        <v>1887</v>
      </c>
      <c r="B225" s="10">
        <v>22</v>
      </c>
      <c r="C225" s="5" t="s">
        <v>925</v>
      </c>
    </row>
    <row r="226" spans="1:3" ht="15.6" x14ac:dyDescent="0.3">
      <c r="A226" s="226" t="s">
        <v>1888</v>
      </c>
      <c r="B226" s="10">
        <v>22</v>
      </c>
      <c r="C226" s="5" t="s">
        <v>925</v>
      </c>
    </row>
    <row r="227" spans="1:3" ht="15.6" x14ac:dyDescent="0.3">
      <c r="A227" s="226" t="s">
        <v>1889</v>
      </c>
      <c r="B227" s="10">
        <v>21</v>
      </c>
      <c r="C227" s="5" t="s">
        <v>925</v>
      </c>
    </row>
    <row r="228" spans="1:3" ht="15.6" x14ac:dyDescent="0.3">
      <c r="A228" s="226" t="s">
        <v>1890</v>
      </c>
      <c r="B228" s="10">
        <v>11</v>
      </c>
      <c r="C228" s="5" t="s">
        <v>925</v>
      </c>
    </row>
    <row r="229" spans="1:3" ht="15.6" x14ac:dyDescent="0.3">
      <c r="A229" s="226" t="s">
        <v>1891</v>
      </c>
      <c r="B229" s="10">
        <v>22</v>
      </c>
      <c r="C229" s="5" t="s">
        <v>925</v>
      </c>
    </row>
    <row r="230" spans="1:3" ht="15.6" x14ac:dyDescent="0.3">
      <c r="A230" s="226" t="s">
        <v>1892</v>
      </c>
      <c r="B230" s="10">
        <v>22</v>
      </c>
      <c r="C230" s="5" t="s">
        <v>925</v>
      </c>
    </row>
    <row r="231" spans="1:3" ht="15.6" x14ac:dyDescent="0.3">
      <c r="A231" s="226" t="s">
        <v>1893</v>
      </c>
      <c r="B231" s="10">
        <v>22</v>
      </c>
      <c r="C231" s="5" t="s">
        <v>925</v>
      </c>
    </row>
    <row r="232" spans="1:3" ht="15.6" x14ac:dyDescent="0.3">
      <c r="A232" s="226" t="s">
        <v>1894</v>
      </c>
      <c r="B232" s="10">
        <v>22</v>
      </c>
      <c r="C232" s="5" t="s">
        <v>925</v>
      </c>
    </row>
    <row r="233" spans="1:3" ht="15.6" x14ac:dyDescent="0.3">
      <c r="A233" s="226" t="s">
        <v>1895</v>
      </c>
      <c r="B233" s="10">
        <v>22</v>
      </c>
      <c r="C233" s="5" t="s">
        <v>925</v>
      </c>
    </row>
    <row r="234" spans="1:3" ht="15.6" x14ac:dyDescent="0.3">
      <c r="A234" s="226" t="s">
        <v>1896</v>
      </c>
      <c r="B234" s="10">
        <v>21</v>
      </c>
      <c r="C234" s="5" t="s">
        <v>925</v>
      </c>
    </row>
    <row r="235" spans="1:3" ht="15.6" x14ac:dyDescent="0.3">
      <c r="A235" s="226" t="s">
        <v>1897</v>
      </c>
      <c r="B235" s="10">
        <v>21</v>
      </c>
      <c r="C235" s="5" t="s">
        <v>925</v>
      </c>
    </row>
    <row r="236" spans="1:3" ht="15.6" x14ac:dyDescent="0.3">
      <c r="A236" s="226" t="s">
        <v>1898</v>
      </c>
      <c r="B236" s="10">
        <v>22</v>
      </c>
      <c r="C236" s="5" t="s">
        <v>925</v>
      </c>
    </row>
    <row r="237" spans="1:3" ht="15.6" x14ac:dyDescent="0.3">
      <c r="A237" s="226" t="s">
        <v>1899</v>
      </c>
      <c r="B237" s="10">
        <v>16</v>
      </c>
      <c r="C237" s="5" t="s">
        <v>925</v>
      </c>
    </row>
    <row r="238" spans="1:3" ht="15.6" x14ac:dyDescent="0.3">
      <c r="A238" s="226" t="s">
        <v>1900</v>
      </c>
      <c r="B238" s="10">
        <v>23</v>
      </c>
      <c r="C238" s="5" t="s">
        <v>925</v>
      </c>
    </row>
    <row r="239" spans="1:3" ht="15.6" x14ac:dyDescent="0.3">
      <c r="A239" s="226" t="s">
        <v>1901</v>
      </c>
      <c r="B239" s="10">
        <v>22</v>
      </c>
      <c r="C239" s="5" t="s">
        <v>925</v>
      </c>
    </row>
    <row r="240" spans="1:3" ht="15.6" x14ac:dyDescent="0.3">
      <c r="A240" s="226" t="s">
        <v>1902</v>
      </c>
      <c r="B240" s="10">
        <v>23</v>
      </c>
      <c r="C240" s="5" t="s">
        <v>925</v>
      </c>
    </row>
    <row r="241" spans="1:3" ht="15.6" x14ac:dyDescent="0.3">
      <c r="A241" s="226" t="s">
        <v>1903</v>
      </c>
      <c r="B241" s="10">
        <v>23</v>
      </c>
      <c r="C241" s="5" t="s">
        <v>925</v>
      </c>
    </row>
    <row r="242" spans="1:3" ht="15.6" x14ac:dyDescent="0.3">
      <c r="A242" s="226" t="s">
        <v>1904</v>
      </c>
      <c r="B242" s="10">
        <v>23</v>
      </c>
      <c r="C242" s="5" t="s">
        <v>924</v>
      </c>
    </row>
  </sheetData>
  <autoFilter ref="A1:E242"/>
  <sortState ref="A2:D301">
    <sortCondition ref="A2:A301"/>
  </sortState>
  <conditionalFormatting sqref="A1:A1048576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9" style="233"/>
    <col min="2" max="2" width="10" style="160" customWidth="1"/>
    <col min="3" max="3" width="11" customWidth="1"/>
    <col min="4" max="4" width="11.09765625" customWidth="1"/>
    <col min="5" max="5" width="11.59765625" customWidth="1"/>
    <col min="6" max="6" width="9" style="159"/>
    <col min="7" max="7" width="10.09765625" style="159" customWidth="1"/>
    <col min="9" max="9" width="9.69921875" style="159" bestFit="1" customWidth="1"/>
    <col min="11" max="11" width="8.69921875" customWidth="1"/>
    <col min="13" max="13" width="6.19921875" style="247" customWidth="1"/>
    <col min="14" max="14" width="28.19921875" customWidth="1"/>
  </cols>
  <sheetData>
    <row r="1" spans="1:30" ht="13.8" x14ac:dyDescent="0.25">
      <c r="A1" s="80" t="s">
        <v>1541</v>
      </c>
      <c r="B1" s="80" t="s">
        <v>1540</v>
      </c>
      <c r="C1" s="80" t="s">
        <v>1539</v>
      </c>
      <c r="D1" s="80" t="s">
        <v>1538</v>
      </c>
      <c r="E1" s="81" t="s">
        <v>1537</v>
      </c>
      <c r="F1" s="81" t="s">
        <v>1536</v>
      </c>
      <c r="G1" s="80" t="s">
        <v>1535</v>
      </c>
      <c r="H1" s="81" t="s">
        <v>1534</v>
      </c>
      <c r="I1" s="80" t="s">
        <v>1533</v>
      </c>
      <c r="J1" s="80" t="s">
        <v>1532</v>
      </c>
      <c r="K1" s="80" t="s">
        <v>1531</v>
      </c>
      <c r="L1" s="80" t="s">
        <v>1530</v>
      </c>
      <c r="M1" s="242" t="s">
        <v>930</v>
      </c>
    </row>
    <row r="2" spans="1:30" x14ac:dyDescent="0.3">
      <c r="A2" s="234" t="s">
        <v>1905</v>
      </c>
      <c r="B2" s="12" t="s">
        <v>1529</v>
      </c>
      <c r="C2" s="12" t="s">
        <v>996</v>
      </c>
      <c r="D2" s="18">
        <v>40087</v>
      </c>
      <c r="E2" s="15">
        <v>1</v>
      </c>
      <c r="F2" s="16" t="s">
        <v>932</v>
      </c>
      <c r="G2" s="12">
        <v>12</v>
      </c>
      <c r="H2" s="15">
        <v>18</v>
      </c>
      <c r="I2" s="12">
        <v>22</v>
      </c>
      <c r="J2" s="14">
        <f t="shared" ref="J2:J17" si="0">PRODUCT(H2:I2)</f>
        <v>396</v>
      </c>
      <c r="K2" s="13">
        <v>8</v>
      </c>
      <c r="L2" s="12">
        <v>1</v>
      </c>
      <c r="M2" s="13"/>
    </row>
    <row r="3" spans="1:30" x14ac:dyDescent="0.3">
      <c r="A3" s="234" t="s">
        <v>1906</v>
      </c>
      <c r="B3" s="12" t="s">
        <v>1528</v>
      </c>
      <c r="C3" s="12" t="s">
        <v>1278</v>
      </c>
      <c r="D3" s="18">
        <v>40087</v>
      </c>
      <c r="E3" s="15">
        <v>1</v>
      </c>
      <c r="F3" s="16" t="s">
        <v>1306</v>
      </c>
      <c r="G3" s="12">
        <v>13</v>
      </c>
      <c r="H3" s="15">
        <v>17</v>
      </c>
      <c r="I3" s="12">
        <v>18</v>
      </c>
      <c r="J3" s="14">
        <f t="shared" si="0"/>
        <v>306</v>
      </c>
      <c r="K3" s="13">
        <v>7</v>
      </c>
      <c r="L3" s="12">
        <v>1</v>
      </c>
      <c r="M3" s="13"/>
    </row>
    <row r="4" spans="1:30" x14ac:dyDescent="0.3">
      <c r="A4" s="234" t="s">
        <v>1910</v>
      </c>
      <c r="B4" s="12" t="s">
        <v>1527</v>
      </c>
      <c r="C4" s="12" t="s">
        <v>1526</v>
      </c>
      <c r="D4" s="18">
        <v>39884</v>
      </c>
      <c r="E4" s="17">
        <v>2</v>
      </c>
      <c r="F4" s="16" t="s">
        <v>1413</v>
      </c>
      <c r="G4" s="12">
        <v>8</v>
      </c>
      <c r="H4" s="17">
        <v>2</v>
      </c>
      <c r="I4" s="12">
        <v>38</v>
      </c>
      <c r="J4" s="14">
        <f t="shared" si="0"/>
        <v>76</v>
      </c>
      <c r="K4" s="13">
        <v>9</v>
      </c>
      <c r="L4" s="12">
        <v>1</v>
      </c>
      <c r="M4" s="13"/>
    </row>
    <row r="5" spans="1:30" x14ac:dyDescent="0.3">
      <c r="A5" s="236" t="s">
        <v>1911</v>
      </c>
      <c r="B5" s="12" t="s">
        <v>1525</v>
      </c>
      <c r="C5" s="12" t="s">
        <v>1516</v>
      </c>
      <c r="D5" s="18">
        <v>39884</v>
      </c>
      <c r="E5" s="17">
        <v>2</v>
      </c>
      <c r="F5" s="16" t="s">
        <v>1189</v>
      </c>
      <c r="G5" s="12">
        <v>8</v>
      </c>
      <c r="H5" s="15">
        <v>2</v>
      </c>
      <c r="I5" s="12">
        <v>29</v>
      </c>
      <c r="J5" s="14">
        <f t="shared" si="0"/>
        <v>58</v>
      </c>
      <c r="K5" s="13">
        <v>10</v>
      </c>
      <c r="L5" s="12">
        <v>1</v>
      </c>
      <c r="M5" s="13"/>
    </row>
    <row r="6" spans="1:30" x14ac:dyDescent="0.3">
      <c r="A6" s="234" t="s">
        <v>1914</v>
      </c>
      <c r="B6" s="12" t="s">
        <v>1524</v>
      </c>
      <c r="C6" s="12" t="s">
        <v>1523</v>
      </c>
      <c r="D6" s="18">
        <v>39898</v>
      </c>
      <c r="E6" s="17">
        <v>2</v>
      </c>
      <c r="F6" s="16" t="s">
        <v>1522</v>
      </c>
      <c r="G6" s="12">
        <v>2</v>
      </c>
      <c r="H6" s="15">
        <v>6</v>
      </c>
      <c r="I6" s="12">
        <v>29</v>
      </c>
      <c r="J6" s="14">
        <f t="shared" si="0"/>
        <v>174</v>
      </c>
      <c r="K6" s="13">
        <v>9</v>
      </c>
      <c r="L6" s="12">
        <v>1</v>
      </c>
      <c r="M6" s="243"/>
    </row>
    <row r="7" spans="1:30" x14ac:dyDescent="0.3">
      <c r="A7" s="234" t="s">
        <v>1915</v>
      </c>
      <c r="B7" s="12" t="s">
        <v>1521</v>
      </c>
      <c r="C7" s="12" t="s">
        <v>1483</v>
      </c>
      <c r="D7" s="18">
        <v>39898</v>
      </c>
      <c r="E7" s="17">
        <v>2</v>
      </c>
      <c r="F7" s="16" t="s">
        <v>1227</v>
      </c>
      <c r="G7" s="12">
        <v>8</v>
      </c>
      <c r="H7" s="15">
        <v>2</v>
      </c>
      <c r="I7" s="12">
        <v>32</v>
      </c>
      <c r="J7" s="14">
        <f t="shared" si="0"/>
        <v>64</v>
      </c>
      <c r="K7" s="13">
        <v>19</v>
      </c>
      <c r="L7" s="12">
        <v>1</v>
      </c>
      <c r="M7" s="13"/>
    </row>
    <row r="8" spans="1:30" x14ac:dyDescent="0.3">
      <c r="A8" s="236" t="s">
        <v>1916</v>
      </c>
      <c r="B8" s="12" t="s">
        <v>1520</v>
      </c>
      <c r="C8" s="12" t="s">
        <v>1519</v>
      </c>
      <c r="D8" s="18">
        <v>39898</v>
      </c>
      <c r="E8" s="17">
        <v>2</v>
      </c>
      <c r="F8" s="16" t="s">
        <v>1336</v>
      </c>
      <c r="G8" s="12">
        <v>7</v>
      </c>
      <c r="H8" s="15">
        <v>3</v>
      </c>
      <c r="I8" s="12">
        <v>42</v>
      </c>
      <c r="J8" s="14">
        <f t="shared" si="0"/>
        <v>126</v>
      </c>
      <c r="K8" s="13">
        <v>2</v>
      </c>
      <c r="L8" s="12">
        <v>1</v>
      </c>
      <c r="M8" s="13"/>
    </row>
    <row r="9" spans="1:30" x14ac:dyDescent="0.3">
      <c r="A9" s="234" t="s">
        <v>1917</v>
      </c>
      <c r="B9" s="12" t="s">
        <v>1518</v>
      </c>
      <c r="C9" s="12" t="s">
        <v>1517</v>
      </c>
      <c r="D9" s="18">
        <v>39898</v>
      </c>
      <c r="E9" s="17">
        <v>2</v>
      </c>
      <c r="F9" s="16" t="s">
        <v>1334</v>
      </c>
      <c r="G9" s="12">
        <v>8</v>
      </c>
      <c r="H9" s="15">
        <v>2</v>
      </c>
      <c r="I9" s="12">
        <v>42</v>
      </c>
      <c r="J9" s="14">
        <f t="shared" si="0"/>
        <v>84</v>
      </c>
      <c r="K9" s="13">
        <v>22</v>
      </c>
      <c r="L9" s="12">
        <v>1</v>
      </c>
      <c r="M9" s="24"/>
    </row>
    <row r="10" spans="1:30" x14ac:dyDescent="0.3">
      <c r="A10" s="234" t="s">
        <v>1920</v>
      </c>
      <c r="B10" s="74" t="s">
        <v>1515</v>
      </c>
      <c r="C10" s="74" t="s">
        <v>1514</v>
      </c>
      <c r="D10" s="18">
        <v>39924</v>
      </c>
      <c r="E10" s="17">
        <v>3</v>
      </c>
      <c r="F10" s="16" t="s">
        <v>1351</v>
      </c>
      <c r="G10" s="12">
        <v>7</v>
      </c>
      <c r="H10" s="15">
        <v>3</v>
      </c>
      <c r="I10" s="12">
        <v>41</v>
      </c>
      <c r="J10" s="14">
        <f t="shared" si="0"/>
        <v>123</v>
      </c>
      <c r="K10" s="13">
        <v>6</v>
      </c>
      <c r="L10" s="12">
        <v>1</v>
      </c>
      <c r="M10" s="13"/>
    </row>
    <row r="11" spans="1:30" x14ac:dyDescent="0.3">
      <c r="A11" s="234" t="s">
        <v>1921</v>
      </c>
      <c r="B11" s="74" t="s">
        <v>1513</v>
      </c>
      <c r="C11" s="74" t="s">
        <v>1028</v>
      </c>
      <c r="D11" s="18">
        <v>39924</v>
      </c>
      <c r="E11" s="17">
        <v>3</v>
      </c>
      <c r="F11" s="16" t="s">
        <v>1232</v>
      </c>
      <c r="G11" s="12">
        <v>7</v>
      </c>
      <c r="H11" s="15">
        <v>3</v>
      </c>
      <c r="I11" s="12">
        <v>28</v>
      </c>
      <c r="J11" s="14">
        <f t="shared" si="0"/>
        <v>84</v>
      </c>
      <c r="K11" s="13">
        <v>9</v>
      </c>
      <c r="L11" s="12">
        <v>1</v>
      </c>
      <c r="M11" s="24"/>
    </row>
    <row r="12" spans="1:30" s="75" customFormat="1" x14ac:dyDescent="0.3">
      <c r="A12" s="234" t="s">
        <v>1925</v>
      </c>
      <c r="B12" s="74" t="s">
        <v>1512</v>
      </c>
      <c r="C12" s="74" t="s">
        <v>1319</v>
      </c>
      <c r="D12" s="18">
        <v>39941</v>
      </c>
      <c r="E12" s="17">
        <v>3</v>
      </c>
      <c r="F12" s="16" t="s">
        <v>1193</v>
      </c>
      <c r="G12" s="12">
        <v>8</v>
      </c>
      <c r="H12" s="17">
        <v>2</v>
      </c>
      <c r="I12" s="12">
        <v>32</v>
      </c>
      <c r="J12" s="14">
        <f t="shared" si="0"/>
        <v>64</v>
      </c>
      <c r="K12" s="13">
        <v>9</v>
      </c>
      <c r="L12" s="12">
        <v>1</v>
      </c>
      <c r="M12" s="13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x14ac:dyDescent="0.3">
      <c r="A13" s="234" t="s">
        <v>1926</v>
      </c>
      <c r="B13" s="12" t="s">
        <v>1511</v>
      </c>
      <c r="C13" s="12" t="s">
        <v>1151</v>
      </c>
      <c r="D13" s="18">
        <v>40094</v>
      </c>
      <c r="E13" s="17">
        <v>3</v>
      </c>
      <c r="F13" s="16" t="s">
        <v>1202</v>
      </c>
      <c r="G13" s="12">
        <v>0</v>
      </c>
      <c r="H13" s="15">
        <v>35</v>
      </c>
      <c r="I13" s="12">
        <v>21</v>
      </c>
      <c r="J13" s="14">
        <f t="shared" si="0"/>
        <v>735</v>
      </c>
      <c r="K13" s="13" t="s">
        <v>1510</v>
      </c>
      <c r="L13" s="12">
        <v>0</v>
      </c>
      <c r="M13" s="13"/>
    </row>
    <row r="14" spans="1:30" x14ac:dyDescent="0.3">
      <c r="A14" s="234" t="s">
        <v>1928</v>
      </c>
      <c r="B14" s="74" t="s">
        <v>1509</v>
      </c>
      <c r="C14" s="74" t="s">
        <v>1508</v>
      </c>
      <c r="D14" s="18">
        <v>39941</v>
      </c>
      <c r="E14" s="17">
        <v>4</v>
      </c>
      <c r="F14" s="16" t="s">
        <v>1243</v>
      </c>
      <c r="G14" s="12">
        <v>8</v>
      </c>
      <c r="H14" s="15">
        <v>2</v>
      </c>
      <c r="I14" s="12">
        <v>39</v>
      </c>
      <c r="J14" s="14">
        <f t="shared" si="0"/>
        <v>78</v>
      </c>
      <c r="K14" s="13">
        <v>14</v>
      </c>
      <c r="L14" s="12">
        <v>1</v>
      </c>
      <c r="M14" s="76"/>
    </row>
    <row r="15" spans="1:30" x14ac:dyDescent="0.3">
      <c r="A15" s="234" t="s">
        <v>1929</v>
      </c>
      <c r="B15" s="74" t="s">
        <v>1507</v>
      </c>
      <c r="C15" s="74" t="s">
        <v>1483</v>
      </c>
      <c r="D15" s="18">
        <v>39941</v>
      </c>
      <c r="E15" s="17">
        <v>4</v>
      </c>
      <c r="F15" s="16" t="s">
        <v>935</v>
      </c>
      <c r="G15" s="12">
        <v>8</v>
      </c>
      <c r="H15" s="15">
        <v>2</v>
      </c>
      <c r="I15" s="12">
        <v>32</v>
      </c>
      <c r="J15" s="14">
        <f t="shared" si="0"/>
        <v>64</v>
      </c>
      <c r="K15" s="13">
        <v>23</v>
      </c>
      <c r="L15" s="12">
        <v>1</v>
      </c>
      <c r="M15" s="13"/>
    </row>
    <row r="16" spans="1:30" x14ac:dyDescent="0.3">
      <c r="A16" s="234" t="s">
        <v>1930</v>
      </c>
      <c r="B16" s="74" t="s">
        <v>1506</v>
      </c>
      <c r="C16" s="74" t="s">
        <v>1505</v>
      </c>
      <c r="D16" s="18">
        <v>39941</v>
      </c>
      <c r="E16" s="17">
        <v>4</v>
      </c>
      <c r="F16" s="16" t="s">
        <v>1504</v>
      </c>
      <c r="G16" s="12">
        <v>8</v>
      </c>
      <c r="H16" s="15">
        <v>2</v>
      </c>
      <c r="I16" s="12">
        <v>36</v>
      </c>
      <c r="J16" s="14">
        <f t="shared" si="0"/>
        <v>72</v>
      </c>
      <c r="K16" s="13">
        <v>10</v>
      </c>
      <c r="L16" s="12">
        <v>1</v>
      </c>
      <c r="M16" s="13"/>
    </row>
    <row r="17" spans="1:13" x14ac:dyDescent="0.3">
      <c r="A17" s="234" t="s">
        <v>1936</v>
      </c>
      <c r="B17" s="74" t="s">
        <v>1503</v>
      </c>
      <c r="C17" s="74" t="s">
        <v>1502</v>
      </c>
      <c r="D17" s="18">
        <v>39941</v>
      </c>
      <c r="E17" s="17">
        <v>5</v>
      </c>
      <c r="F17" s="16" t="s">
        <v>1270</v>
      </c>
      <c r="G17" s="12">
        <v>7</v>
      </c>
      <c r="H17" s="15">
        <v>3</v>
      </c>
      <c r="I17" s="12">
        <v>39</v>
      </c>
      <c r="J17" s="14">
        <f t="shared" si="0"/>
        <v>117</v>
      </c>
      <c r="K17" s="13">
        <v>33</v>
      </c>
      <c r="L17" s="12">
        <v>1</v>
      </c>
      <c r="M17" s="13"/>
    </row>
    <row r="18" spans="1:13" x14ac:dyDescent="0.3">
      <c r="A18" s="234" t="s">
        <v>1940</v>
      </c>
      <c r="B18" s="74" t="s">
        <v>1501</v>
      </c>
      <c r="C18" s="74" t="s">
        <v>1500</v>
      </c>
      <c r="D18" s="18">
        <v>40071</v>
      </c>
      <c r="E18" s="17">
        <v>5</v>
      </c>
      <c r="F18" s="16" t="s">
        <v>1306</v>
      </c>
      <c r="G18" s="12">
        <v>8</v>
      </c>
      <c r="H18" s="15">
        <v>2</v>
      </c>
      <c r="I18" s="12">
        <v>37</v>
      </c>
      <c r="J18" s="14">
        <f t="shared" ref="J18:J31" si="1">PRODUCT(H18:I18)</f>
        <v>74</v>
      </c>
      <c r="K18" s="13">
        <v>15</v>
      </c>
      <c r="L18" s="12">
        <v>1</v>
      </c>
      <c r="M18" s="13"/>
    </row>
    <row r="19" spans="1:13" x14ac:dyDescent="0.3">
      <c r="A19" s="234" t="s">
        <v>1944</v>
      </c>
      <c r="B19" s="74" t="s">
        <v>1498</v>
      </c>
      <c r="C19" s="74" t="s">
        <v>1497</v>
      </c>
      <c r="D19" s="18">
        <v>40071</v>
      </c>
      <c r="E19" s="17">
        <v>5</v>
      </c>
      <c r="F19" s="16" t="s">
        <v>1215</v>
      </c>
      <c r="G19" s="12">
        <v>8</v>
      </c>
      <c r="H19" s="15">
        <v>2</v>
      </c>
      <c r="I19" s="12">
        <v>41</v>
      </c>
      <c r="J19" s="14">
        <f t="shared" si="1"/>
        <v>82</v>
      </c>
      <c r="K19" s="13">
        <v>19</v>
      </c>
      <c r="L19" s="12">
        <v>1</v>
      </c>
      <c r="M19" s="13"/>
    </row>
    <row r="20" spans="1:13" x14ac:dyDescent="0.3">
      <c r="A20" s="239" t="s">
        <v>1945</v>
      </c>
      <c r="B20" s="78" t="s">
        <v>1496</v>
      </c>
      <c r="C20" s="78" t="s">
        <v>1495</v>
      </c>
      <c r="D20" s="70">
        <v>40071</v>
      </c>
      <c r="E20" s="69">
        <v>5</v>
      </c>
      <c r="F20" s="68" t="s">
        <v>1359</v>
      </c>
      <c r="G20" s="65">
        <v>7</v>
      </c>
      <c r="H20" s="69">
        <v>3</v>
      </c>
      <c r="I20" s="65">
        <v>26</v>
      </c>
      <c r="J20" s="14">
        <f t="shared" si="1"/>
        <v>78</v>
      </c>
      <c r="K20" s="66">
        <v>12</v>
      </c>
      <c r="L20" s="65">
        <v>1</v>
      </c>
      <c r="M20" s="39" t="s">
        <v>1118</v>
      </c>
    </row>
    <row r="21" spans="1:13" x14ac:dyDescent="0.3">
      <c r="A21" s="239" t="s">
        <v>1948</v>
      </c>
      <c r="B21" s="78" t="s">
        <v>1494</v>
      </c>
      <c r="C21" s="78" t="s">
        <v>1028</v>
      </c>
      <c r="D21" s="70">
        <v>40071</v>
      </c>
      <c r="E21" s="69">
        <v>5</v>
      </c>
      <c r="F21" s="68" t="s">
        <v>1343</v>
      </c>
      <c r="G21" s="65">
        <v>7</v>
      </c>
      <c r="H21" s="69">
        <v>5</v>
      </c>
      <c r="I21" s="65">
        <v>28</v>
      </c>
      <c r="J21" s="14">
        <f t="shared" si="1"/>
        <v>140</v>
      </c>
      <c r="K21" s="66">
        <v>12</v>
      </c>
      <c r="L21" s="65">
        <v>1</v>
      </c>
      <c r="M21" s="39" t="s">
        <v>1118</v>
      </c>
    </row>
    <row r="22" spans="1:13" x14ac:dyDescent="0.3">
      <c r="A22" s="234" t="s">
        <v>1949</v>
      </c>
      <c r="B22" s="74" t="s">
        <v>1493</v>
      </c>
      <c r="C22" s="74" t="s">
        <v>1492</v>
      </c>
      <c r="D22" s="18">
        <v>40071</v>
      </c>
      <c r="E22" s="17">
        <v>5</v>
      </c>
      <c r="F22" s="16" t="s">
        <v>1309</v>
      </c>
      <c r="G22" s="12">
        <v>8</v>
      </c>
      <c r="H22" s="15">
        <v>2</v>
      </c>
      <c r="I22" s="12">
        <v>42</v>
      </c>
      <c r="J22" s="14">
        <f t="shared" si="1"/>
        <v>84</v>
      </c>
      <c r="K22" s="13">
        <v>22</v>
      </c>
      <c r="L22" s="12">
        <v>1</v>
      </c>
      <c r="M22" s="13"/>
    </row>
    <row r="23" spans="1:13" x14ac:dyDescent="0.3">
      <c r="A23" s="237" t="s">
        <v>1950</v>
      </c>
      <c r="B23" s="12" t="s">
        <v>1491</v>
      </c>
      <c r="C23" s="12" t="s">
        <v>1490</v>
      </c>
      <c r="D23" s="18">
        <v>40071</v>
      </c>
      <c r="E23" s="17">
        <v>5</v>
      </c>
      <c r="F23" s="16" t="s">
        <v>1227</v>
      </c>
      <c r="G23" s="12">
        <v>7</v>
      </c>
      <c r="H23" s="15">
        <v>3</v>
      </c>
      <c r="I23" s="12">
        <v>33</v>
      </c>
      <c r="J23" s="14">
        <f t="shared" si="1"/>
        <v>99</v>
      </c>
      <c r="K23" s="13">
        <v>24</v>
      </c>
      <c r="L23" s="12">
        <v>1</v>
      </c>
      <c r="M23" s="13"/>
    </row>
    <row r="24" spans="1:13" x14ac:dyDescent="0.3">
      <c r="A24" s="240" t="s">
        <v>1955</v>
      </c>
      <c r="B24" s="65" t="s">
        <v>1489</v>
      </c>
      <c r="C24" s="65" t="s">
        <v>1469</v>
      </c>
      <c r="D24" s="70">
        <v>40071</v>
      </c>
      <c r="E24" s="69">
        <v>5</v>
      </c>
      <c r="F24" s="68" t="s">
        <v>1293</v>
      </c>
      <c r="G24" s="65">
        <v>6</v>
      </c>
      <c r="H24" s="67">
        <v>4</v>
      </c>
      <c r="I24" s="65">
        <v>30</v>
      </c>
      <c r="J24" s="14">
        <f t="shared" si="1"/>
        <v>120</v>
      </c>
      <c r="K24" s="66">
        <v>16</v>
      </c>
      <c r="L24" s="65">
        <v>1</v>
      </c>
      <c r="M24" s="39" t="s">
        <v>1118</v>
      </c>
    </row>
    <row r="25" spans="1:13" x14ac:dyDescent="0.3">
      <c r="A25" s="234" t="s">
        <v>1956</v>
      </c>
      <c r="B25" s="12" t="s">
        <v>1488</v>
      </c>
      <c r="C25" s="12" t="s">
        <v>1487</v>
      </c>
      <c r="D25" s="18">
        <v>40071</v>
      </c>
      <c r="E25" s="17">
        <v>6</v>
      </c>
      <c r="F25" s="16" t="s">
        <v>1225</v>
      </c>
      <c r="G25" s="12">
        <v>8</v>
      </c>
      <c r="H25" s="15">
        <v>2</v>
      </c>
      <c r="I25" s="12">
        <v>24</v>
      </c>
      <c r="J25" s="14">
        <f t="shared" si="1"/>
        <v>48</v>
      </c>
      <c r="K25" s="13">
        <v>14</v>
      </c>
      <c r="L25" s="12">
        <v>1</v>
      </c>
      <c r="M25" s="13"/>
    </row>
    <row r="26" spans="1:13" x14ac:dyDescent="0.3">
      <c r="A26" s="239" t="s">
        <v>1958</v>
      </c>
      <c r="B26" s="38" t="s">
        <v>1486</v>
      </c>
      <c r="C26" s="38" t="s">
        <v>1485</v>
      </c>
      <c r="D26" s="44">
        <v>40071</v>
      </c>
      <c r="E26" s="43">
        <v>6</v>
      </c>
      <c r="F26" s="42" t="s">
        <v>1199</v>
      </c>
      <c r="G26" s="38">
        <v>7</v>
      </c>
      <c r="H26" s="43">
        <v>3</v>
      </c>
      <c r="I26" s="38">
        <v>23</v>
      </c>
      <c r="J26" s="14">
        <f t="shared" si="1"/>
        <v>69</v>
      </c>
      <c r="K26" s="39">
        <v>11</v>
      </c>
      <c r="L26" s="38">
        <v>1</v>
      </c>
      <c r="M26" s="39" t="s">
        <v>1484</v>
      </c>
    </row>
    <row r="27" spans="1:13" x14ac:dyDescent="0.3">
      <c r="A27" s="239" t="s">
        <v>1960</v>
      </c>
      <c r="B27" s="65" t="s">
        <v>1482</v>
      </c>
      <c r="C27" s="65" t="s">
        <v>1481</v>
      </c>
      <c r="D27" s="70">
        <v>40071</v>
      </c>
      <c r="E27" s="69">
        <v>6</v>
      </c>
      <c r="F27" s="68" t="s">
        <v>1316</v>
      </c>
      <c r="G27" s="65">
        <v>7</v>
      </c>
      <c r="H27" s="67">
        <v>3</v>
      </c>
      <c r="I27" s="65">
        <v>24</v>
      </c>
      <c r="J27" s="14">
        <f t="shared" si="1"/>
        <v>72</v>
      </c>
      <c r="K27" s="66">
        <v>17</v>
      </c>
      <c r="L27" s="65">
        <v>1</v>
      </c>
      <c r="M27" s="39" t="s">
        <v>1118</v>
      </c>
    </row>
    <row r="28" spans="1:13" x14ac:dyDescent="0.3">
      <c r="A28" s="234" t="s">
        <v>1962</v>
      </c>
      <c r="B28" s="77" t="s">
        <v>1480</v>
      </c>
      <c r="C28" s="74" t="s">
        <v>1479</v>
      </c>
      <c r="D28" s="18">
        <v>40071</v>
      </c>
      <c r="E28" s="17">
        <v>6</v>
      </c>
      <c r="F28" s="16" t="s">
        <v>1189</v>
      </c>
      <c r="G28" s="12">
        <v>8</v>
      </c>
      <c r="H28" s="15">
        <v>2</v>
      </c>
      <c r="I28" s="12">
        <v>37</v>
      </c>
      <c r="J28" s="14">
        <f t="shared" si="1"/>
        <v>74</v>
      </c>
      <c r="K28" s="13">
        <v>17</v>
      </c>
      <c r="L28" s="12">
        <v>1</v>
      </c>
      <c r="M28" s="13"/>
    </row>
    <row r="29" spans="1:13" x14ac:dyDescent="0.3">
      <c r="A29" s="239" t="s">
        <v>1966</v>
      </c>
      <c r="B29" s="65" t="s">
        <v>1478</v>
      </c>
      <c r="C29" s="65" t="s">
        <v>1477</v>
      </c>
      <c r="D29" s="70">
        <v>40071</v>
      </c>
      <c r="E29" s="69">
        <v>6</v>
      </c>
      <c r="F29" s="68" t="s">
        <v>1281</v>
      </c>
      <c r="G29" s="65">
        <v>4</v>
      </c>
      <c r="H29" s="67">
        <v>6</v>
      </c>
      <c r="I29" s="65">
        <v>34</v>
      </c>
      <c r="J29" s="14">
        <f t="shared" si="1"/>
        <v>204</v>
      </c>
      <c r="K29" s="66">
        <v>13</v>
      </c>
      <c r="L29" s="65">
        <v>1</v>
      </c>
      <c r="M29" s="39" t="s">
        <v>1118</v>
      </c>
    </row>
    <row r="30" spans="1:13" x14ac:dyDescent="0.3">
      <c r="A30" s="239" t="s">
        <v>1967</v>
      </c>
      <c r="B30" s="65" t="s">
        <v>1476</v>
      </c>
      <c r="C30" s="65" t="s">
        <v>1475</v>
      </c>
      <c r="D30" s="70">
        <v>40071</v>
      </c>
      <c r="E30" s="69">
        <v>6</v>
      </c>
      <c r="F30" s="68" t="s">
        <v>1356</v>
      </c>
      <c r="G30" s="65">
        <v>5</v>
      </c>
      <c r="H30" s="69">
        <v>5</v>
      </c>
      <c r="I30" s="65">
        <v>33</v>
      </c>
      <c r="J30" s="14">
        <f t="shared" si="1"/>
        <v>165</v>
      </c>
      <c r="K30" s="66">
        <v>20</v>
      </c>
      <c r="L30" s="65">
        <v>1</v>
      </c>
      <c r="M30" s="39" t="s">
        <v>1118</v>
      </c>
    </row>
    <row r="31" spans="1:13" x14ac:dyDescent="0.3">
      <c r="A31" s="239" t="s">
        <v>1968</v>
      </c>
      <c r="B31" s="65" t="s">
        <v>1474</v>
      </c>
      <c r="C31" s="65" t="s">
        <v>1322</v>
      </c>
      <c r="D31" s="70">
        <v>40071</v>
      </c>
      <c r="E31" s="69">
        <v>6</v>
      </c>
      <c r="F31" s="68" t="s">
        <v>1193</v>
      </c>
      <c r="G31" s="65">
        <v>6</v>
      </c>
      <c r="H31" s="67">
        <v>4</v>
      </c>
      <c r="I31" s="65">
        <v>31</v>
      </c>
      <c r="J31" s="14">
        <f t="shared" si="1"/>
        <v>124</v>
      </c>
      <c r="K31" s="66">
        <v>10</v>
      </c>
      <c r="L31" s="65">
        <v>1</v>
      </c>
      <c r="M31" s="39" t="s">
        <v>1118</v>
      </c>
    </row>
    <row r="32" spans="1:13" x14ac:dyDescent="0.3">
      <c r="A32" s="234" t="s">
        <v>1969</v>
      </c>
      <c r="B32" s="12" t="s">
        <v>1473</v>
      </c>
      <c r="C32" s="12" t="s">
        <v>1469</v>
      </c>
      <c r="D32" s="18">
        <v>40071</v>
      </c>
      <c r="E32" s="17">
        <v>6</v>
      </c>
      <c r="F32" s="16" t="s">
        <v>1336</v>
      </c>
      <c r="G32" s="12">
        <v>8</v>
      </c>
      <c r="H32" s="15">
        <v>2</v>
      </c>
      <c r="I32" s="12">
        <v>30</v>
      </c>
      <c r="J32" s="14">
        <f t="shared" ref="J32:J59" si="2">PRODUCT(H32:I32)</f>
        <v>60</v>
      </c>
      <c r="K32" s="13">
        <v>16</v>
      </c>
      <c r="L32" s="12">
        <v>1</v>
      </c>
      <c r="M32" s="13"/>
    </row>
    <row r="33" spans="1:13" x14ac:dyDescent="0.3">
      <c r="A33" s="234" t="s">
        <v>1972</v>
      </c>
      <c r="B33" s="12" t="s">
        <v>1472</v>
      </c>
      <c r="C33" s="12" t="s">
        <v>1471</v>
      </c>
      <c r="D33" s="18">
        <v>40071</v>
      </c>
      <c r="E33" s="17">
        <v>6</v>
      </c>
      <c r="F33" s="16" t="s">
        <v>1293</v>
      </c>
      <c r="G33" s="12">
        <v>7</v>
      </c>
      <c r="H33" s="15">
        <v>3</v>
      </c>
      <c r="I33" s="12">
        <v>34</v>
      </c>
      <c r="J33" s="14">
        <f t="shared" si="2"/>
        <v>102</v>
      </c>
      <c r="K33" s="13">
        <v>25</v>
      </c>
      <c r="L33" s="12">
        <v>1</v>
      </c>
      <c r="M33" s="13"/>
    </row>
    <row r="34" spans="1:13" x14ac:dyDescent="0.3">
      <c r="A34" s="234" t="s">
        <v>1973</v>
      </c>
      <c r="B34" s="12" t="s">
        <v>1470</v>
      </c>
      <c r="C34" s="12" t="s">
        <v>1469</v>
      </c>
      <c r="D34" s="18">
        <v>40071</v>
      </c>
      <c r="E34" s="17">
        <v>7</v>
      </c>
      <c r="F34" s="16" t="s">
        <v>1235</v>
      </c>
      <c r="G34" s="12">
        <v>7</v>
      </c>
      <c r="H34" s="15">
        <v>3</v>
      </c>
      <c r="I34" s="12">
        <v>30</v>
      </c>
      <c r="J34" s="14">
        <f t="shared" si="2"/>
        <v>90</v>
      </c>
      <c r="K34" s="13">
        <v>16</v>
      </c>
      <c r="L34" s="12">
        <v>1</v>
      </c>
      <c r="M34" s="13"/>
    </row>
    <row r="35" spans="1:13" x14ac:dyDescent="0.3">
      <c r="A35" s="234" t="s">
        <v>1975</v>
      </c>
      <c r="B35" s="74" t="s">
        <v>1467</v>
      </c>
      <c r="C35" s="74" t="s">
        <v>1466</v>
      </c>
      <c r="D35" s="18">
        <v>40071</v>
      </c>
      <c r="E35" s="17">
        <v>7</v>
      </c>
      <c r="F35" s="16" t="s">
        <v>1277</v>
      </c>
      <c r="G35" s="12">
        <v>8</v>
      </c>
      <c r="H35" s="15">
        <v>2</v>
      </c>
      <c r="I35" s="12">
        <v>35</v>
      </c>
      <c r="J35" s="14">
        <f t="shared" si="2"/>
        <v>70</v>
      </c>
      <c r="K35" s="13">
        <v>12</v>
      </c>
      <c r="L35" s="12">
        <v>1</v>
      </c>
      <c r="M35" s="13"/>
    </row>
    <row r="36" spans="1:13" x14ac:dyDescent="0.3">
      <c r="A36" s="234" t="s">
        <v>1977</v>
      </c>
      <c r="B36" s="12" t="s">
        <v>1465</v>
      </c>
      <c r="C36" s="12" t="s">
        <v>1464</v>
      </c>
      <c r="D36" s="18">
        <v>40071</v>
      </c>
      <c r="E36" s="17">
        <v>7</v>
      </c>
      <c r="F36" s="16" t="s">
        <v>1351</v>
      </c>
      <c r="G36" s="12">
        <v>5</v>
      </c>
      <c r="H36" s="15">
        <v>5</v>
      </c>
      <c r="I36" s="12">
        <v>30</v>
      </c>
      <c r="J36" s="14">
        <f t="shared" si="2"/>
        <v>150</v>
      </c>
      <c r="K36" s="13">
        <v>15</v>
      </c>
      <c r="L36" s="12">
        <v>1</v>
      </c>
      <c r="M36" s="13"/>
    </row>
    <row r="37" spans="1:13" x14ac:dyDescent="0.3">
      <c r="A37" s="234" t="s">
        <v>1978</v>
      </c>
      <c r="B37" s="12" t="s">
        <v>1463</v>
      </c>
      <c r="C37" s="12" t="s">
        <v>1397</v>
      </c>
      <c r="D37" s="18">
        <v>40087</v>
      </c>
      <c r="E37" s="17">
        <v>7</v>
      </c>
      <c r="F37" s="16" t="s">
        <v>1316</v>
      </c>
      <c r="G37" s="12">
        <v>12</v>
      </c>
      <c r="H37" s="15">
        <v>18</v>
      </c>
      <c r="I37" s="12">
        <v>18</v>
      </c>
      <c r="J37" s="14">
        <f t="shared" si="2"/>
        <v>324</v>
      </c>
      <c r="K37" s="13">
        <v>5</v>
      </c>
      <c r="L37" s="12">
        <v>1</v>
      </c>
      <c r="M37" s="13"/>
    </row>
    <row r="38" spans="1:13" x14ac:dyDescent="0.3">
      <c r="A38" s="234" t="s">
        <v>1979</v>
      </c>
      <c r="B38" s="12" t="s">
        <v>1462</v>
      </c>
      <c r="C38" s="12" t="s">
        <v>1114</v>
      </c>
      <c r="D38" s="18">
        <v>40087</v>
      </c>
      <c r="E38" s="17">
        <v>7</v>
      </c>
      <c r="F38" s="16" t="s">
        <v>1267</v>
      </c>
      <c r="G38" s="12">
        <v>12</v>
      </c>
      <c r="H38" s="15">
        <v>18</v>
      </c>
      <c r="I38" s="12">
        <v>19</v>
      </c>
      <c r="J38" s="14">
        <f t="shared" si="2"/>
        <v>342</v>
      </c>
      <c r="K38" s="13">
        <v>25</v>
      </c>
      <c r="L38" s="12">
        <v>1</v>
      </c>
      <c r="M38" s="13"/>
    </row>
    <row r="39" spans="1:13" x14ac:dyDescent="0.3">
      <c r="A39" s="234" t="s">
        <v>1980</v>
      </c>
      <c r="B39" s="12" t="s">
        <v>1461</v>
      </c>
      <c r="C39" s="12" t="s">
        <v>1008</v>
      </c>
      <c r="D39" s="18">
        <v>40087</v>
      </c>
      <c r="E39" s="17">
        <v>7</v>
      </c>
      <c r="F39" s="16" t="s">
        <v>1193</v>
      </c>
      <c r="G39" s="12">
        <v>12</v>
      </c>
      <c r="H39" s="15">
        <v>18</v>
      </c>
      <c r="I39" s="12">
        <v>17</v>
      </c>
      <c r="J39" s="14">
        <f t="shared" si="2"/>
        <v>306</v>
      </c>
      <c r="K39" s="13">
        <v>11</v>
      </c>
      <c r="L39" s="12">
        <v>1</v>
      </c>
      <c r="M39" s="13"/>
    </row>
    <row r="40" spans="1:13" x14ac:dyDescent="0.3">
      <c r="A40" s="234" t="s">
        <v>1981</v>
      </c>
      <c r="B40" s="12" t="s">
        <v>1460</v>
      </c>
      <c r="C40" s="12" t="s">
        <v>1397</v>
      </c>
      <c r="D40" s="18">
        <v>40087</v>
      </c>
      <c r="E40" s="17">
        <v>8</v>
      </c>
      <c r="F40" s="16" t="s">
        <v>1210</v>
      </c>
      <c r="G40" s="12">
        <v>11</v>
      </c>
      <c r="H40" s="15">
        <v>19</v>
      </c>
      <c r="I40" s="12">
        <v>17</v>
      </c>
      <c r="J40" s="14">
        <f t="shared" si="2"/>
        <v>323</v>
      </c>
      <c r="K40" s="13">
        <v>6</v>
      </c>
      <c r="L40" s="12">
        <v>1</v>
      </c>
      <c r="M40" s="13"/>
    </row>
    <row r="41" spans="1:13" x14ac:dyDescent="0.3">
      <c r="A41" s="234" t="s">
        <v>1982</v>
      </c>
      <c r="B41" s="12" t="s">
        <v>1459</v>
      </c>
      <c r="C41" s="12" t="s">
        <v>1051</v>
      </c>
      <c r="D41" s="18">
        <v>40087</v>
      </c>
      <c r="E41" s="17">
        <v>8</v>
      </c>
      <c r="F41" s="16" t="s">
        <v>1232</v>
      </c>
      <c r="G41" s="12">
        <v>11</v>
      </c>
      <c r="H41" s="15">
        <v>19</v>
      </c>
      <c r="I41" s="12">
        <v>18</v>
      </c>
      <c r="J41" s="14">
        <f t="shared" si="2"/>
        <v>342</v>
      </c>
      <c r="K41" s="13">
        <v>7</v>
      </c>
      <c r="L41" s="12">
        <v>1</v>
      </c>
      <c r="M41" s="13"/>
    </row>
    <row r="42" spans="1:13" x14ac:dyDescent="0.3">
      <c r="A42" s="234" t="s">
        <v>1983</v>
      </c>
      <c r="B42" s="12" t="s">
        <v>1458</v>
      </c>
      <c r="C42" s="12" t="s">
        <v>1457</v>
      </c>
      <c r="D42" s="18">
        <v>40087</v>
      </c>
      <c r="E42" s="17">
        <v>8</v>
      </c>
      <c r="F42" s="16" t="s">
        <v>935</v>
      </c>
      <c r="G42" s="12">
        <v>11</v>
      </c>
      <c r="H42" s="15">
        <v>19</v>
      </c>
      <c r="I42" s="12">
        <v>21</v>
      </c>
      <c r="J42" s="14">
        <f t="shared" si="2"/>
        <v>399</v>
      </c>
      <c r="K42" s="13">
        <v>11</v>
      </c>
      <c r="L42" s="12">
        <v>1</v>
      </c>
      <c r="M42" s="13"/>
    </row>
    <row r="43" spans="1:13" x14ac:dyDescent="0.3">
      <c r="A43" s="234" t="s">
        <v>1984</v>
      </c>
      <c r="B43" s="12" t="s">
        <v>1456</v>
      </c>
      <c r="C43" s="12" t="s">
        <v>1020</v>
      </c>
      <c r="D43" s="18">
        <v>40087</v>
      </c>
      <c r="E43" s="17">
        <v>8</v>
      </c>
      <c r="F43" s="16" t="s">
        <v>1273</v>
      </c>
      <c r="G43" s="12">
        <v>11</v>
      </c>
      <c r="H43" s="15">
        <v>19</v>
      </c>
      <c r="I43" s="12">
        <v>19</v>
      </c>
      <c r="J43" s="14">
        <f t="shared" si="2"/>
        <v>361</v>
      </c>
      <c r="K43" s="13">
        <v>6</v>
      </c>
      <c r="L43" s="12">
        <v>1</v>
      </c>
      <c r="M43" s="13"/>
    </row>
    <row r="44" spans="1:13" x14ac:dyDescent="0.3">
      <c r="A44" s="238" t="s">
        <v>1985</v>
      </c>
      <c r="B44" s="23" t="s">
        <v>1455</v>
      </c>
      <c r="C44" s="23" t="s">
        <v>946</v>
      </c>
      <c r="D44" s="28">
        <v>40087</v>
      </c>
      <c r="E44" s="27">
        <v>8</v>
      </c>
      <c r="F44" s="26" t="s">
        <v>1382</v>
      </c>
      <c r="G44" s="23">
        <v>6</v>
      </c>
      <c r="H44" s="25">
        <v>24</v>
      </c>
      <c r="I44" s="23">
        <v>21</v>
      </c>
      <c r="J44" s="14">
        <f t="shared" si="2"/>
        <v>504</v>
      </c>
      <c r="K44" s="24">
        <v>31</v>
      </c>
      <c r="L44" s="23">
        <v>0</v>
      </c>
      <c r="M44" s="24" t="s">
        <v>978</v>
      </c>
    </row>
    <row r="45" spans="1:13" x14ac:dyDescent="0.3">
      <c r="A45" s="234" t="s">
        <v>1986</v>
      </c>
      <c r="B45" s="12" t="s">
        <v>1454</v>
      </c>
      <c r="C45" s="12" t="s">
        <v>1133</v>
      </c>
      <c r="D45" s="18">
        <v>40087</v>
      </c>
      <c r="E45" s="17">
        <v>9</v>
      </c>
      <c r="F45" s="16" t="s">
        <v>1449</v>
      </c>
      <c r="G45" s="12">
        <v>7</v>
      </c>
      <c r="H45" s="15">
        <v>19</v>
      </c>
      <c r="I45" s="12">
        <v>20</v>
      </c>
      <c r="J45" s="14">
        <f t="shared" si="2"/>
        <v>380</v>
      </c>
      <c r="K45" s="13">
        <v>13</v>
      </c>
      <c r="L45" s="12">
        <v>1</v>
      </c>
      <c r="M45" s="13"/>
    </row>
    <row r="46" spans="1:13" x14ac:dyDescent="0.3">
      <c r="A46" s="234" t="s">
        <v>1987</v>
      </c>
      <c r="B46" s="12" t="s">
        <v>1453</v>
      </c>
      <c r="C46" s="12" t="s">
        <v>1020</v>
      </c>
      <c r="D46" s="18">
        <v>40087</v>
      </c>
      <c r="E46" s="17">
        <v>9</v>
      </c>
      <c r="F46" s="16" t="s">
        <v>1267</v>
      </c>
      <c r="G46" s="12">
        <v>13</v>
      </c>
      <c r="H46" s="15">
        <v>19</v>
      </c>
      <c r="I46" s="12">
        <v>19</v>
      </c>
      <c r="J46" s="14">
        <f t="shared" si="2"/>
        <v>361</v>
      </c>
      <c r="K46" s="13">
        <v>6</v>
      </c>
      <c r="L46" s="12">
        <v>1</v>
      </c>
      <c r="M46" s="13"/>
    </row>
    <row r="47" spans="1:13" x14ac:dyDescent="0.3">
      <c r="A47" s="234" t="s">
        <v>1988</v>
      </c>
      <c r="B47" s="12" t="s">
        <v>1452</v>
      </c>
      <c r="C47" s="12" t="s">
        <v>1020</v>
      </c>
      <c r="D47" s="18">
        <v>40087</v>
      </c>
      <c r="E47" s="17">
        <v>9</v>
      </c>
      <c r="F47" s="16" t="s">
        <v>1369</v>
      </c>
      <c r="G47" s="12">
        <v>12</v>
      </c>
      <c r="H47" s="15">
        <v>18</v>
      </c>
      <c r="I47" s="12">
        <v>19</v>
      </c>
      <c r="J47" s="14">
        <f t="shared" si="2"/>
        <v>342</v>
      </c>
      <c r="K47" s="13">
        <v>6</v>
      </c>
      <c r="L47" s="12">
        <v>1</v>
      </c>
      <c r="M47" s="13"/>
    </row>
    <row r="48" spans="1:13" x14ac:dyDescent="0.3">
      <c r="A48" s="234" t="s">
        <v>1989</v>
      </c>
      <c r="B48" s="12" t="s">
        <v>1451</v>
      </c>
      <c r="C48" s="12" t="s">
        <v>1022</v>
      </c>
      <c r="D48" s="18">
        <v>40087</v>
      </c>
      <c r="E48" s="17">
        <v>9</v>
      </c>
      <c r="F48" s="16" t="s">
        <v>1293</v>
      </c>
      <c r="G48" s="12">
        <v>8</v>
      </c>
      <c r="H48" s="15">
        <v>22</v>
      </c>
      <c r="I48" s="12">
        <v>28</v>
      </c>
      <c r="J48" s="14">
        <f t="shared" si="2"/>
        <v>616</v>
      </c>
      <c r="K48" s="13">
        <v>6</v>
      </c>
      <c r="L48" s="12">
        <v>1</v>
      </c>
      <c r="M48" s="13"/>
    </row>
    <row r="49" spans="1:13" x14ac:dyDescent="0.3">
      <c r="A49" s="234" t="s">
        <v>1990</v>
      </c>
      <c r="B49" s="12" t="s">
        <v>1450</v>
      </c>
      <c r="C49" s="12" t="s">
        <v>1088</v>
      </c>
      <c r="D49" s="18">
        <v>40087</v>
      </c>
      <c r="E49" s="17">
        <v>10</v>
      </c>
      <c r="F49" s="16" t="s">
        <v>1449</v>
      </c>
      <c r="G49" s="12">
        <v>11</v>
      </c>
      <c r="H49" s="15">
        <v>19</v>
      </c>
      <c r="I49" s="12">
        <v>20</v>
      </c>
      <c r="J49" s="14">
        <f t="shared" si="2"/>
        <v>380</v>
      </c>
      <c r="K49" s="13">
        <v>7</v>
      </c>
      <c r="L49" s="12">
        <v>1</v>
      </c>
      <c r="M49" s="13"/>
    </row>
    <row r="50" spans="1:13" x14ac:dyDescent="0.3">
      <c r="A50" s="234" t="s">
        <v>1991</v>
      </c>
      <c r="B50" s="12" t="s">
        <v>1448</v>
      </c>
      <c r="C50" s="12" t="s">
        <v>1447</v>
      </c>
      <c r="D50" s="18">
        <v>40087</v>
      </c>
      <c r="E50" s="17">
        <v>10</v>
      </c>
      <c r="F50" s="16" t="s">
        <v>1267</v>
      </c>
      <c r="G50" s="12">
        <v>9</v>
      </c>
      <c r="H50" s="15">
        <v>21</v>
      </c>
      <c r="I50" s="12">
        <v>28</v>
      </c>
      <c r="J50" s="14">
        <f t="shared" si="2"/>
        <v>588</v>
      </c>
      <c r="K50" s="13">
        <v>7</v>
      </c>
      <c r="L50" s="12">
        <v>1</v>
      </c>
      <c r="M50" s="13"/>
    </row>
    <row r="51" spans="1:13" x14ac:dyDescent="0.3">
      <c r="A51" s="234" t="s">
        <v>1992</v>
      </c>
      <c r="B51" s="12" t="s">
        <v>1446</v>
      </c>
      <c r="C51" s="12" t="s">
        <v>1137</v>
      </c>
      <c r="D51" s="18">
        <v>40087</v>
      </c>
      <c r="E51" s="17">
        <v>10</v>
      </c>
      <c r="F51" s="16" t="s">
        <v>1238</v>
      </c>
      <c r="G51" s="12">
        <v>12</v>
      </c>
      <c r="H51" s="15">
        <v>18</v>
      </c>
      <c r="I51" s="12">
        <v>20</v>
      </c>
      <c r="J51" s="14">
        <f t="shared" si="2"/>
        <v>360</v>
      </c>
      <c r="K51" s="13">
        <v>17</v>
      </c>
      <c r="L51" s="12">
        <v>1</v>
      </c>
      <c r="M51" s="13"/>
    </row>
    <row r="52" spans="1:13" x14ac:dyDescent="0.3">
      <c r="A52" s="234" t="s">
        <v>1993</v>
      </c>
      <c r="B52" s="12" t="s">
        <v>1445</v>
      </c>
      <c r="C52" s="12" t="s">
        <v>1282</v>
      </c>
      <c r="D52" s="18">
        <v>40087</v>
      </c>
      <c r="E52" s="17">
        <v>11</v>
      </c>
      <c r="F52" s="16" t="s">
        <v>1218</v>
      </c>
      <c r="G52" s="12">
        <v>12</v>
      </c>
      <c r="H52" s="15">
        <v>18</v>
      </c>
      <c r="I52" s="12">
        <v>18</v>
      </c>
      <c r="J52" s="14">
        <f t="shared" si="2"/>
        <v>324</v>
      </c>
      <c r="K52" s="13">
        <v>14</v>
      </c>
      <c r="L52" s="12">
        <v>1</v>
      </c>
      <c r="M52" s="13"/>
    </row>
    <row r="53" spans="1:13" x14ac:dyDescent="0.3">
      <c r="A53" s="234" t="s">
        <v>1994</v>
      </c>
      <c r="B53" s="12" t="s">
        <v>1444</v>
      </c>
      <c r="C53" s="12" t="s">
        <v>1079</v>
      </c>
      <c r="D53" s="18">
        <v>40087</v>
      </c>
      <c r="E53" s="17">
        <v>11</v>
      </c>
      <c r="F53" s="16" t="s">
        <v>1207</v>
      </c>
      <c r="G53" s="12">
        <v>13</v>
      </c>
      <c r="H53" s="15">
        <v>17</v>
      </c>
      <c r="I53" s="12">
        <v>18</v>
      </c>
      <c r="J53" s="14">
        <f t="shared" si="2"/>
        <v>306</v>
      </c>
      <c r="K53" s="13">
        <v>13</v>
      </c>
      <c r="L53" s="12">
        <v>1</v>
      </c>
      <c r="M53" s="13"/>
    </row>
    <row r="54" spans="1:13" x14ac:dyDescent="0.3">
      <c r="A54" s="234" t="s">
        <v>1995</v>
      </c>
      <c r="B54" s="12" t="s">
        <v>1443</v>
      </c>
      <c r="C54" s="12" t="s">
        <v>1048</v>
      </c>
      <c r="D54" s="18">
        <v>40087</v>
      </c>
      <c r="E54" s="17">
        <v>11</v>
      </c>
      <c r="F54" s="16" t="s">
        <v>1253</v>
      </c>
      <c r="G54" s="12">
        <v>12</v>
      </c>
      <c r="H54" s="15">
        <v>18</v>
      </c>
      <c r="I54" s="12">
        <v>19</v>
      </c>
      <c r="J54" s="14">
        <f t="shared" si="2"/>
        <v>342</v>
      </c>
      <c r="K54" s="13">
        <v>16</v>
      </c>
      <c r="L54" s="12">
        <v>1</v>
      </c>
      <c r="M54" s="13"/>
    </row>
    <row r="55" spans="1:13" x14ac:dyDescent="0.3">
      <c r="A55" s="234" t="s">
        <v>1996</v>
      </c>
      <c r="B55" s="12" t="s">
        <v>1442</v>
      </c>
      <c r="C55" s="12" t="s">
        <v>1282</v>
      </c>
      <c r="D55" s="18">
        <v>40087</v>
      </c>
      <c r="E55" s="17">
        <v>11</v>
      </c>
      <c r="F55" s="16" t="s">
        <v>1441</v>
      </c>
      <c r="G55" s="12">
        <v>12</v>
      </c>
      <c r="H55" s="15">
        <v>18</v>
      </c>
      <c r="I55" s="12">
        <v>18</v>
      </c>
      <c r="J55" s="14">
        <f t="shared" si="2"/>
        <v>324</v>
      </c>
      <c r="K55" s="13">
        <v>16</v>
      </c>
      <c r="L55" s="12">
        <v>1</v>
      </c>
      <c r="M55" s="13"/>
    </row>
    <row r="56" spans="1:13" x14ac:dyDescent="0.3">
      <c r="A56" s="234" t="s">
        <v>1997</v>
      </c>
      <c r="B56" s="12" t="s">
        <v>1440</v>
      </c>
      <c r="C56" s="12" t="s">
        <v>1135</v>
      </c>
      <c r="D56" s="18">
        <v>40087</v>
      </c>
      <c r="E56" s="17">
        <v>11</v>
      </c>
      <c r="F56" s="16" t="s">
        <v>1293</v>
      </c>
      <c r="G56" s="12">
        <v>12</v>
      </c>
      <c r="H56" s="15">
        <v>18</v>
      </c>
      <c r="I56" s="12">
        <v>19</v>
      </c>
      <c r="J56" s="14">
        <f t="shared" si="2"/>
        <v>342</v>
      </c>
      <c r="K56" s="13">
        <v>18</v>
      </c>
      <c r="L56" s="12">
        <v>1</v>
      </c>
      <c r="M56" s="13"/>
    </row>
    <row r="57" spans="1:13" x14ac:dyDescent="0.3">
      <c r="A57" s="234" t="s">
        <v>1998</v>
      </c>
      <c r="B57" s="12" t="s">
        <v>1439</v>
      </c>
      <c r="C57" s="12" t="s">
        <v>1278</v>
      </c>
      <c r="D57" s="18">
        <v>40087</v>
      </c>
      <c r="E57" s="17">
        <v>12</v>
      </c>
      <c r="F57" s="16" t="s">
        <v>1256</v>
      </c>
      <c r="G57" s="12">
        <v>11</v>
      </c>
      <c r="H57" s="15">
        <v>19</v>
      </c>
      <c r="I57" s="12">
        <v>18</v>
      </c>
      <c r="J57" s="14">
        <f t="shared" si="2"/>
        <v>342</v>
      </c>
      <c r="K57" s="13">
        <v>8</v>
      </c>
      <c r="L57" s="12">
        <v>1</v>
      </c>
      <c r="M57" s="13"/>
    </row>
    <row r="58" spans="1:13" x14ac:dyDescent="0.3">
      <c r="A58" s="234" t="s">
        <v>1999</v>
      </c>
      <c r="B58" s="12" t="s">
        <v>1438</v>
      </c>
      <c r="C58" s="12" t="s">
        <v>1048</v>
      </c>
      <c r="D58" s="18">
        <v>40087</v>
      </c>
      <c r="E58" s="17">
        <v>12</v>
      </c>
      <c r="F58" s="16" t="s">
        <v>1196</v>
      </c>
      <c r="G58" s="12">
        <v>11</v>
      </c>
      <c r="H58" s="15">
        <v>19</v>
      </c>
      <c r="I58" s="12">
        <v>19</v>
      </c>
      <c r="J58" s="14">
        <f t="shared" si="2"/>
        <v>361</v>
      </c>
      <c r="K58" s="13">
        <v>5</v>
      </c>
      <c r="L58" s="12">
        <v>1</v>
      </c>
      <c r="M58" s="13"/>
    </row>
    <row r="59" spans="1:13" x14ac:dyDescent="0.3">
      <c r="A59" s="234" t="s">
        <v>2000</v>
      </c>
      <c r="B59" s="12" t="s">
        <v>1437</v>
      </c>
      <c r="C59" s="12" t="s">
        <v>1065</v>
      </c>
      <c r="D59" s="18">
        <v>40087</v>
      </c>
      <c r="E59" s="17">
        <v>12</v>
      </c>
      <c r="F59" s="16" t="s">
        <v>1309</v>
      </c>
      <c r="G59" s="12">
        <v>9</v>
      </c>
      <c r="H59" s="15">
        <v>21</v>
      </c>
      <c r="I59" s="12">
        <v>24</v>
      </c>
      <c r="J59" s="14">
        <f t="shared" si="2"/>
        <v>504</v>
      </c>
      <c r="K59" s="13">
        <v>18</v>
      </c>
      <c r="L59" s="12">
        <v>1</v>
      </c>
      <c r="M59" s="13"/>
    </row>
    <row r="60" spans="1:13" x14ac:dyDescent="0.3">
      <c r="A60" s="234" t="s">
        <v>2001</v>
      </c>
      <c r="B60" s="12" t="s">
        <v>1436</v>
      </c>
      <c r="C60" s="12" t="s">
        <v>1088</v>
      </c>
      <c r="D60" s="18">
        <v>40087</v>
      </c>
      <c r="E60" s="17">
        <v>12</v>
      </c>
      <c r="F60" s="16" t="s">
        <v>1293</v>
      </c>
      <c r="G60" s="12">
        <v>12</v>
      </c>
      <c r="H60" s="15">
        <v>18</v>
      </c>
      <c r="I60" s="12">
        <v>20</v>
      </c>
      <c r="J60" s="14">
        <f t="shared" ref="J60:J91" si="3">PRODUCT(H60:I60)</f>
        <v>360</v>
      </c>
      <c r="K60" s="13">
        <v>23</v>
      </c>
      <c r="L60" s="12">
        <v>1</v>
      </c>
      <c r="M60" s="13"/>
    </row>
    <row r="61" spans="1:13" x14ac:dyDescent="0.3">
      <c r="A61" s="234" t="s">
        <v>2002</v>
      </c>
      <c r="B61" s="12" t="s">
        <v>1435</v>
      </c>
      <c r="C61" s="12" t="s">
        <v>1133</v>
      </c>
      <c r="D61" s="18">
        <v>40087</v>
      </c>
      <c r="E61" s="17">
        <v>13</v>
      </c>
      <c r="F61" s="16" t="s">
        <v>1256</v>
      </c>
      <c r="G61" s="12">
        <v>12</v>
      </c>
      <c r="H61" s="15">
        <v>18</v>
      </c>
      <c r="I61" s="12">
        <v>20</v>
      </c>
      <c r="J61" s="14">
        <f t="shared" si="3"/>
        <v>360</v>
      </c>
      <c r="K61" s="13">
        <v>24</v>
      </c>
      <c r="L61" s="12">
        <v>1</v>
      </c>
      <c r="M61" s="13"/>
    </row>
    <row r="62" spans="1:13" x14ac:dyDescent="0.3">
      <c r="A62" s="234" t="s">
        <v>2003</v>
      </c>
      <c r="B62" s="12" t="s">
        <v>1434</v>
      </c>
      <c r="C62" s="12" t="s">
        <v>1433</v>
      </c>
      <c r="D62" s="18">
        <v>40087</v>
      </c>
      <c r="E62" s="17">
        <v>13</v>
      </c>
      <c r="F62" s="16" t="s">
        <v>1230</v>
      </c>
      <c r="G62" s="12">
        <v>12</v>
      </c>
      <c r="H62" s="15">
        <v>18</v>
      </c>
      <c r="I62" s="12">
        <v>20</v>
      </c>
      <c r="J62" s="14">
        <f t="shared" si="3"/>
        <v>360</v>
      </c>
      <c r="K62" s="13">
        <v>23</v>
      </c>
      <c r="L62" s="12">
        <v>1</v>
      </c>
      <c r="M62" s="13"/>
    </row>
    <row r="63" spans="1:13" x14ac:dyDescent="0.3">
      <c r="A63" s="234" t="s">
        <v>2004</v>
      </c>
      <c r="B63" s="12" t="s">
        <v>1432</v>
      </c>
      <c r="C63" s="12" t="s">
        <v>1282</v>
      </c>
      <c r="D63" s="18">
        <v>40087</v>
      </c>
      <c r="E63" s="17">
        <v>14</v>
      </c>
      <c r="F63" s="16" t="s">
        <v>1225</v>
      </c>
      <c r="G63" s="12">
        <v>11</v>
      </c>
      <c r="H63" s="15">
        <v>19</v>
      </c>
      <c r="I63" s="12">
        <v>18</v>
      </c>
      <c r="J63" s="14">
        <f t="shared" si="3"/>
        <v>342</v>
      </c>
      <c r="K63" s="13">
        <v>7</v>
      </c>
      <c r="L63" s="12">
        <v>1</v>
      </c>
      <c r="M63" s="13"/>
    </row>
    <row r="64" spans="1:13" x14ac:dyDescent="0.3">
      <c r="A64" s="234" t="s">
        <v>2005</v>
      </c>
      <c r="B64" s="12" t="s">
        <v>1431</v>
      </c>
      <c r="C64" s="12" t="s">
        <v>1109</v>
      </c>
      <c r="D64" s="18">
        <v>40087</v>
      </c>
      <c r="E64" s="17">
        <v>14</v>
      </c>
      <c r="F64" s="16" t="s">
        <v>1430</v>
      </c>
      <c r="G64" s="12">
        <v>13</v>
      </c>
      <c r="H64" s="15">
        <v>17</v>
      </c>
      <c r="I64" s="12">
        <v>19</v>
      </c>
      <c r="J64" s="14">
        <f t="shared" si="3"/>
        <v>323</v>
      </c>
      <c r="K64" s="13">
        <v>12</v>
      </c>
      <c r="L64" s="12">
        <v>1</v>
      </c>
      <c r="M64" s="13"/>
    </row>
    <row r="65" spans="1:13" x14ac:dyDescent="0.3">
      <c r="A65" s="234" t="s">
        <v>2006</v>
      </c>
      <c r="B65" s="12" t="s">
        <v>1429</v>
      </c>
      <c r="C65" s="12" t="s">
        <v>1428</v>
      </c>
      <c r="D65" s="18">
        <v>40087</v>
      </c>
      <c r="E65" s="17">
        <v>14</v>
      </c>
      <c r="F65" s="16" t="s">
        <v>1343</v>
      </c>
      <c r="G65" s="12">
        <v>11</v>
      </c>
      <c r="H65" s="15">
        <v>19</v>
      </c>
      <c r="I65" s="12">
        <v>19</v>
      </c>
      <c r="J65" s="14">
        <f t="shared" si="3"/>
        <v>361</v>
      </c>
      <c r="K65" s="13">
        <v>12</v>
      </c>
      <c r="L65" s="12">
        <v>1</v>
      </c>
      <c r="M65" s="13"/>
    </row>
    <row r="66" spans="1:13" x14ac:dyDescent="0.3">
      <c r="A66" s="234" t="s">
        <v>2007</v>
      </c>
      <c r="B66" s="12" t="s">
        <v>1427</v>
      </c>
      <c r="C66" s="12" t="s">
        <v>1137</v>
      </c>
      <c r="D66" s="18">
        <v>40087</v>
      </c>
      <c r="E66" s="17">
        <v>14</v>
      </c>
      <c r="F66" s="16" t="s">
        <v>1426</v>
      </c>
      <c r="G66" s="12">
        <v>13</v>
      </c>
      <c r="H66" s="15">
        <v>17</v>
      </c>
      <c r="I66" s="12">
        <v>20</v>
      </c>
      <c r="J66" s="14">
        <f t="shared" si="3"/>
        <v>340</v>
      </c>
      <c r="K66" s="13">
        <v>25</v>
      </c>
      <c r="L66" s="12">
        <v>1</v>
      </c>
      <c r="M66" s="13"/>
    </row>
    <row r="67" spans="1:13" x14ac:dyDescent="0.3">
      <c r="A67" s="234" t="s">
        <v>2008</v>
      </c>
      <c r="B67" s="12" t="s">
        <v>1425</v>
      </c>
      <c r="C67" s="12" t="s">
        <v>1020</v>
      </c>
      <c r="D67" s="18">
        <v>40087</v>
      </c>
      <c r="E67" s="17">
        <v>15</v>
      </c>
      <c r="F67" s="16" t="s">
        <v>1191</v>
      </c>
      <c r="G67" s="12">
        <v>13</v>
      </c>
      <c r="H67" s="15">
        <v>17</v>
      </c>
      <c r="I67" s="12">
        <v>19</v>
      </c>
      <c r="J67" s="14">
        <f t="shared" si="3"/>
        <v>323</v>
      </c>
      <c r="K67" s="13">
        <v>14</v>
      </c>
      <c r="L67" s="12">
        <v>1</v>
      </c>
      <c r="M67" s="13"/>
    </row>
    <row r="68" spans="1:13" x14ac:dyDescent="0.3">
      <c r="A68" s="234" t="s">
        <v>2009</v>
      </c>
      <c r="B68" s="12" t="s">
        <v>1424</v>
      </c>
      <c r="C68" s="12" t="s">
        <v>992</v>
      </c>
      <c r="D68" s="18">
        <v>40087</v>
      </c>
      <c r="E68" s="17">
        <v>15</v>
      </c>
      <c r="F68" s="16" t="s">
        <v>1207</v>
      </c>
      <c r="G68" s="12">
        <v>11</v>
      </c>
      <c r="H68" s="15">
        <v>19</v>
      </c>
      <c r="I68" s="12">
        <v>19</v>
      </c>
      <c r="J68" s="14">
        <f t="shared" si="3"/>
        <v>361</v>
      </c>
      <c r="K68" s="13">
        <v>12</v>
      </c>
      <c r="L68" s="12">
        <v>1</v>
      </c>
      <c r="M68" s="13"/>
    </row>
    <row r="69" spans="1:13" x14ac:dyDescent="0.3">
      <c r="A69" s="234" t="s">
        <v>2010</v>
      </c>
      <c r="B69" s="12" t="s">
        <v>1423</v>
      </c>
      <c r="C69" s="12" t="s">
        <v>952</v>
      </c>
      <c r="D69" s="18">
        <v>40087</v>
      </c>
      <c r="E69" s="17">
        <v>15</v>
      </c>
      <c r="F69" s="16" t="s">
        <v>1364</v>
      </c>
      <c r="G69" s="12">
        <v>11</v>
      </c>
      <c r="H69" s="15">
        <v>19</v>
      </c>
      <c r="I69" s="12">
        <v>18</v>
      </c>
      <c r="J69" s="14">
        <f t="shared" si="3"/>
        <v>342</v>
      </c>
      <c r="K69" s="13">
        <v>7</v>
      </c>
      <c r="L69" s="12">
        <v>1</v>
      </c>
      <c r="M69" s="13"/>
    </row>
    <row r="70" spans="1:13" x14ac:dyDescent="0.3">
      <c r="A70" s="234" t="s">
        <v>2011</v>
      </c>
      <c r="B70" s="12" t="s">
        <v>1422</v>
      </c>
      <c r="C70" s="12" t="s">
        <v>1088</v>
      </c>
      <c r="D70" s="18">
        <v>40087</v>
      </c>
      <c r="E70" s="17">
        <v>15</v>
      </c>
      <c r="F70" s="16" t="s">
        <v>1238</v>
      </c>
      <c r="G70" s="12">
        <v>11</v>
      </c>
      <c r="H70" s="15">
        <v>19</v>
      </c>
      <c r="I70" s="12">
        <v>20</v>
      </c>
      <c r="J70" s="14">
        <f t="shared" si="3"/>
        <v>380</v>
      </c>
      <c r="K70" s="13">
        <v>8</v>
      </c>
      <c r="L70" s="12">
        <v>1</v>
      </c>
      <c r="M70" s="13"/>
    </row>
    <row r="71" spans="1:13" x14ac:dyDescent="0.3">
      <c r="A71" s="234" t="s">
        <v>2012</v>
      </c>
      <c r="B71" s="12" t="s">
        <v>1421</v>
      </c>
      <c r="C71" s="12" t="s">
        <v>1057</v>
      </c>
      <c r="D71" s="18">
        <v>40087</v>
      </c>
      <c r="E71" s="17">
        <v>16</v>
      </c>
      <c r="F71" s="16" t="s">
        <v>1218</v>
      </c>
      <c r="G71" s="12">
        <v>10</v>
      </c>
      <c r="H71" s="15">
        <v>20</v>
      </c>
      <c r="I71" s="12">
        <v>22</v>
      </c>
      <c r="J71" s="14">
        <f t="shared" si="3"/>
        <v>440</v>
      </c>
      <c r="K71" s="13">
        <v>9</v>
      </c>
      <c r="L71" s="12">
        <v>1</v>
      </c>
      <c r="M71" s="13"/>
    </row>
    <row r="72" spans="1:13" x14ac:dyDescent="0.3">
      <c r="A72" s="234" t="s">
        <v>2013</v>
      </c>
      <c r="B72" s="12" t="s">
        <v>1420</v>
      </c>
      <c r="C72" s="12" t="s">
        <v>990</v>
      </c>
      <c r="D72" s="18">
        <v>40087</v>
      </c>
      <c r="E72" s="17">
        <v>16</v>
      </c>
      <c r="F72" s="16" t="s">
        <v>1413</v>
      </c>
      <c r="G72" s="12">
        <v>10</v>
      </c>
      <c r="H72" s="15">
        <v>20</v>
      </c>
      <c r="I72" s="12">
        <v>21</v>
      </c>
      <c r="J72" s="14">
        <f t="shared" si="3"/>
        <v>420</v>
      </c>
      <c r="K72" s="13">
        <v>9</v>
      </c>
      <c r="L72" s="12">
        <v>1</v>
      </c>
      <c r="M72" s="13"/>
    </row>
    <row r="73" spans="1:13" x14ac:dyDescent="0.3">
      <c r="A73" s="234" t="s">
        <v>2014</v>
      </c>
      <c r="B73" s="12" t="s">
        <v>1419</v>
      </c>
      <c r="C73" s="12" t="s">
        <v>971</v>
      </c>
      <c r="D73" s="18">
        <v>40087</v>
      </c>
      <c r="E73" s="17">
        <v>16</v>
      </c>
      <c r="F73" s="16" t="s">
        <v>1418</v>
      </c>
      <c r="G73" s="12">
        <v>11</v>
      </c>
      <c r="H73" s="15">
        <v>18</v>
      </c>
      <c r="I73" s="12">
        <v>17</v>
      </c>
      <c r="J73" s="14">
        <f t="shared" si="3"/>
        <v>306</v>
      </c>
      <c r="K73" s="13">
        <v>11</v>
      </c>
      <c r="L73" s="12">
        <v>1</v>
      </c>
      <c r="M73" s="13"/>
    </row>
    <row r="74" spans="1:13" x14ac:dyDescent="0.3">
      <c r="A74" s="234" t="s">
        <v>2015</v>
      </c>
      <c r="B74" s="12" t="s">
        <v>1417</v>
      </c>
      <c r="C74" s="12" t="s">
        <v>1137</v>
      </c>
      <c r="D74" s="18">
        <v>40087</v>
      </c>
      <c r="E74" s="17">
        <v>16</v>
      </c>
      <c r="F74" s="16" t="s">
        <v>1302</v>
      </c>
      <c r="G74" s="12">
        <v>11</v>
      </c>
      <c r="H74" s="15">
        <v>19</v>
      </c>
      <c r="I74" s="12">
        <v>20</v>
      </c>
      <c r="J74" s="14">
        <f t="shared" si="3"/>
        <v>380</v>
      </c>
      <c r="K74" s="13">
        <v>14</v>
      </c>
      <c r="L74" s="12">
        <v>1</v>
      </c>
      <c r="M74" s="13"/>
    </row>
    <row r="75" spans="1:13" x14ac:dyDescent="0.3">
      <c r="A75" s="234" t="s">
        <v>2016</v>
      </c>
      <c r="B75" s="12" t="s">
        <v>1416</v>
      </c>
      <c r="C75" s="12" t="s">
        <v>1020</v>
      </c>
      <c r="D75" s="18">
        <v>40087</v>
      </c>
      <c r="E75" s="17">
        <v>17</v>
      </c>
      <c r="F75" s="16" t="s">
        <v>1415</v>
      </c>
      <c r="G75" s="12">
        <v>11</v>
      </c>
      <c r="H75" s="15">
        <v>19</v>
      </c>
      <c r="I75" s="12">
        <v>19</v>
      </c>
      <c r="J75" s="14">
        <f t="shared" si="3"/>
        <v>361</v>
      </c>
      <c r="K75" s="13">
        <v>7</v>
      </c>
      <c r="L75" s="12">
        <v>1</v>
      </c>
      <c r="M75" s="13"/>
    </row>
    <row r="76" spans="1:13" x14ac:dyDescent="0.3">
      <c r="A76" s="234" t="s">
        <v>2017</v>
      </c>
      <c r="B76" s="12" t="s">
        <v>1414</v>
      </c>
      <c r="C76" s="12" t="s">
        <v>1137</v>
      </c>
      <c r="D76" s="18">
        <v>40087</v>
      </c>
      <c r="E76" s="17">
        <v>17</v>
      </c>
      <c r="F76" s="16" t="s">
        <v>1413</v>
      </c>
      <c r="G76" s="12">
        <v>10</v>
      </c>
      <c r="H76" s="15">
        <v>20</v>
      </c>
      <c r="I76" s="12">
        <v>20</v>
      </c>
      <c r="J76" s="14">
        <f t="shared" si="3"/>
        <v>400</v>
      </c>
      <c r="K76" s="13">
        <v>23</v>
      </c>
      <c r="L76" s="12">
        <v>1</v>
      </c>
      <c r="M76" s="13"/>
    </row>
    <row r="77" spans="1:13" x14ac:dyDescent="0.3">
      <c r="A77" s="234" t="s">
        <v>2018</v>
      </c>
      <c r="B77" s="12" t="s">
        <v>1412</v>
      </c>
      <c r="C77" s="12" t="s">
        <v>950</v>
      </c>
      <c r="D77" s="18">
        <v>40087</v>
      </c>
      <c r="E77" s="17">
        <v>17</v>
      </c>
      <c r="F77" s="16" t="s">
        <v>1406</v>
      </c>
      <c r="G77" s="12">
        <v>10</v>
      </c>
      <c r="H77" s="15">
        <v>20</v>
      </c>
      <c r="I77" s="12">
        <v>23</v>
      </c>
      <c r="J77" s="14">
        <f t="shared" si="3"/>
        <v>460</v>
      </c>
      <c r="K77" s="13">
        <v>11</v>
      </c>
      <c r="L77" s="12">
        <v>1</v>
      </c>
      <c r="M77" s="13"/>
    </row>
    <row r="78" spans="1:13" x14ac:dyDescent="0.3">
      <c r="A78" s="234" t="s">
        <v>2019</v>
      </c>
      <c r="B78" s="12" t="s">
        <v>1411</v>
      </c>
      <c r="C78" s="12" t="s">
        <v>1154</v>
      </c>
      <c r="D78" s="18">
        <v>40087</v>
      </c>
      <c r="E78" s="17">
        <v>17</v>
      </c>
      <c r="F78" s="16" t="s">
        <v>1336</v>
      </c>
      <c r="G78" s="12">
        <v>8</v>
      </c>
      <c r="H78" s="15">
        <v>22</v>
      </c>
      <c r="I78" s="12">
        <v>22</v>
      </c>
      <c r="J78" s="14">
        <f t="shared" si="3"/>
        <v>484</v>
      </c>
      <c r="K78" s="13">
        <v>11</v>
      </c>
      <c r="L78" s="12">
        <v>1</v>
      </c>
      <c r="M78" s="13"/>
    </row>
    <row r="79" spans="1:13" x14ac:dyDescent="0.3">
      <c r="A79" s="234" t="s">
        <v>2020</v>
      </c>
      <c r="B79" s="74" t="s">
        <v>1410</v>
      </c>
      <c r="C79" s="74" t="s">
        <v>971</v>
      </c>
      <c r="D79" s="18">
        <v>40087</v>
      </c>
      <c r="E79" s="17">
        <v>18</v>
      </c>
      <c r="F79" s="16" t="s">
        <v>1277</v>
      </c>
      <c r="G79" s="12">
        <v>13</v>
      </c>
      <c r="H79" s="15">
        <v>17</v>
      </c>
      <c r="I79" s="12">
        <v>17</v>
      </c>
      <c r="J79" s="14">
        <f t="shared" si="3"/>
        <v>289</v>
      </c>
      <c r="K79" s="13">
        <v>13</v>
      </c>
      <c r="L79" s="12">
        <v>1</v>
      </c>
      <c r="M79" s="13"/>
    </row>
    <row r="80" spans="1:13" x14ac:dyDescent="0.3">
      <c r="A80" s="234" t="s">
        <v>2021</v>
      </c>
      <c r="B80" s="12" t="s">
        <v>1409</v>
      </c>
      <c r="C80" s="12" t="s">
        <v>971</v>
      </c>
      <c r="D80" s="18">
        <v>40087</v>
      </c>
      <c r="E80" s="17">
        <v>18</v>
      </c>
      <c r="F80" s="16" t="s">
        <v>1408</v>
      </c>
      <c r="G80" s="12">
        <v>9</v>
      </c>
      <c r="H80" s="15">
        <v>18</v>
      </c>
      <c r="I80" s="12">
        <v>17</v>
      </c>
      <c r="J80" s="14">
        <f t="shared" si="3"/>
        <v>306</v>
      </c>
      <c r="K80" s="13">
        <v>15</v>
      </c>
      <c r="L80" s="12">
        <v>1</v>
      </c>
      <c r="M80" s="13"/>
    </row>
    <row r="81" spans="1:13" x14ac:dyDescent="0.3">
      <c r="A81" s="234" t="s">
        <v>2022</v>
      </c>
      <c r="B81" s="12" t="s">
        <v>1407</v>
      </c>
      <c r="C81" s="12" t="s">
        <v>1097</v>
      </c>
      <c r="D81" s="18">
        <v>40087</v>
      </c>
      <c r="E81" s="17">
        <v>18</v>
      </c>
      <c r="F81" s="16" t="s">
        <v>1406</v>
      </c>
      <c r="G81" s="12">
        <v>11</v>
      </c>
      <c r="H81" s="15">
        <v>19</v>
      </c>
      <c r="I81" s="12">
        <v>18</v>
      </c>
      <c r="J81" s="14">
        <f t="shared" si="3"/>
        <v>342</v>
      </c>
      <c r="K81" s="13">
        <v>9</v>
      </c>
      <c r="L81" s="12">
        <v>1</v>
      </c>
      <c r="M81" s="13"/>
    </row>
    <row r="82" spans="1:13" x14ac:dyDescent="0.3">
      <c r="A82" s="239" t="s">
        <v>2023</v>
      </c>
      <c r="B82" s="65" t="s">
        <v>1405</v>
      </c>
      <c r="C82" s="65" t="s">
        <v>1088</v>
      </c>
      <c r="D82" s="70">
        <v>40087</v>
      </c>
      <c r="E82" s="69">
        <v>18</v>
      </c>
      <c r="F82" s="68" t="s">
        <v>1404</v>
      </c>
      <c r="G82" s="65">
        <v>11</v>
      </c>
      <c r="H82" s="67">
        <v>21</v>
      </c>
      <c r="I82" s="65">
        <v>20</v>
      </c>
      <c r="J82" s="14">
        <f t="shared" si="3"/>
        <v>420</v>
      </c>
      <c r="K82" s="66">
        <v>12</v>
      </c>
      <c r="L82" s="65">
        <v>1</v>
      </c>
      <c r="M82" s="39" t="s">
        <v>1118</v>
      </c>
    </row>
    <row r="83" spans="1:13" x14ac:dyDescent="0.3">
      <c r="A83" s="234" t="s">
        <v>2024</v>
      </c>
      <c r="B83" s="12" t="s">
        <v>1403</v>
      </c>
      <c r="C83" s="12" t="s">
        <v>967</v>
      </c>
      <c r="D83" s="18">
        <v>40087</v>
      </c>
      <c r="E83" s="17">
        <v>19</v>
      </c>
      <c r="F83" s="16" t="s">
        <v>1277</v>
      </c>
      <c r="G83" s="12">
        <v>10</v>
      </c>
      <c r="H83" s="15">
        <v>20</v>
      </c>
      <c r="I83" s="12">
        <v>22</v>
      </c>
      <c r="J83" s="14">
        <f t="shared" si="3"/>
        <v>440</v>
      </c>
      <c r="K83" s="13">
        <v>10</v>
      </c>
      <c r="L83" s="12">
        <v>1</v>
      </c>
      <c r="M83" s="13"/>
    </row>
    <row r="84" spans="1:13" x14ac:dyDescent="0.3">
      <c r="A84" s="234" t="s">
        <v>2025</v>
      </c>
      <c r="B84" s="12" t="s">
        <v>1402</v>
      </c>
      <c r="C84" s="12" t="s">
        <v>996</v>
      </c>
      <c r="D84" s="18">
        <v>40087</v>
      </c>
      <c r="E84" s="17">
        <v>19</v>
      </c>
      <c r="F84" s="16" t="s">
        <v>1311</v>
      </c>
      <c r="G84" s="12">
        <v>10</v>
      </c>
      <c r="H84" s="15">
        <v>20</v>
      </c>
      <c r="I84" s="12">
        <v>22</v>
      </c>
      <c r="J84" s="14">
        <f t="shared" si="3"/>
        <v>440</v>
      </c>
      <c r="K84" s="13">
        <v>11</v>
      </c>
      <c r="L84" s="12">
        <v>1</v>
      </c>
      <c r="M84" s="13"/>
    </row>
    <row r="85" spans="1:13" x14ac:dyDescent="0.3">
      <c r="A85" s="234" t="s">
        <v>2026</v>
      </c>
      <c r="B85" s="12" t="s">
        <v>1401</v>
      </c>
      <c r="C85" s="12" t="s">
        <v>1109</v>
      </c>
      <c r="D85" s="18">
        <v>40087</v>
      </c>
      <c r="E85" s="17">
        <v>19</v>
      </c>
      <c r="F85" s="16" t="s">
        <v>1400</v>
      </c>
      <c r="G85" s="12">
        <v>15</v>
      </c>
      <c r="H85" s="15">
        <v>15</v>
      </c>
      <c r="I85" s="12">
        <v>19</v>
      </c>
      <c r="J85" s="14">
        <f t="shared" si="3"/>
        <v>285</v>
      </c>
      <c r="K85" s="13">
        <v>28</v>
      </c>
      <c r="L85" s="12">
        <v>1</v>
      </c>
      <c r="M85" s="13"/>
    </row>
    <row r="86" spans="1:13" x14ac:dyDescent="0.3">
      <c r="A86" s="234" t="s">
        <v>2027</v>
      </c>
      <c r="B86" s="12" t="s">
        <v>1399</v>
      </c>
      <c r="C86" s="12" t="s">
        <v>1093</v>
      </c>
      <c r="D86" s="18">
        <v>40087</v>
      </c>
      <c r="E86" s="17">
        <v>19</v>
      </c>
      <c r="F86" s="16" t="s">
        <v>1334</v>
      </c>
      <c r="G86" s="12">
        <v>10</v>
      </c>
      <c r="H86" s="15">
        <v>20</v>
      </c>
      <c r="I86" s="12">
        <v>22</v>
      </c>
      <c r="J86" s="14">
        <f t="shared" si="3"/>
        <v>440</v>
      </c>
      <c r="K86" s="13">
        <v>9</v>
      </c>
      <c r="L86" s="12">
        <v>1</v>
      </c>
      <c r="M86" s="13"/>
    </row>
    <row r="87" spans="1:13" x14ac:dyDescent="0.3">
      <c r="A87" s="234" t="s">
        <v>2028</v>
      </c>
      <c r="B87" s="12" t="s">
        <v>1398</v>
      </c>
      <c r="C87" s="12" t="s">
        <v>1397</v>
      </c>
      <c r="D87" s="18">
        <v>40087</v>
      </c>
      <c r="E87" s="17">
        <v>20</v>
      </c>
      <c r="F87" s="16" t="s">
        <v>1321</v>
      </c>
      <c r="G87" s="12">
        <v>10</v>
      </c>
      <c r="H87" s="15">
        <v>19</v>
      </c>
      <c r="I87" s="12">
        <v>18</v>
      </c>
      <c r="J87" s="14">
        <f t="shared" si="3"/>
        <v>342</v>
      </c>
      <c r="K87" s="13">
        <v>9</v>
      </c>
      <c r="L87" s="12">
        <v>1</v>
      </c>
      <c r="M87" s="13"/>
    </row>
    <row r="88" spans="1:13" x14ac:dyDescent="0.3">
      <c r="A88" s="234" t="s">
        <v>2029</v>
      </c>
      <c r="B88" s="12" t="s">
        <v>1396</v>
      </c>
      <c r="C88" s="12" t="s">
        <v>1395</v>
      </c>
      <c r="D88" s="18">
        <v>40087</v>
      </c>
      <c r="E88" s="17">
        <v>20</v>
      </c>
      <c r="F88" s="16" t="s">
        <v>1243</v>
      </c>
      <c r="G88" s="12">
        <v>8</v>
      </c>
      <c r="H88" s="15">
        <v>22</v>
      </c>
      <c r="I88" s="12">
        <v>27</v>
      </c>
      <c r="J88" s="14">
        <f t="shared" si="3"/>
        <v>594</v>
      </c>
      <c r="K88" s="13">
        <v>15</v>
      </c>
      <c r="L88" s="12">
        <v>1</v>
      </c>
      <c r="M88" s="13"/>
    </row>
    <row r="89" spans="1:13" x14ac:dyDescent="0.3">
      <c r="A89" s="234" t="s">
        <v>2030</v>
      </c>
      <c r="B89" s="12" t="s">
        <v>1394</v>
      </c>
      <c r="C89" s="12" t="s">
        <v>1048</v>
      </c>
      <c r="D89" s="18">
        <v>40087</v>
      </c>
      <c r="E89" s="17">
        <v>20</v>
      </c>
      <c r="F89" s="16" t="s">
        <v>1309</v>
      </c>
      <c r="G89" s="12">
        <v>11</v>
      </c>
      <c r="H89" s="15">
        <v>19</v>
      </c>
      <c r="I89" s="12">
        <v>19</v>
      </c>
      <c r="J89" s="14">
        <f t="shared" si="3"/>
        <v>361</v>
      </c>
      <c r="K89" s="13">
        <v>9</v>
      </c>
      <c r="L89" s="12">
        <v>1</v>
      </c>
      <c r="M89" s="13"/>
    </row>
    <row r="90" spans="1:13" x14ac:dyDescent="0.3">
      <c r="A90" s="234" t="s">
        <v>2031</v>
      </c>
      <c r="B90" s="12" t="s">
        <v>1393</v>
      </c>
      <c r="C90" s="12" t="s">
        <v>1154</v>
      </c>
      <c r="D90" s="18">
        <v>40087</v>
      </c>
      <c r="E90" s="17">
        <v>20</v>
      </c>
      <c r="F90" s="16" t="s">
        <v>1248</v>
      </c>
      <c r="G90" s="12">
        <v>10</v>
      </c>
      <c r="H90" s="15">
        <v>20</v>
      </c>
      <c r="I90" s="12">
        <v>22</v>
      </c>
      <c r="J90" s="14">
        <f t="shared" si="3"/>
        <v>440</v>
      </c>
      <c r="K90" s="13">
        <v>10</v>
      </c>
      <c r="L90" s="12">
        <v>1</v>
      </c>
      <c r="M90" s="13"/>
    </row>
    <row r="91" spans="1:13" x14ac:dyDescent="0.3">
      <c r="A91" s="234" t="s">
        <v>2032</v>
      </c>
      <c r="B91" s="12" t="s">
        <v>1392</v>
      </c>
      <c r="C91" s="12" t="s">
        <v>1391</v>
      </c>
      <c r="D91" s="18">
        <v>40087</v>
      </c>
      <c r="E91" s="17">
        <v>21</v>
      </c>
      <c r="F91" s="16" t="s">
        <v>1351</v>
      </c>
      <c r="G91" s="12">
        <v>11</v>
      </c>
      <c r="H91" s="15">
        <v>19</v>
      </c>
      <c r="I91" s="12">
        <v>17</v>
      </c>
      <c r="J91" s="14">
        <f t="shared" si="3"/>
        <v>323</v>
      </c>
      <c r="K91" s="13">
        <v>7</v>
      </c>
      <c r="L91" s="12">
        <v>1</v>
      </c>
      <c r="M91" s="13"/>
    </row>
    <row r="92" spans="1:13" x14ac:dyDescent="0.3">
      <c r="A92" s="234" t="s">
        <v>2033</v>
      </c>
      <c r="B92" s="12" t="s">
        <v>1390</v>
      </c>
      <c r="C92" s="12" t="s">
        <v>1178</v>
      </c>
      <c r="D92" s="18">
        <v>40087</v>
      </c>
      <c r="E92" s="17">
        <v>21</v>
      </c>
      <c r="F92" s="16" t="s">
        <v>1389</v>
      </c>
      <c r="G92" s="12">
        <v>8</v>
      </c>
      <c r="H92" s="15">
        <v>22</v>
      </c>
      <c r="I92" s="12">
        <v>25</v>
      </c>
      <c r="J92" s="14">
        <f t="shared" ref="J92:J119" si="4">PRODUCT(H92:I92)</f>
        <v>550</v>
      </c>
      <c r="K92" s="13">
        <v>7</v>
      </c>
      <c r="L92" s="12">
        <v>1</v>
      </c>
      <c r="M92" s="13"/>
    </row>
    <row r="93" spans="1:13" x14ac:dyDescent="0.3">
      <c r="A93" s="234" t="s">
        <v>2034</v>
      </c>
      <c r="B93" s="12" t="s">
        <v>1388</v>
      </c>
      <c r="C93" s="12" t="s">
        <v>1057</v>
      </c>
      <c r="D93" s="18">
        <v>40087</v>
      </c>
      <c r="E93" s="17">
        <v>21</v>
      </c>
      <c r="F93" s="16" t="s">
        <v>1220</v>
      </c>
      <c r="G93" s="12">
        <v>10</v>
      </c>
      <c r="H93" s="15">
        <v>20</v>
      </c>
      <c r="I93" s="12">
        <v>22</v>
      </c>
      <c r="J93" s="14">
        <f t="shared" si="4"/>
        <v>440</v>
      </c>
      <c r="K93" s="13">
        <v>13</v>
      </c>
      <c r="L93" s="12">
        <v>1</v>
      </c>
      <c r="M93" s="13"/>
    </row>
    <row r="94" spans="1:13" x14ac:dyDescent="0.3">
      <c r="A94" s="234" t="s">
        <v>2035</v>
      </c>
      <c r="B94" s="12" t="s">
        <v>1387</v>
      </c>
      <c r="C94" s="12" t="s">
        <v>1093</v>
      </c>
      <c r="D94" s="18">
        <v>40087</v>
      </c>
      <c r="E94" s="17">
        <v>21</v>
      </c>
      <c r="F94" s="16" t="s">
        <v>1293</v>
      </c>
      <c r="G94" s="12">
        <v>10</v>
      </c>
      <c r="H94" s="15">
        <v>20</v>
      </c>
      <c r="I94" s="12">
        <v>22</v>
      </c>
      <c r="J94" s="14">
        <f t="shared" si="4"/>
        <v>440</v>
      </c>
      <c r="K94" s="13">
        <v>13</v>
      </c>
      <c r="L94" s="12">
        <v>1</v>
      </c>
      <c r="M94" s="13"/>
    </row>
    <row r="95" spans="1:13" x14ac:dyDescent="0.3">
      <c r="A95" s="234" t="s">
        <v>2036</v>
      </c>
      <c r="B95" s="12" t="s">
        <v>1386</v>
      </c>
      <c r="C95" s="12" t="s">
        <v>1020</v>
      </c>
      <c r="D95" s="18">
        <v>40087</v>
      </c>
      <c r="E95" s="17">
        <v>22</v>
      </c>
      <c r="F95" s="16" t="s">
        <v>1256</v>
      </c>
      <c r="G95" s="12">
        <v>11</v>
      </c>
      <c r="H95" s="15">
        <v>19</v>
      </c>
      <c r="I95" s="12">
        <v>19</v>
      </c>
      <c r="J95" s="14">
        <f t="shared" si="4"/>
        <v>361</v>
      </c>
      <c r="K95" s="13">
        <v>11</v>
      </c>
      <c r="L95" s="12">
        <v>1</v>
      </c>
      <c r="M95" s="13"/>
    </row>
    <row r="96" spans="1:13" x14ac:dyDescent="0.3">
      <c r="A96" s="234" t="s">
        <v>2037</v>
      </c>
      <c r="B96" s="12" t="s">
        <v>1385</v>
      </c>
      <c r="C96" s="12" t="s">
        <v>1008</v>
      </c>
      <c r="D96" s="18">
        <v>40087</v>
      </c>
      <c r="E96" s="17">
        <v>22</v>
      </c>
      <c r="F96" s="16" t="s">
        <v>935</v>
      </c>
      <c r="G96" s="12">
        <v>11</v>
      </c>
      <c r="H96" s="15">
        <v>19</v>
      </c>
      <c r="I96" s="12">
        <v>17</v>
      </c>
      <c r="J96" s="14">
        <f t="shared" si="4"/>
        <v>323</v>
      </c>
      <c r="K96" s="13">
        <v>5</v>
      </c>
      <c r="L96" s="12">
        <v>1</v>
      </c>
      <c r="M96" s="13"/>
    </row>
    <row r="97" spans="1:13" x14ac:dyDescent="0.3">
      <c r="A97" s="234" t="s">
        <v>2038</v>
      </c>
      <c r="B97" s="12" t="s">
        <v>1384</v>
      </c>
      <c r="C97" s="12" t="s">
        <v>1282</v>
      </c>
      <c r="D97" s="18">
        <v>40087</v>
      </c>
      <c r="E97" s="17">
        <v>22</v>
      </c>
      <c r="F97" s="16" t="s">
        <v>1220</v>
      </c>
      <c r="G97" s="12">
        <v>11</v>
      </c>
      <c r="H97" s="15">
        <v>19</v>
      </c>
      <c r="I97" s="12">
        <v>18</v>
      </c>
      <c r="J97" s="14">
        <f t="shared" si="4"/>
        <v>342</v>
      </c>
      <c r="K97" s="13">
        <v>10</v>
      </c>
      <c r="L97" s="12">
        <v>1</v>
      </c>
      <c r="M97" s="13"/>
    </row>
    <row r="98" spans="1:13" x14ac:dyDescent="0.3">
      <c r="A98" s="234" t="s">
        <v>2039</v>
      </c>
      <c r="B98" s="12" t="s">
        <v>1383</v>
      </c>
      <c r="C98" s="12" t="s">
        <v>990</v>
      </c>
      <c r="D98" s="18">
        <v>40087</v>
      </c>
      <c r="E98" s="17">
        <v>22</v>
      </c>
      <c r="F98" s="16" t="s">
        <v>1382</v>
      </c>
      <c r="G98" s="12">
        <v>10</v>
      </c>
      <c r="H98" s="15">
        <v>20</v>
      </c>
      <c r="I98" s="12">
        <v>21</v>
      </c>
      <c r="J98" s="14">
        <f t="shared" si="4"/>
        <v>420</v>
      </c>
      <c r="K98" s="13">
        <v>10</v>
      </c>
      <c r="L98" s="12">
        <v>1</v>
      </c>
      <c r="M98" s="13"/>
    </row>
    <row r="99" spans="1:13" x14ac:dyDescent="0.3">
      <c r="A99" s="234" t="s">
        <v>2040</v>
      </c>
      <c r="B99" s="12" t="s">
        <v>1381</v>
      </c>
      <c r="C99" s="12" t="s">
        <v>1106</v>
      </c>
      <c r="D99" s="18">
        <v>40087</v>
      </c>
      <c r="E99" s="17">
        <v>23</v>
      </c>
      <c r="F99" s="16" t="s">
        <v>1306</v>
      </c>
      <c r="G99" s="12">
        <v>10</v>
      </c>
      <c r="H99" s="15">
        <v>20</v>
      </c>
      <c r="I99" s="12">
        <v>21</v>
      </c>
      <c r="J99" s="14">
        <f t="shared" si="4"/>
        <v>420</v>
      </c>
      <c r="K99" s="13">
        <v>11</v>
      </c>
      <c r="L99" s="12">
        <v>1</v>
      </c>
      <c r="M99" s="13"/>
    </row>
    <row r="100" spans="1:13" x14ac:dyDescent="0.3">
      <c r="A100" s="234" t="s">
        <v>2041</v>
      </c>
      <c r="B100" s="12" t="s">
        <v>1380</v>
      </c>
      <c r="C100" s="12" t="s">
        <v>1014</v>
      </c>
      <c r="D100" s="18">
        <v>40087</v>
      </c>
      <c r="E100" s="17">
        <v>23</v>
      </c>
      <c r="F100" s="16" t="s">
        <v>935</v>
      </c>
      <c r="G100" s="12">
        <v>8</v>
      </c>
      <c r="H100" s="15">
        <v>22</v>
      </c>
      <c r="I100" s="12">
        <v>26</v>
      </c>
      <c r="J100" s="14">
        <f t="shared" si="4"/>
        <v>572</v>
      </c>
      <c r="K100" s="13">
        <v>8</v>
      </c>
      <c r="L100" s="12">
        <v>1</v>
      </c>
      <c r="M100" s="13"/>
    </row>
    <row r="101" spans="1:13" x14ac:dyDescent="0.3">
      <c r="A101" s="234" t="s">
        <v>2042</v>
      </c>
      <c r="B101" s="12" t="s">
        <v>1379</v>
      </c>
      <c r="C101" s="12" t="s">
        <v>1128</v>
      </c>
      <c r="D101" s="18">
        <v>40087</v>
      </c>
      <c r="E101" s="17">
        <v>23</v>
      </c>
      <c r="F101" s="16" t="s">
        <v>1227</v>
      </c>
      <c r="G101" s="12">
        <v>10</v>
      </c>
      <c r="H101" s="15">
        <v>20</v>
      </c>
      <c r="I101" s="12">
        <v>20</v>
      </c>
      <c r="J101" s="14">
        <f t="shared" si="4"/>
        <v>400</v>
      </c>
      <c r="K101" s="13">
        <v>9</v>
      </c>
      <c r="L101" s="12">
        <v>1</v>
      </c>
      <c r="M101" s="13"/>
    </row>
    <row r="102" spans="1:13" x14ac:dyDescent="0.3">
      <c r="A102" s="234" t="s">
        <v>2043</v>
      </c>
      <c r="B102" s="12" t="s">
        <v>1378</v>
      </c>
      <c r="C102" s="12" t="s">
        <v>1360</v>
      </c>
      <c r="D102" s="18">
        <v>40087</v>
      </c>
      <c r="E102" s="17">
        <v>24</v>
      </c>
      <c r="F102" s="16" t="s">
        <v>1264</v>
      </c>
      <c r="G102" s="12">
        <v>10</v>
      </c>
      <c r="H102" s="15">
        <v>20</v>
      </c>
      <c r="I102" s="12">
        <v>20</v>
      </c>
      <c r="J102" s="14">
        <f t="shared" si="4"/>
        <v>400</v>
      </c>
      <c r="K102" s="13">
        <v>11</v>
      </c>
      <c r="L102" s="12">
        <v>1</v>
      </c>
      <c r="M102" s="13"/>
    </row>
    <row r="103" spans="1:13" x14ac:dyDescent="0.3">
      <c r="A103" s="234" t="s">
        <v>2044</v>
      </c>
      <c r="B103" s="12" t="s">
        <v>1377</v>
      </c>
      <c r="C103" s="12" t="s">
        <v>965</v>
      </c>
      <c r="D103" s="18">
        <v>40087</v>
      </c>
      <c r="E103" s="17">
        <v>24</v>
      </c>
      <c r="F103" s="16" t="s">
        <v>1207</v>
      </c>
      <c r="G103" s="12">
        <v>12</v>
      </c>
      <c r="H103" s="15">
        <v>18</v>
      </c>
      <c r="I103" s="12">
        <v>20</v>
      </c>
      <c r="J103" s="14">
        <f t="shared" si="4"/>
        <v>360</v>
      </c>
      <c r="K103" s="13">
        <v>18</v>
      </c>
      <c r="L103" s="12">
        <v>1</v>
      </c>
      <c r="M103" s="13"/>
    </row>
    <row r="104" spans="1:13" x14ac:dyDescent="0.3">
      <c r="A104" s="234" t="s">
        <v>2045</v>
      </c>
      <c r="B104" s="12" t="s">
        <v>1376</v>
      </c>
      <c r="C104" s="12" t="s">
        <v>933</v>
      </c>
      <c r="D104" s="18">
        <v>40087</v>
      </c>
      <c r="E104" s="17">
        <v>24</v>
      </c>
      <c r="F104" s="16" t="s">
        <v>1261</v>
      </c>
      <c r="G104" s="12">
        <v>11</v>
      </c>
      <c r="H104" s="15">
        <v>19</v>
      </c>
      <c r="I104" s="12">
        <v>17</v>
      </c>
      <c r="J104" s="14">
        <f t="shared" si="4"/>
        <v>323</v>
      </c>
      <c r="K104" s="13">
        <v>3</v>
      </c>
      <c r="L104" s="12">
        <v>1</v>
      </c>
      <c r="M104" s="13"/>
    </row>
    <row r="105" spans="1:13" x14ac:dyDescent="0.3">
      <c r="A105" s="234" t="s">
        <v>2046</v>
      </c>
      <c r="B105" s="12" t="s">
        <v>1375</v>
      </c>
      <c r="C105" s="12" t="s">
        <v>1374</v>
      </c>
      <c r="D105" s="18">
        <v>40087</v>
      </c>
      <c r="E105" s="17">
        <v>24</v>
      </c>
      <c r="F105" s="16" t="s">
        <v>1227</v>
      </c>
      <c r="G105" s="12">
        <v>11</v>
      </c>
      <c r="H105" s="15">
        <v>19</v>
      </c>
      <c r="I105" s="12">
        <v>18</v>
      </c>
      <c r="J105" s="14">
        <f t="shared" si="4"/>
        <v>342</v>
      </c>
      <c r="K105" s="13">
        <v>10</v>
      </c>
      <c r="L105" s="12">
        <v>1</v>
      </c>
      <c r="M105" s="13"/>
    </row>
    <row r="106" spans="1:13" x14ac:dyDescent="0.3">
      <c r="A106" s="234" t="s">
        <v>2047</v>
      </c>
      <c r="B106" s="12" t="s">
        <v>1373</v>
      </c>
      <c r="C106" s="12" t="s">
        <v>1137</v>
      </c>
      <c r="D106" s="18">
        <v>40087</v>
      </c>
      <c r="E106" s="17">
        <v>25</v>
      </c>
      <c r="F106" s="16" t="s">
        <v>1210</v>
      </c>
      <c r="G106" s="12">
        <v>13</v>
      </c>
      <c r="H106" s="15">
        <v>17</v>
      </c>
      <c r="I106" s="12">
        <v>20</v>
      </c>
      <c r="J106" s="14">
        <f t="shared" si="4"/>
        <v>340</v>
      </c>
      <c r="K106" s="13">
        <v>37</v>
      </c>
      <c r="L106" s="12">
        <v>1</v>
      </c>
      <c r="M106" s="13"/>
    </row>
    <row r="107" spans="1:13" x14ac:dyDescent="0.3">
      <c r="A107" s="234" t="s">
        <v>2048</v>
      </c>
      <c r="B107" s="12" t="s">
        <v>1372</v>
      </c>
      <c r="C107" s="12" t="s">
        <v>1079</v>
      </c>
      <c r="D107" s="18">
        <v>40087</v>
      </c>
      <c r="E107" s="17">
        <v>25</v>
      </c>
      <c r="F107" s="16" t="s">
        <v>1284</v>
      </c>
      <c r="G107" s="12">
        <v>11</v>
      </c>
      <c r="H107" s="15">
        <v>19</v>
      </c>
      <c r="I107" s="12">
        <v>18</v>
      </c>
      <c r="J107" s="14">
        <f t="shared" si="4"/>
        <v>342</v>
      </c>
      <c r="K107" s="13">
        <v>9</v>
      </c>
      <c r="L107" s="12">
        <v>1</v>
      </c>
      <c r="M107" s="13"/>
    </row>
    <row r="108" spans="1:13" x14ac:dyDescent="0.3">
      <c r="A108" s="234" t="s">
        <v>2049</v>
      </c>
      <c r="B108" s="12" t="s">
        <v>1371</v>
      </c>
      <c r="C108" s="12" t="s">
        <v>980</v>
      </c>
      <c r="D108" s="18">
        <v>40087</v>
      </c>
      <c r="E108" s="17">
        <v>25</v>
      </c>
      <c r="F108" s="16" t="s">
        <v>1267</v>
      </c>
      <c r="G108" s="12">
        <v>12</v>
      </c>
      <c r="H108" s="15">
        <v>18</v>
      </c>
      <c r="I108" s="12">
        <v>17</v>
      </c>
      <c r="J108" s="14">
        <f t="shared" si="4"/>
        <v>306</v>
      </c>
      <c r="K108" s="13">
        <v>14</v>
      </c>
      <c r="L108" s="12">
        <v>1</v>
      </c>
      <c r="M108" s="13"/>
    </row>
    <row r="109" spans="1:13" x14ac:dyDescent="0.3">
      <c r="A109" s="234" t="s">
        <v>2050</v>
      </c>
      <c r="B109" s="12" t="s">
        <v>1370</v>
      </c>
      <c r="C109" s="12" t="s">
        <v>1352</v>
      </c>
      <c r="D109" s="18">
        <v>40087</v>
      </c>
      <c r="E109" s="17">
        <v>25</v>
      </c>
      <c r="F109" s="16" t="s">
        <v>1369</v>
      </c>
      <c r="G109" s="12">
        <v>12</v>
      </c>
      <c r="H109" s="15">
        <v>18</v>
      </c>
      <c r="I109" s="12">
        <v>17</v>
      </c>
      <c r="J109" s="14">
        <f t="shared" si="4"/>
        <v>306</v>
      </c>
      <c r="K109" s="13">
        <v>15</v>
      </c>
      <c r="L109" s="12">
        <v>1</v>
      </c>
      <c r="M109" s="13"/>
    </row>
    <row r="110" spans="1:13" x14ac:dyDescent="0.3">
      <c r="A110" s="234" t="s">
        <v>2051</v>
      </c>
      <c r="B110" s="12" t="s">
        <v>1368</v>
      </c>
      <c r="C110" s="12" t="s">
        <v>1367</v>
      </c>
      <c r="D110" s="18">
        <v>40087</v>
      </c>
      <c r="E110" s="17">
        <v>26</v>
      </c>
      <c r="F110" s="16" t="s">
        <v>932</v>
      </c>
      <c r="G110" s="12">
        <v>8</v>
      </c>
      <c r="H110" s="15">
        <v>22</v>
      </c>
      <c r="I110" s="12">
        <v>29</v>
      </c>
      <c r="J110" s="14">
        <f t="shared" si="4"/>
        <v>638</v>
      </c>
      <c r="K110" s="13">
        <v>22</v>
      </c>
      <c r="L110" s="12">
        <v>1</v>
      </c>
      <c r="M110" s="13"/>
    </row>
    <row r="111" spans="1:13" x14ac:dyDescent="0.3">
      <c r="A111" s="234" t="s">
        <v>2052</v>
      </c>
      <c r="B111" s="12" t="s">
        <v>1366</v>
      </c>
      <c r="C111" s="12" t="s">
        <v>973</v>
      </c>
      <c r="D111" s="18">
        <v>40087</v>
      </c>
      <c r="E111" s="17">
        <v>26</v>
      </c>
      <c r="F111" s="16" t="s">
        <v>1207</v>
      </c>
      <c r="G111" s="12">
        <v>10</v>
      </c>
      <c r="H111" s="15">
        <v>20</v>
      </c>
      <c r="I111" s="12">
        <v>22</v>
      </c>
      <c r="J111" s="14">
        <f t="shared" si="4"/>
        <v>440</v>
      </c>
      <c r="K111" s="13">
        <v>13</v>
      </c>
      <c r="L111" s="12">
        <v>1</v>
      </c>
      <c r="M111" s="13"/>
    </row>
    <row r="112" spans="1:13" x14ac:dyDescent="0.3">
      <c r="A112" s="234" t="s">
        <v>2053</v>
      </c>
      <c r="B112" s="12" t="s">
        <v>1365</v>
      </c>
      <c r="C112" s="12" t="s">
        <v>1008</v>
      </c>
      <c r="D112" s="18">
        <v>40087</v>
      </c>
      <c r="E112" s="17">
        <v>26</v>
      </c>
      <c r="F112" s="16" t="s">
        <v>1364</v>
      </c>
      <c r="G112" s="12">
        <v>9</v>
      </c>
      <c r="H112" s="15">
        <v>21</v>
      </c>
      <c r="I112" s="12">
        <v>17</v>
      </c>
      <c r="J112" s="14">
        <f t="shared" si="4"/>
        <v>357</v>
      </c>
      <c r="K112" s="13">
        <v>6</v>
      </c>
      <c r="L112" s="12">
        <v>1</v>
      </c>
      <c r="M112" s="13"/>
    </row>
    <row r="113" spans="1:13" x14ac:dyDescent="0.3">
      <c r="A113" s="234" t="s">
        <v>2054</v>
      </c>
      <c r="B113" s="12" t="s">
        <v>1363</v>
      </c>
      <c r="C113" s="12" t="s">
        <v>944</v>
      </c>
      <c r="D113" s="18">
        <v>40087</v>
      </c>
      <c r="E113" s="17">
        <v>27</v>
      </c>
      <c r="F113" s="16" t="s">
        <v>1362</v>
      </c>
      <c r="G113" s="12">
        <v>10</v>
      </c>
      <c r="H113" s="15">
        <v>20</v>
      </c>
      <c r="I113" s="12">
        <v>20</v>
      </c>
      <c r="J113" s="14">
        <f t="shared" si="4"/>
        <v>400</v>
      </c>
      <c r="K113" s="13">
        <v>9</v>
      </c>
      <c r="L113" s="12">
        <v>1</v>
      </c>
      <c r="M113" s="13"/>
    </row>
    <row r="114" spans="1:13" x14ac:dyDescent="0.3">
      <c r="A114" s="234" t="s">
        <v>2055</v>
      </c>
      <c r="B114" s="12" t="s">
        <v>1361</v>
      </c>
      <c r="C114" s="12" t="s">
        <v>1360</v>
      </c>
      <c r="D114" s="18">
        <v>40087</v>
      </c>
      <c r="E114" s="17">
        <v>27</v>
      </c>
      <c r="F114" s="16" t="s">
        <v>1359</v>
      </c>
      <c r="G114" s="12">
        <v>9</v>
      </c>
      <c r="H114" s="15">
        <v>21</v>
      </c>
      <c r="I114" s="12">
        <v>20</v>
      </c>
      <c r="J114" s="14">
        <f t="shared" si="4"/>
        <v>420</v>
      </c>
      <c r="K114" s="13">
        <v>9</v>
      </c>
      <c r="L114" s="12">
        <v>1</v>
      </c>
      <c r="M114" s="13"/>
    </row>
    <row r="115" spans="1:13" x14ac:dyDescent="0.3">
      <c r="A115" s="234" t="s">
        <v>2056</v>
      </c>
      <c r="B115" s="12" t="s">
        <v>1358</v>
      </c>
      <c r="C115" s="12" t="s">
        <v>1357</v>
      </c>
      <c r="D115" s="18">
        <v>40087</v>
      </c>
      <c r="E115" s="17">
        <v>27</v>
      </c>
      <c r="F115" s="16" t="s">
        <v>1356</v>
      </c>
      <c r="G115" s="12">
        <v>10</v>
      </c>
      <c r="H115" s="15">
        <v>20</v>
      </c>
      <c r="I115" s="12">
        <v>18</v>
      </c>
      <c r="J115" s="14">
        <f t="shared" si="4"/>
        <v>360</v>
      </c>
      <c r="K115" s="13">
        <v>12</v>
      </c>
      <c r="L115" s="12">
        <v>1</v>
      </c>
      <c r="M115" s="13"/>
    </row>
    <row r="116" spans="1:13" x14ac:dyDescent="0.3">
      <c r="A116" s="234" t="s">
        <v>2057</v>
      </c>
      <c r="B116" s="12" t="s">
        <v>1355</v>
      </c>
      <c r="C116" s="12" t="s">
        <v>1133</v>
      </c>
      <c r="D116" s="18">
        <v>40087</v>
      </c>
      <c r="E116" s="17">
        <v>27</v>
      </c>
      <c r="F116" s="16" t="s">
        <v>1354</v>
      </c>
      <c r="G116" s="12">
        <v>9</v>
      </c>
      <c r="H116" s="15">
        <v>21</v>
      </c>
      <c r="I116" s="12">
        <v>20</v>
      </c>
      <c r="J116" s="14">
        <f t="shared" si="4"/>
        <v>420</v>
      </c>
      <c r="K116" s="13">
        <v>9</v>
      </c>
      <c r="L116" s="12">
        <v>1</v>
      </c>
      <c r="M116" s="13"/>
    </row>
    <row r="117" spans="1:13" x14ac:dyDescent="0.3">
      <c r="A117" s="234" t="s">
        <v>2058</v>
      </c>
      <c r="B117" s="12" t="s">
        <v>1353</v>
      </c>
      <c r="C117" s="12" t="s">
        <v>1352</v>
      </c>
      <c r="D117" s="18">
        <v>40087</v>
      </c>
      <c r="E117" s="17">
        <v>28</v>
      </c>
      <c r="F117" s="16" t="s">
        <v>1351</v>
      </c>
      <c r="G117" s="12">
        <v>10</v>
      </c>
      <c r="H117" s="15">
        <v>20</v>
      </c>
      <c r="I117" s="12">
        <v>17</v>
      </c>
      <c r="J117" s="14">
        <f t="shared" si="4"/>
        <v>340</v>
      </c>
      <c r="K117" s="13">
        <v>7</v>
      </c>
      <c r="L117" s="12">
        <v>1</v>
      </c>
      <c r="M117" s="13"/>
    </row>
    <row r="118" spans="1:13" x14ac:dyDescent="0.3">
      <c r="A118" s="234" t="s">
        <v>2059</v>
      </c>
      <c r="B118" s="12" t="s">
        <v>1350</v>
      </c>
      <c r="C118" s="12" t="s">
        <v>1278</v>
      </c>
      <c r="D118" s="18">
        <v>40087</v>
      </c>
      <c r="E118" s="17">
        <v>28</v>
      </c>
      <c r="F118" s="16" t="s">
        <v>1289</v>
      </c>
      <c r="G118" s="12">
        <v>10</v>
      </c>
      <c r="H118" s="15">
        <v>20</v>
      </c>
      <c r="I118" s="12">
        <v>18</v>
      </c>
      <c r="J118" s="14">
        <f t="shared" si="4"/>
        <v>360</v>
      </c>
      <c r="K118" s="13">
        <v>11</v>
      </c>
      <c r="L118" s="12">
        <v>1</v>
      </c>
      <c r="M118" s="13"/>
    </row>
    <row r="119" spans="1:13" x14ac:dyDescent="0.3">
      <c r="A119" s="234" t="s">
        <v>2060</v>
      </c>
      <c r="B119" s="12" t="s">
        <v>1349</v>
      </c>
      <c r="C119" s="12" t="s">
        <v>1097</v>
      </c>
      <c r="D119" s="18">
        <v>40087</v>
      </c>
      <c r="E119" s="17">
        <v>28</v>
      </c>
      <c r="F119" s="16" t="s">
        <v>1220</v>
      </c>
      <c r="G119" s="12">
        <v>10</v>
      </c>
      <c r="H119" s="15">
        <v>20</v>
      </c>
      <c r="I119" s="12">
        <v>18</v>
      </c>
      <c r="J119" s="14">
        <f t="shared" si="4"/>
        <v>360</v>
      </c>
      <c r="K119" s="13">
        <v>13</v>
      </c>
      <c r="L119" s="12">
        <v>1</v>
      </c>
      <c r="M119" s="13"/>
    </row>
    <row r="120" spans="1:13" x14ac:dyDescent="0.3">
      <c r="A120" s="234" t="s">
        <v>2061</v>
      </c>
      <c r="B120" s="12" t="s">
        <v>1348</v>
      </c>
      <c r="C120" s="12" t="s">
        <v>1347</v>
      </c>
      <c r="D120" s="18">
        <v>40094</v>
      </c>
      <c r="E120" s="17">
        <v>33</v>
      </c>
      <c r="F120" s="16" t="s">
        <v>1334</v>
      </c>
      <c r="G120" s="12">
        <v>7</v>
      </c>
      <c r="H120" s="15">
        <v>19</v>
      </c>
      <c r="I120" s="12">
        <v>17</v>
      </c>
      <c r="J120" s="14">
        <v>340</v>
      </c>
      <c r="K120" s="13">
        <v>15</v>
      </c>
      <c r="L120" s="12">
        <v>1</v>
      </c>
      <c r="M120" s="13" t="s">
        <v>1292</v>
      </c>
    </row>
    <row r="121" spans="1:13" x14ac:dyDescent="0.3">
      <c r="A121" s="234" t="s">
        <v>2062</v>
      </c>
      <c r="B121" s="12" t="s">
        <v>1346</v>
      </c>
      <c r="C121" s="12" t="s">
        <v>1123</v>
      </c>
      <c r="D121" s="18">
        <v>40087</v>
      </c>
      <c r="E121" s="17">
        <v>29</v>
      </c>
      <c r="F121" s="16" t="s">
        <v>1284</v>
      </c>
      <c r="G121" s="12">
        <v>6</v>
      </c>
      <c r="H121" s="15">
        <v>22</v>
      </c>
      <c r="I121" s="12">
        <v>25</v>
      </c>
      <c r="J121" s="14">
        <f t="shared" ref="J121:J181" si="5">PRODUCT(H121:I121)</f>
        <v>550</v>
      </c>
      <c r="K121" s="13">
        <v>8</v>
      </c>
      <c r="L121" s="12">
        <v>1</v>
      </c>
      <c r="M121" s="13"/>
    </row>
    <row r="122" spans="1:13" x14ac:dyDescent="0.3">
      <c r="A122" s="239" t="s">
        <v>2063</v>
      </c>
      <c r="B122" s="65" t="s">
        <v>1345</v>
      </c>
      <c r="C122" s="65" t="s">
        <v>1344</v>
      </c>
      <c r="D122" s="70">
        <v>40079</v>
      </c>
      <c r="E122" s="69">
        <v>29</v>
      </c>
      <c r="F122" s="68" t="s">
        <v>1343</v>
      </c>
      <c r="G122" s="65">
        <v>6</v>
      </c>
      <c r="H122" s="67">
        <v>4</v>
      </c>
      <c r="I122" s="65">
        <v>27</v>
      </c>
      <c r="J122" s="14">
        <f t="shared" si="5"/>
        <v>108</v>
      </c>
      <c r="K122" s="66">
        <v>19</v>
      </c>
      <c r="L122" s="65">
        <v>1</v>
      </c>
      <c r="M122" s="39" t="s">
        <v>1118</v>
      </c>
    </row>
    <row r="123" spans="1:13" x14ac:dyDescent="0.3">
      <c r="A123" s="239" t="s">
        <v>2064</v>
      </c>
      <c r="B123" s="65" t="s">
        <v>1342</v>
      </c>
      <c r="C123" s="65" t="s">
        <v>1325</v>
      </c>
      <c r="D123" s="70">
        <v>40079</v>
      </c>
      <c r="E123" s="69">
        <v>29</v>
      </c>
      <c r="F123" s="68" t="s">
        <v>1295</v>
      </c>
      <c r="G123" s="65">
        <v>4</v>
      </c>
      <c r="H123" s="67" t="s">
        <v>1333</v>
      </c>
      <c r="I123" s="65">
        <v>32</v>
      </c>
      <c r="J123" s="14">
        <f t="shared" si="5"/>
        <v>32</v>
      </c>
      <c r="K123" s="66">
        <v>14</v>
      </c>
      <c r="L123" s="65">
        <v>1</v>
      </c>
      <c r="M123" s="39" t="s">
        <v>1118</v>
      </c>
    </row>
    <row r="124" spans="1:13" x14ac:dyDescent="0.3">
      <c r="A124" s="234" t="s">
        <v>2065</v>
      </c>
      <c r="B124" s="12" t="s">
        <v>1341</v>
      </c>
      <c r="C124" s="12" t="s">
        <v>1340</v>
      </c>
      <c r="D124" s="18">
        <v>40079</v>
      </c>
      <c r="E124" s="17">
        <v>29</v>
      </c>
      <c r="F124" s="16" t="s">
        <v>1273</v>
      </c>
      <c r="G124" s="12">
        <v>8</v>
      </c>
      <c r="H124" s="15">
        <v>2</v>
      </c>
      <c r="I124" s="12">
        <v>28</v>
      </c>
      <c r="J124" s="14">
        <f t="shared" si="5"/>
        <v>56</v>
      </c>
      <c r="K124" s="13">
        <v>14</v>
      </c>
      <c r="L124" s="12">
        <v>1</v>
      </c>
      <c r="M124" s="13"/>
    </row>
    <row r="125" spans="1:13" x14ac:dyDescent="0.3">
      <c r="A125" s="234" t="s">
        <v>2066</v>
      </c>
      <c r="B125" s="12" t="s">
        <v>1339</v>
      </c>
      <c r="C125" s="12" t="s">
        <v>1338</v>
      </c>
      <c r="D125" s="18">
        <v>40079</v>
      </c>
      <c r="E125" s="17">
        <v>29</v>
      </c>
      <c r="F125" s="16" t="s">
        <v>1193</v>
      </c>
      <c r="G125" s="12">
        <v>7</v>
      </c>
      <c r="H125" s="15">
        <v>3</v>
      </c>
      <c r="I125" s="12">
        <v>31</v>
      </c>
      <c r="J125" s="14">
        <f t="shared" si="5"/>
        <v>93</v>
      </c>
      <c r="K125" s="13">
        <v>11</v>
      </c>
      <c r="L125" s="12">
        <v>1</v>
      </c>
      <c r="M125" s="13"/>
    </row>
    <row r="126" spans="1:13" x14ac:dyDescent="0.3">
      <c r="A126" s="234" t="s">
        <v>2068</v>
      </c>
      <c r="B126" s="12" t="s">
        <v>1337</v>
      </c>
      <c r="C126" s="12" t="s">
        <v>1014</v>
      </c>
      <c r="D126" s="18">
        <v>40079</v>
      </c>
      <c r="E126" s="17">
        <v>29</v>
      </c>
      <c r="F126" s="16" t="s">
        <v>1336</v>
      </c>
      <c r="G126" s="12">
        <v>8</v>
      </c>
      <c r="H126" s="15">
        <v>2</v>
      </c>
      <c r="I126" s="12">
        <v>27</v>
      </c>
      <c r="J126" s="14">
        <f t="shared" si="5"/>
        <v>54</v>
      </c>
      <c r="K126" s="13">
        <v>14</v>
      </c>
      <c r="L126" s="12">
        <v>1</v>
      </c>
      <c r="M126" s="13"/>
    </row>
    <row r="127" spans="1:13" x14ac:dyDescent="0.3">
      <c r="A127" s="239" t="s">
        <v>2070</v>
      </c>
      <c r="B127" s="65" t="s">
        <v>1335</v>
      </c>
      <c r="C127" s="65" t="s">
        <v>1032</v>
      </c>
      <c r="D127" s="70">
        <v>40079</v>
      </c>
      <c r="E127" s="69">
        <v>29</v>
      </c>
      <c r="F127" s="68" t="s">
        <v>1334</v>
      </c>
      <c r="G127" s="65">
        <v>5</v>
      </c>
      <c r="H127" s="67" t="s">
        <v>1333</v>
      </c>
      <c r="I127" s="65">
        <v>26</v>
      </c>
      <c r="J127" s="14">
        <f t="shared" si="5"/>
        <v>26</v>
      </c>
      <c r="K127" s="66">
        <v>4</v>
      </c>
      <c r="L127" s="65">
        <v>1</v>
      </c>
      <c r="M127" s="39" t="s">
        <v>1118</v>
      </c>
    </row>
    <row r="128" spans="1:13" x14ac:dyDescent="0.3">
      <c r="A128" s="234" t="s">
        <v>2071</v>
      </c>
      <c r="B128" s="12" t="s">
        <v>1332</v>
      </c>
      <c r="C128" s="12" t="s">
        <v>1331</v>
      </c>
      <c r="D128" s="18">
        <v>40079</v>
      </c>
      <c r="E128" s="17">
        <v>30</v>
      </c>
      <c r="F128" s="16" t="s">
        <v>1270</v>
      </c>
      <c r="G128" s="12">
        <v>6</v>
      </c>
      <c r="H128" s="15">
        <v>2</v>
      </c>
      <c r="I128" s="12">
        <v>25</v>
      </c>
      <c r="J128" s="14">
        <f t="shared" si="5"/>
        <v>50</v>
      </c>
      <c r="K128" s="13">
        <v>7</v>
      </c>
      <c r="L128" s="12">
        <v>1</v>
      </c>
      <c r="M128" s="13"/>
    </row>
    <row r="129" spans="1:13" x14ac:dyDescent="0.3">
      <c r="A129" s="234" t="s">
        <v>2072</v>
      </c>
      <c r="B129" s="12" t="s">
        <v>1330</v>
      </c>
      <c r="C129" s="12" t="s">
        <v>1329</v>
      </c>
      <c r="D129" s="18">
        <v>40079</v>
      </c>
      <c r="E129" s="17">
        <v>30</v>
      </c>
      <c r="F129" s="16" t="s">
        <v>1235</v>
      </c>
      <c r="G129" s="12">
        <v>7</v>
      </c>
      <c r="H129" s="15">
        <v>3</v>
      </c>
      <c r="I129" s="12">
        <v>29</v>
      </c>
      <c r="J129" s="14">
        <f t="shared" si="5"/>
        <v>87</v>
      </c>
      <c r="K129" s="13">
        <v>8</v>
      </c>
      <c r="L129" s="12">
        <v>1</v>
      </c>
      <c r="M129" s="13"/>
    </row>
    <row r="130" spans="1:13" x14ac:dyDescent="0.3">
      <c r="A130" s="234" t="s">
        <v>2073</v>
      </c>
      <c r="B130" s="12" t="s">
        <v>1328</v>
      </c>
      <c r="C130" s="12" t="s">
        <v>1327</v>
      </c>
      <c r="D130" s="18">
        <v>40079</v>
      </c>
      <c r="E130" s="17">
        <v>30</v>
      </c>
      <c r="F130" s="16" t="s">
        <v>1225</v>
      </c>
      <c r="G130" s="12">
        <v>6</v>
      </c>
      <c r="H130" s="15">
        <v>2</v>
      </c>
      <c r="I130" s="12">
        <v>26</v>
      </c>
      <c r="J130" s="14">
        <f t="shared" si="5"/>
        <v>52</v>
      </c>
      <c r="K130" s="13">
        <v>8</v>
      </c>
      <c r="L130" s="12">
        <v>1</v>
      </c>
      <c r="M130" s="13"/>
    </row>
    <row r="131" spans="1:13" x14ac:dyDescent="0.3">
      <c r="A131" s="234" t="s">
        <v>2074</v>
      </c>
      <c r="B131" s="12" t="s">
        <v>1326</v>
      </c>
      <c r="C131" s="12" t="s">
        <v>1325</v>
      </c>
      <c r="D131" s="18">
        <v>40079</v>
      </c>
      <c r="E131" s="17">
        <v>30</v>
      </c>
      <c r="F131" s="16" t="s">
        <v>1324</v>
      </c>
      <c r="G131" s="12">
        <v>7</v>
      </c>
      <c r="H131" s="15">
        <v>3</v>
      </c>
      <c r="I131" s="12">
        <v>32</v>
      </c>
      <c r="J131" s="14">
        <f t="shared" si="5"/>
        <v>96</v>
      </c>
      <c r="K131" s="13">
        <v>15</v>
      </c>
      <c r="L131" s="12">
        <v>1</v>
      </c>
      <c r="M131" s="13"/>
    </row>
    <row r="132" spans="1:13" x14ac:dyDescent="0.3">
      <c r="A132" s="234" t="s">
        <v>2075</v>
      </c>
      <c r="B132" s="12" t="s">
        <v>1323</v>
      </c>
      <c r="C132" s="12" t="s">
        <v>1322</v>
      </c>
      <c r="D132" s="18">
        <v>40079</v>
      </c>
      <c r="E132" s="17">
        <v>30</v>
      </c>
      <c r="F132" s="16" t="s">
        <v>1321</v>
      </c>
      <c r="G132" s="12">
        <v>7</v>
      </c>
      <c r="H132" s="15">
        <v>3</v>
      </c>
      <c r="I132" s="12">
        <v>31</v>
      </c>
      <c r="J132" s="14">
        <f t="shared" si="5"/>
        <v>93</v>
      </c>
      <c r="K132" s="13">
        <v>11</v>
      </c>
      <c r="L132" s="12">
        <v>1</v>
      </c>
      <c r="M132" s="13"/>
    </row>
    <row r="133" spans="1:13" x14ac:dyDescent="0.3">
      <c r="A133" s="234" t="s">
        <v>2077</v>
      </c>
      <c r="B133" s="12" t="s">
        <v>1320</v>
      </c>
      <c r="C133" s="12" t="s">
        <v>1319</v>
      </c>
      <c r="D133" s="18">
        <v>40079</v>
      </c>
      <c r="E133" s="17">
        <v>30</v>
      </c>
      <c r="F133" s="16" t="s">
        <v>1232</v>
      </c>
      <c r="G133" s="12">
        <v>7</v>
      </c>
      <c r="H133" s="15">
        <v>3</v>
      </c>
      <c r="I133" s="12">
        <v>31</v>
      </c>
      <c r="J133" s="14">
        <f t="shared" si="5"/>
        <v>93</v>
      </c>
      <c r="K133" s="13">
        <v>9</v>
      </c>
      <c r="L133" s="12">
        <v>1</v>
      </c>
      <c r="M133" s="13"/>
    </row>
    <row r="134" spans="1:13" x14ac:dyDescent="0.3">
      <c r="A134" s="234" t="s">
        <v>2078</v>
      </c>
      <c r="B134" s="12" t="s">
        <v>1318</v>
      </c>
      <c r="C134" s="12" t="s">
        <v>1317</v>
      </c>
      <c r="D134" s="18">
        <v>40079</v>
      </c>
      <c r="E134" s="17">
        <v>30</v>
      </c>
      <c r="F134" s="16" t="s">
        <v>1316</v>
      </c>
      <c r="G134" s="12">
        <v>7</v>
      </c>
      <c r="H134" s="15">
        <v>3</v>
      </c>
      <c r="I134" s="12">
        <v>30</v>
      </c>
      <c r="J134" s="14">
        <f t="shared" si="5"/>
        <v>90</v>
      </c>
      <c r="K134" s="13">
        <v>9</v>
      </c>
      <c r="L134" s="12">
        <v>1</v>
      </c>
      <c r="M134" s="13"/>
    </row>
    <row r="135" spans="1:13" x14ac:dyDescent="0.3">
      <c r="A135" s="234" t="s">
        <v>2079</v>
      </c>
      <c r="B135" s="12" t="s">
        <v>1315</v>
      </c>
      <c r="C135" s="12" t="s">
        <v>1314</v>
      </c>
      <c r="D135" s="18">
        <v>40079</v>
      </c>
      <c r="E135" s="17">
        <v>30</v>
      </c>
      <c r="F135" s="16" t="s">
        <v>1313</v>
      </c>
      <c r="G135" s="12">
        <v>7</v>
      </c>
      <c r="H135" s="15">
        <v>3</v>
      </c>
      <c r="I135" s="12">
        <v>35</v>
      </c>
      <c r="J135" s="14">
        <f t="shared" si="5"/>
        <v>105</v>
      </c>
      <c r="K135" s="13">
        <v>18</v>
      </c>
      <c r="L135" s="12">
        <v>1</v>
      </c>
      <c r="M135" s="13"/>
    </row>
    <row r="136" spans="1:13" x14ac:dyDescent="0.3">
      <c r="A136" s="234" t="s">
        <v>2080</v>
      </c>
      <c r="B136" s="12" t="s">
        <v>1312</v>
      </c>
      <c r="C136" s="12" t="s">
        <v>1278</v>
      </c>
      <c r="D136" s="18">
        <v>40136</v>
      </c>
      <c r="E136" s="17">
        <v>30</v>
      </c>
      <c r="F136" s="16" t="s">
        <v>1311</v>
      </c>
      <c r="G136" s="12">
        <v>9</v>
      </c>
      <c r="H136" s="15">
        <v>21</v>
      </c>
      <c r="I136" s="12">
        <v>18</v>
      </c>
      <c r="J136" s="14">
        <f t="shared" si="5"/>
        <v>378</v>
      </c>
      <c r="K136" s="13">
        <v>15</v>
      </c>
      <c r="L136" s="12">
        <v>1</v>
      </c>
      <c r="M136" s="13"/>
    </row>
    <row r="137" spans="1:13" x14ac:dyDescent="0.3">
      <c r="A137" s="234" t="s">
        <v>2081</v>
      </c>
      <c r="B137" s="12" t="s">
        <v>1310</v>
      </c>
      <c r="C137" s="12" t="s">
        <v>952</v>
      </c>
      <c r="D137" s="18">
        <v>40204</v>
      </c>
      <c r="E137" s="17">
        <v>30</v>
      </c>
      <c r="F137" s="16" t="s">
        <v>1309</v>
      </c>
      <c r="G137" s="12">
        <v>10</v>
      </c>
      <c r="H137" s="15">
        <v>14</v>
      </c>
      <c r="I137" s="12">
        <v>18</v>
      </c>
      <c r="J137" s="14">
        <f t="shared" si="5"/>
        <v>252</v>
      </c>
      <c r="K137" s="13">
        <v>16</v>
      </c>
      <c r="L137" s="12">
        <v>1</v>
      </c>
      <c r="M137" s="13"/>
    </row>
    <row r="138" spans="1:13" x14ac:dyDescent="0.3">
      <c r="A138" s="234" t="s">
        <v>2082</v>
      </c>
      <c r="B138" s="12" t="s">
        <v>1308</v>
      </c>
      <c r="C138" s="12" t="s">
        <v>952</v>
      </c>
      <c r="D138" s="18">
        <v>40136</v>
      </c>
      <c r="E138" s="17">
        <v>30</v>
      </c>
      <c r="F138" s="16" t="s">
        <v>1183</v>
      </c>
      <c r="G138" s="12">
        <v>10</v>
      </c>
      <c r="H138" s="15">
        <v>20</v>
      </c>
      <c r="I138" s="12">
        <v>18</v>
      </c>
      <c r="J138" s="14">
        <f t="shared" si="5"/>
        <v>360</v>
      </c>
      <c r="K138" s="13">
        <v>17</v>
      </c>
      <c r="L138" s="12">
        <v>1</v>
      </c>
      <c r="M138" s="13"/>
    </row>
    <row r="139" spans="1:13" x14ac:dyDescent="0.3">
      <c r="A139" s="234" t="s">
        <v>2083</v>
      </c>
      <c r="B139" s="12" t="s">
        <v>1307</v>
      </c>
      <c r="C139" s="12" t="s">
        <v>936</v>
      </c>
      <c r="D139" s="18">
        <v>40094</v>
      </c>
      <c r="E139" s="17">
        <v>31</v>
      </c>
      <c r="F139" s="16" t="s">
        <v>1306</v>
      </c>
      <c r="G139" s="12">
        <v>9</v>
      </c>
      <c r="H139" s="15">
        <v>21</v>
      </c>
      <c r="I139" s="12">
        <v>20</v>
      </c>
      <c r="J139" s="14">
        <f t="shared" si="5"/>
        <v>420</v>
      </c>
      <c r="K139" s="13">
        <v>9</v>
      </c>
      <c r="L139" s="12">
        <v>1</v>
      </c>
      <c r="M139" s="13"/>
    </row>
    <row r="140" spans="1:13" x14ac:dyDescent="0.3">
      <c r="A140" s="234" t="s">
        <v>2084</v>
      </c>
      <c r="B140" s="12" t="s">
        <v>1305</v>
      </c>
      <c r="C140" s="12" t="s">
        <v>1004</v>
      </c>
      <c r="D140" s="18">
        <v>40094</v>
      </c>
      <c r="E140" s="17">
        <v>31</v>
      </c>
      <c r="F140" s="16" t="s">
        <v>1230</v>
      </c>
      <c r="G140" s="12">
        <v>9</v>
      </c>
      <c r="H140" s="15">
        <v>10</v>
      </c>
      <c r="I140" s="12">
        <v>24</v>
      </c>
      <c r="J140" s="14">
        <f t="shared" si="5"/>
        <v>240</v>
      </c>
      <c r="K140" s="13">
        <v>23</v>
      </c>
      <c r="L140" s="12">
        <v>1</v>
      </c>
      <c r="M140" s="13"/>
    </row>
    <row r="141" spans="1:13" x14ac:dyDescent="0.3">
      <c r="A141" s="234" t="s">
        <v>2085</v>
      </c>
      <c r="B141" s="12" t="s">
        <v>1304</v>
      </c>
      <c r="C141" s="12" t="s">
        <v>1303</v>
      </c>
      <c r="D141" s="18">
        <v>40108</v>
      </c>
      <c r="E141" s="17">
        <v>31</v>
      </c>
      <c r="F141" s="16" t="s">
        <v>1302</v>
      </c>
      <c r="G141" s="12">
        <v>11</v>
      </c>
      <c r="H141" s="15">
        <v>24</v>
      </c>
      <c r="I141" s="12">
        <v>19</v>
      </c>
      <c r="J141" s="14">
        <f t="shared" si="5"/>
        <v>456</v>
      </c>
      <c r="K141" s="13">
        <v>22</v>
      </c>
      <c r="L141" s="12">
        <v>1</v>
      </c>
      <c r="M141" s="13"/>
    </row>
    <row r="142" spans="1:13" x14ac:dyDescent="0.3">
      <c r="A142" s="234" t="s">
        <v>2086</v>
      </c>
      <c r="B142" s="12" t="s">
        <v>1301</v>
      </c>
      <c r="C142" s="12" t="s">
        <v>992</v>
      </c>
      <c r="D142" s="18">
        <v>40094</v>
      </c>
      <c r="E142" s="17">
        <v>32</v>
      </c>
      <c r="F142" s="16" t="s">
        <v>1199</v>
      </c>
      <c r="G142" s="12">
        <v>10</v>
      </c>
      <c r="H142" s="15">
        <v>20</v>
      </c>
      <c r="I142" s="12">
        <v>19</v>
      </c>
      <c r="J142" s="14">
        <f t="shared" si="5"/>
        <v>380</v>
      </c>
      <c r="K142" s="13">
        <v>16</v>
      </c>
      <c r="L142" s="12">
        <v>1</v>
      </c>
      <c r="M142" s="13"/>
    </row>
    <row r="143" spans="1:13" x14ac:dyDescent="0.3">
      <c r="A143" s="234" t="s">
        <v>2087</v>
      </c>
      <c r="B143" s="12" t="s">
        <v>1300</v>
      </c>
      <c r="C143" s="12" t="s">
        <v>1032</v>
      </c>
      <c r="D143" s="18">
        <v>40094</v>
      </c>
      <c r="E143" s="17">
        <v>32</v>
      </c>
      <c r="F143" s="16" t="s">
        <v>1289</v>
      </c>
      <c r="G143" s="12">
        <v>8</v>
      </c>
      <c r="H143" s="15">
        <v>22</v>
      </c>
      <c r="I143" s="12">
        <v>26</v>
      </c>
      <c r="J143" s="14">
        <f t="shared" si="5"/>
        <v>572</v>
      </c>
      <c r="K143" s="13">
        <v>28</v>
      </c>
      <c r="L143" s="12">
        <v>1</v>
      </c>
      <c r="M143" s="13"/>
    </row>
    <row r="144" spans="1:13" x14ac:dyDescent="0.3">
      <c r="A144" s="234" t="s">
        <v>2088</v>
      </c>
      <c r="B144" s="12" t="s">
        <v>1299</v>
      </c>
      <c r="C144" s="12" t="s">
        <v>1114</v>
      </c>
      <c r="D144" s="18">
        <v>40094</v>
      </c>
      <c r="E144" s="17">
        <v>32</v>
      </c>
      <c r="F144" s="16" t="s">
        <v>1193</v>
      </c>
      <c r="G144" s="12">
        <v>9</v>
      </c>
      <c r="H144" s="15">
        <v>21</v>
      </c>
      <c r="I144" s="12">
        <v>19</v>
      </c>
      <c r="J144" s="14">
        <f t="shared" si="5"/>
        <v>399</v>
      </c>
      <c r="K144" s="13">
        <v>8</v>
      </c>
      <c r="L144" s="12">
        <v>1</v>
      </c>
      <c r="M144" s="13"/>
    </row>
    <row r="145" spans="1:13" x14ac:dyDescent="0.3">
      <c r="A145" s="234" t="s">
        <v>2089</v>
      </c>
      <c r="B145" s="12" t="s">
        <v>1298</v>
      </c>
      <c r="C145" s="12" t="s">
        <v>1116</v>
      </c>
      <c r="D145" s="18">
        <v>40108</v>
      </c>
      <c r="E145" s="17">
        <v>33</v>
      </c>
      <c r="F145" s="16" t="s">
        <v>1218</v>
      </c>
      <c r="G145" s="12">
        <v>9</v>
      </c>
      <c r="H145" s="15">
        <v>25</v>
      </c>
      <c r="I145" s="12">
        <v>23</v>
      </c>
      <c r="J145" s="14">
        <f t="shared" si="5"/>
        <v>575</v>
      </c>
      <c r="K145" s="13">
        <v>15</v>
      </c>
      <c r="L145" s="12">
        <v>1</v>
      </c>
      <c r="M145" s="13"/>
    </row>
    <row r="146" spans="1:13" x14ac:dyDescent="0.3">
      <c r="A146" s="234" t="s">
        <v>2090</v>
      </c>
      <c r="B146" s="12" t="s">
        <v>1297</v>
      </c>
      <c r="C146" s="12" t="s">
        <v>1128</v>
      </c>
      <c r="D146" s="18">
        <v>40094</v>
      </c>
      <c r="E146" s="17">
        <v>33</v>
      </c>
      <c r="F146" s="16" t="s">
        <v>1215</v>
      </c>
      <c r="G146" s="12">
        <v>9</v>
      </c>
      <c r="H146" s="15">
        <v>21</v>
      </c>
      <c r="I146" s="12">
        <v>20</v>
      </c>
      <c r="J146" s="14">
        <f t="shared" si="5"/>
        <v>420</v>
      </c>
      <c r="K146" s="13">
        <v>11</v>
      </c>
      <c r="L146" s="12">
        <v>1</v>
      </c>
      <c r="M146" s="13"/>
    </row>
    <row r="147" spans="1:13" x14ac:dyDescent="0.3">
      <c r="A147" s="234" t="s">
        <v>2091</v>
      </c>
      <c r="B147" s="12" t="s">
        <v>1296</v>
      </c>
      <c r="C147" s="12" t="s">
        <v>1159</v>
      </c>
      <c r="D147" s="18">
        <v>40094</v>
      </c>
      <c r="E147" s="17">
        <v>33</v>
      </c>
      <c r="F147" s="16" t="s">
        <v>1295</v>
      </c>
      <c r="G147" s="12">
        <v>7</v>
      </c>
      <c r="H147" s="15">
        <v>21</v>
      </c>
      <c r="I147" s="12">
        <v>22</v>
      </c>
      <c r="J147" s="14">
        <f t="shared" si="5"/>
        <v>462</v>
      </c>
      <c r="K147" s="13">
        <v>15</v>
      </c>
      <c r="L147" s="12">
        <v>1</v>
      </c>
      <c r="M147" s="13"/>
    </row>
    <row r="148" spans="1:13" x14ac:dyDescent="0.3">
      <c r="A148" s="234" t="s">
        <v>2092</v>
      </c>
      <c r="B148" s="12" t="s">
        <v>1294</v>
      </c>
      <c r="C148" s="12" t="s">
        <v>1282</v>
      </c>
      <c r="D148" s="18">
        <v>40087</v>
      </c>
      <c r="E148" s="17">
        <v>28</v>
      </c>
      <c r="F148" s="16" t="s">
        <v>1293</v>
      </c>
      <c r="G148" s="12">
        <v>9</v>
      </c>
      <c r="H148" s="15">
        <v>21</v>
      </c>
      <c r="I148" s="12">
        <v>18</v>
      </c>
      <c r="J148" s="14">
        <f t="shared" si="5"/>
        <v>378</v>
      </c>
      <c r="K148" s="13">
        <v>9</v>
      </c>
      <c r="L148" s="12">
        <v>1</v>
      </c>
      <c r="M148" s="13" t="s">
        <v>1292</v>
      </c>
    </row>
    <row r="149" spans="1:13" x14ac:dyDescent="0.3">
      <c r="A149" s="234" t="s">
        <v>2093</v>
      </c>
      <c r="B149" s="12" t="s">
        <v>1291</v>
      </c>
      <c r="C149" s="12" t="s">
        <v>992</v>
      </c>
      <c r="D149" s="18">
        <v>40094</v>
      </c>
      <c r="E149" s="17">
        <v>34</v>
      </c>
      <c r="F149" s="16" t="s">
        <v>1199</v>
      </c>
      <c r="G149" s="12">
        <v>9</v>
      </c>
      <c r="H149" s="15">
        <v>21</v>
      </c>
      <c r="I149" s="12">
        <v>19</v>
      </c>
      <c r="J149" s="14">
        <f t="shared" si="5"/>
        <v>399</v>
      </c>
      <c r="K149" s="13">
        <v>7</v>
      </c>
      <c r="L149" s="12">
        <v>1</v>
      </c>
      <c r="M149" s="13"/>
    </row>
    <row r="150" spans="1:13" x14ac:dyDescent="0.3">
      <c r="A150" s="234" t="s">
        <v>2094</v>
      </c>
      <c r="B150" s="12" t="s">
        <v>1290</v>
      </c>
      <c r="C150" s="12" t="s">
        <v>1109</v>
      </c>
      <c r="D150" s="18">
        <v>40094</v>
      </c>
      <c r="E150" s="17">
        <v>34</v>
      </c>
      <c r="F150" s="16" t="s">
        <v>1289</v>
      </c>
      <c r="G150" s="12">
        <v>9</v>
      </c>
      <c r="H150" s="15">
        <v>21</v>
      </c>
      <c r="I150" s="12">
        <v>19</v>
      </c>
      <c r="J150" s="14">
        <f t="shared" si="5"/>
        <v>399</v>
      </c>
      <c r="K150" s="13">
        <v>9</v>
      </c>
      <c r="L150" s="12">
        <v>1</v>
      </c>
      <c r="M150" s="13"/>
    </row>
    <row r="151" spans="1:13" x14ac:dyDescent="0.3">
      <c r="A151" s="234" t="s">
        <v>2095</v>
      </c>
      <c r="B151" s="12" t="s">
        <v>1288</v>
      </c>
      <c r="C151" s="12" t="s">
        <v>1057</v>
      </c>
      <c r="D151" s="18">
        <v>40094</v>
      </c>
      <c r="E151" s="17">
        <v>34</v>
      </c>
      <c r="F151" s="16" t="s">
        <v>1273</v>
      </c>
      <c r="G151" s="12">
        <v>5</v>
      </c>
      <c r="H151" s="15">
        <v>22</v>
      </c>
      <c r="I151" s="12">
        <v>22</v>
      </c>
      <c r="J151" s="14">
        <f t="shared" si="5"/>
        <v>484</v>
      </c>
      <c r="K151" s="13">
        <v>5</v>
      </c>
      <c r="L151" s="12">
        <v>1</v>
      </c>
      <c r="M151" s="13"/>
    </row>
    <row r="152" spans="1:13" x14ac:dyDescent="0.3">
      <c r="A152" s="234" t="s">
        <v>2096</v>
      </c>
      <c r="B152" s="12" t="s">
        <v>1287</v>
      </c>
      <c r="C152" s="12" t="s">
        <v>1137</v>
      </c>
      <c r="D152" s="18">
        <v>40094</v>
      </c>
      <c r="E152" s="17">
        <v>35</v>
      </c>
      <c r="F152" s="16" t="s">
        <v>1270</v>
      </c>
      <c r="G152" s="12">
        <v>9</v>
      </c>
      <c r="H152" s="15">
        <v>21</v>
      </c>
      <c r="I152" s="12">
        <v>20</v>
      </c>
      <c r="J152" s="14">
        <f t="shared" si="5"/>
        <v>420</v>
      </c>
      <c r="K152" s="13">
        <v>9</v>
      </c>
      <c r="L152" s="12">
        <v>1</v>
      </c>
      <c r="M152" s="13"/>
    </row>
    <row r="153" spans="1:13" x14ac:dyDescent="0.3">
      <c r="A153" s="234" t="s">
        <v>2097</v>
      </c>
      <c r="B153" s="12" t="s">
        <v>1286</v>
      </c>
      <c r="C153" s="12" t="s">
        <v>1285</v>
      </c>
      <c r="D153" s="18">
        <v>40108</v>
      </c>
      <c r="E153" s="17">
        <v>35</v>
      </c>
      <c r="F153" s="16" t="s">
        <v>1284</v>
      </c>
      <c r="G153" s="12">
        <v>9</v>
      </c>
      <c r="H153" s="15">
        <v>21</v>
      </c>
      <c r="I153" s="12">
        <v>25</v>
      </c>
      <c r="J153" s="14">
        <f t="shared" si="5"/>
        <v>525</v>
      </c>
      <c r="K153" s="13">
        <v>21</v>
      </c>
      <c r="L153" s="12">
        <v>1</v>
      </c>
      <c r="M153" s="13"/>
    </row>
    <row r="154" spans="1:13" x14ac:dyDescent="0.3">
      <c r="A154" s="234" t="s">
        <v>2098</v>
      </c>
      <c r="B154" s="12" t="s">
        <v>1283</v>
      </c>
      <c r="C154" s="12" t="s">
        <v>1282</v>
      </c>
      <c r="D154" s="18">
        <v>40094</v>
      </c>
      <c r="E154" s="17">
        <v>35</v>
      </c>
      <c r="F154" s="16" t="s">
        <v>1281</v>
      </c>
      <c r="G154" s="12">
        <v>11</v>
      </c>
      <c r="H154" s="15">
        <v>19</v>
      </c>
      <c r="I154" s="12">
        <v>18</v>
      </c>
      <c r="J154" s="14">
        <f t="shared" si="5"/>
        <v>342</v>
      </c>
      <c r="K154" s="13">
        <v>24</v>
      </c>
      <c r="L154" s="12">
        <v>1</v>
      </c>
      <c r="M154" s="13"/>
    </row>
    <row r="155" spans="1:13" x14ac:dyDescent="0.3">
      <c r="A155" s="234" t="s">
        <v>2099</v>
      </c>
      <c r="B155" s="12" t="s">
        <v>1280</v>
      </c>
      <c r="C155" s="12" t="s">
        <v>1000</v>
      </c>
      <c r="D155" s="18">
        <v>40094</v>
      </c>
      <c r="E155" s="17">
        <v>35</v>
      </c>
      <c r="F155" s="16" t="s">
        <v>1202</v>
      </c>
      <c r="G155" s="12">
        <v>10</v>
      </c>
      <c r="H155" s="15">
        <v>20</v>
      </c>
      <c r="I155" s="12">
        <v>20</v>
      </c>
      <c r="J155" s="14">
        <f t="shared" si="5"/>
        <v>400</v>
      </c>
      <c r="K155" s="13">
        <v>6</v>
      </c>
      <c r="L155" s="12">
        <v>1</v>
      </c>
      <c r="M155" s="13"/>
    </row>
    <row r="156" spans="1:13" x14ac:dyDescent="0.3">
      <c r="A156" s="234" t="s">
        <v>2100</v>
      </c>
      <c r="B156" s="12" t="s">
        <v>1279</v>
      </c>
      <c r="C156" s="12" t="s">
        <v>1278</v>
      </c>
      <c r="D156" s="18">
        <v>40094</v>
      </c>
      <c r="E156" s="17">
        <v>36</v>
      </c>
      <c r="F156" s="16" t="s">
        <v>1277</v>
      </c>
      <c r="G156" s="12">
        <v>10</v>
      </c>
      <c r="H156" s="15">
        <v>20</v>
      </c>
      <c r="I156" s="12">
        <v>18</v>
      </c>
      <c r="J156" s="14">
        <f t="shared" si="5"/>
        <v>360</v>
      </c>
      <c r="K156" s="13">
        <v>14</v>
      </c>
      <c r="L156" s="12">
        <v>1</v>
      </c>
      <c r="M156" s="13"/>
    </row>
    <row r="157" spans="1:13" x14ac:dyDescent="0.3">
      <c r="A157" s="234" t="s">
        <v>2101</v>
      </c>
      <c r="B157" s="12" t="s">
        <v>1276</v>
      </c>
      <c r="C157" s="12" t="s">
        <v>933</v>
      </c>
      <c r="D157" s="18">
        <v>40094</v>
      </c>
      <c r="E157" s="17">
        <v>36</v>
      </c>
      <c r="F157" s="16" t="s">
        <v>1275</v>
      </c>
      <c r="G157" s="12">
        <v>10</v>
      </c>
      <c r="H157" s="15">
        <v>20</v>
      </c>
      <c r="I157" s="12">
        <v>17</v>
      </c>
      <c r="J157" s="14">
        <f t="shared" si="5"/>
        <v>340</v>
      </c>
      <c r="K157" s="13">
        <v>12</v>
      </c>
      <c r="L157" s="12">
        <v>1</v>
      </c>
      <c r="M157" s="13"/>
    </row>
    <row r="158" spans="1:13" x14ac:dyDescent="0.3">
      <c r="A158" s="234" t="s">
        <v>2102</v>
      </c>
      <c r="B158" s="12" t="s">
        <v>1274</v>
      </c>
      <c r="C158" s="12" t="s">
        <v>1093</v>
      </c>
      <c r="D158" s="18">
        <v>40094</v>
      </c>
      <c r="E158" s="17">
        <v>36</v>
      </c>
      <c r="F158" s="16" t="s">
        <v>1273</v>
      </c>
      <c r="G158" s="12">
        <v>9</v>
      </c>
      <c r="H158" s="15">
        <v>21</v>
      </c>
      <c r="I158" s="12">
        <v>22</v>
      </c>
      <c r="J158" s="14">
        <f t="shared" si="5"/>
        <v>462</v>
      </c>
      <c r="K158" s="13">
        <v>12</v>
      </c>
      <c r="L158" s="12">
        <v>1</v>
      </c>
      <c r="M158" s="13"/>
    </row>
    <row r="159" spans="1:13" x14ac:dyDescent="0.3">
      <c r="A159" s="236" t="s">
        <v>2103</v>
      </c>
      <c r="B159" s="12" t="s">
        <v>1272</v>
      </c>
      <c r="C159" s="12" t="s">
        <v>1271</v>
      </c>
      <c r="D159" s="18">
        <v>40388</v>
      </c>
      <c r="E159" s="17">
        <v>37</v>
      </c>
      <c r="F159" s="16" t="s">
        <v>1270</v>
      </c>
      <c r="G159" s="12">
        <v>8</v>
      </c>
      <c r="H159" s="15">
        <v>40</v>
      </c>
      <c r="I159" s="12">
        <v>25</v>
      </c>
      <c r="J159" s="14">
        <f t="shared" si="5"/>
        <v>1000</v>
      </c>
      <c r="K159" s="13">
        <v>5</v>
      </c>
      <c r="L159" s="73">
        <v>1</v>
      </c>
      <c r="M159" s="13"/>
    </row>
    <row r="160" spans="1:13" s="33" customFormat="1" x14ac:dyDescent="0.3">
      <c r="A160" s="236" t="s">
        <v>2104</v>
      </c>
      <c r="B160" s="12" t="s">
        <v>1269</v>
      </c>
      <c r="C160" s="12" t="s">
        <v>1268</v>
      </c>
      <c r="D160" s="18">
        <v>40400</v>
      </c>
      <c r="E160" s="17">
        <v>37</v>
      </c>
      <c r="F160" s="16" t="s">
        <v>1267</v>
      </c>
      <c r="G160" s="12">
        <v>10</v>
      </c>
      <c r="H160" s="15">
        <v>38</v>
      </c>
      <c r="I160" s="12">
        <v>20</v>
      </c>
      <c r="J160" s="14">
        <f t="shared" si="5"/>
        <v>760</v>
      </c>
      <c r="K160" s="13">
        <v>8</v>
      </c>
      <c r="L160" s="73">
        <v>1</v>
      </c>
      <c r="M160" s="13"/>
    </row>
    <row r="161" spans="1:13" x14ac:dyDescent="0.3">
      <c r="A161" s="236" t="s">
        <v>2105</v>
      </c>
      <c r="B161" s="12" t="s">
        <v>1266</v>
      </c>
      <c r="C161" s="12" t="s">
        <v>1265</v>
      </c>
      <c r="D161" s="18">
        <v>40388</v>
      </c>
      <c r="E161" s="17">
        <v>38</v>
      </c>
      <c r="F161" s="16" t="s">
        <v>1264</v>
      </c>
      <c r="G161" s="12">
        <v>8</v>
      </c>
      <c r="H161" s="15">
        <v>40</v>
      </c>
      <c r="I161" s="12">
        <v>27</v>
      </c>
      <c r="J161" s="14">
        <f t="shared" si="5"/>
        <v>1080</v>
      </c>
      <c r="K161" s="13">
        <v>9</v>
      </c>
      <c r="L161" s="73">
        <v>1</v>
      </c>
      <c r="M161" s="13"/>
    </row>
    <row r="162" spans="1:13" x14ac:dyDescent="0.3">
      <c r="A162" s="236" t="s">
        <v>2106</v>
      </c>
      <c r="B162" s="12" t="s">
        <v>1263</v>
      </c>
      <c r="C162" s="12" t="s">
        <v>1262</v>
      </c>
      <c r="D162" s="18">
        <v>40388</v>
      </c>
      <c r="E162" s="17">
        <v>38</v>
      </c>
      <c r="F162" s="16" t="s">
        <v>1261</v>
      </c>
      <c r="G162" s="12">
        <v>6</v>
      </c>
      <c r="H162" s="15">
        <v>39</v>
      </c>
      <c r="I162" s="12">
        <v>22</v>
      </c>
      <c r="J162" s="14">
        <f t="shared" si="5"/>
        <v>858</v>
      </c>
      <c r="K162" s="13">
        <v>8</v>
      </c>
      <c r="L162" s="73">
        <v>1</v>
      </c>
      <c r="M162" s="13"/>
    </row>
    <row r="163" spans="1:13" x14ac:dyDescent="0.3">
      <c r="A163" s="234" t="s">
        <v>2107</v>
      </c>
      <c r="B163" s="12" t="s">
        <v>1260</v>
      </c>
      <c r="C163" s="12" t="s">
        <v>1259</v>
      </c>
      <c r="D163" s="18">
        <v>40456</v>
      </c>
      <c r="E163" s="17">
        <v>39</v>
      </c>
      <c r="F163" s="16" t="s">
        <v>1210</v>
      </c>
      <c r="G163" s="12">
        <v>9</v>
      </c>
      <c r="H163" s="15">
        <v>15</v>
      </c>
      <c r="I163" s="12">
        <v>24</v>
      </c>
      <c r="J163" s="14">
        <f t="shared" si="5"/>
        <v>360</v>
      </c>
      <c r="K163" s="13">
        <v>10</v>
      </c>
      <c r="L163" s="73">
        <v>1</v>
      </c>
      <c r="M163" s="13"/>
    </row>
    <row r="164" spans="1:13" x14ac:dyDescent="0.3">
      <c r="A164" s="234" t="s">
        <v>2108</v>
      </c>
      <c r="B164" s="65" t="s">
        <v>1258</v>
      </c>
      <c r="C164" s="65" t="s">
        <v>1257</v>
      </c>
      <c r="D164" s="70">
        <v>40456</v>
      </c>
      <c r="E164" s="69">
        <v>39</v>
      </c>
      <c r="F164" s="68" t="s">
        <v>1256</v>
      </c>
      <c r="G164" s="65">
        <v>5</v>
      </c>
      <c r="H164" s="67">
        <v>19</v>
      </c>
      <c r="I164" s="65">
        <v>29</v>
      </c>
      <c r="J164" s="14">
        <f t="shared" si="5"/>
        <v>551</v>
      </c>
      <c r="K164" s="66">
        <v>16</v>
      </c>
      <c r="L164" s="72">
        <v>1</v>
      </c>
      <c r="M164" s="39" t="s">
        <v>1118</v>
      </c>
    </row>
    <row r="165" spans="1:13" x14ac:dyDescent="0.3">
      <c r="A165" s="234" t="s">
        <v>2109</v>
      </c>
      <c r="B165" s="65" t="s">
        <v>1255</v>
      </c>
      <c r="C165" s="65" t="s">
        <v>1254</v>
      </c>
      <c r="D165" s="70">
        <v>40456</v>
      </c>
      <c r="E165" s="43">
        <v>39</v>
      </c>
      <c r="F165" s="68" t="s">
        <v>1253</v>
      </c>
      <c r="G165" s="65">
        <v>7</v>
      </c>
      <c r="H165" s="67">
        <v>17</v>
      </c>
      <c r="I165" s="65">
        <v>20</v>
      </c>
      <c r="J165" s="14">
        <f t="shared" si="5"/>
        <v>340</v>
      </c>
      <c r="K165" s="66">
        <v>17</v>
      </c>
      <c r="L165" s="72">
        <v>1</v>
      </c>
      <c r="M165" s="39" t="s">
        <v>1118</v>
      </c>
    </row>
    <row r="166" spans="1:13" x14ac:dyDescent="0.3">
      <c r="A166" s="234" t="s">
        <v>2110</v>
      </c>
      <c r="B166" s="12" t="s">
        <v>1252</v>
      </c>
      <c r="C166" s="12" t="s">
        <v>1251</v>
      </c>
      <c r="D166" s="18">
        <v>40456</v>
      </c>
      <c r="E166" s="17">
        <v>39</v>
      </c>
      <c r="F166" s="16" t="s">
        <v>1227</v>
      </c>
      <c r="G166" s="12">
        <v>10</v>
      </c>
      <c r="H166" s="15">
        <v>14</v>
      </c>
      <c r="I166" s="12">
        <v>20</v>
      </c>
      <c r="J166" s="14">
        <f t="shared" si="5"/>
        <v>280</v>
      </c>
      <c r="K166" s="13">
        <v>6</v>
      </c>
      <c r="L166" s="73">
        <v>1</v>
      </c>
      <c r="M166" s="13"/>
    </row>
    <row r="167" spans="1:13" x14ac:dyDescent="0.3">
      <c r="A167" s="234" t="s">
        <v>2111</v>
      </c>
      <c r="B167" s="12" t="s">
        <v>1250</v>
      </c>
      <c r="C167" s="12" t="s">
        <v>1249</v>
      </c>
      <c r="D167" s="18">
        <v>40456</v>
      </c>
      <c r="E167" s="17">
        <v>39</v>
      </c>
      <c r="F167" s="16" t="s">
        <v>1248</v>
      </c>
      <c r="G167" s="12">
        <v>8</v>
      </c>
      <c r="H167" s="15">
        <v>15</v>
      </c>
      <c r="I167" s="12">
        <v>27</v>
      </c>
      <c r="J167" s="14">
        <f t="shared" si="5"/>
        <v>405</v>
      </c>
      <c r="K167" s="13">
        <v>9</v>
      </c>
      <c r="L167" s="73">
        <v>1</v>
      </c>
      <c r="M167" s="13"/>
    </row>
    <row r="168" spans="1:13" x14ac:dyDescent="0.3">
      <c r="A168" s="234" t="s">
        <v>2112</v>
      </c>
      <c r="B168" s="65" t="s">
        <v>1247</v>
      </c>
      <c r="C168" s="65" t="s">
        <v>1246</v>
      </c>
      <c r="D168" s="70">
        <v>40456</v>
      </c>
      <c r="E168" s="43">
        <v>40</v>
      </c>
      <c r="F168" s="68" t="s">
        <v>1199</v>
      </c>
      <c r="G168" s="65">
        <v>10</v>
      </c>
      <c r="H168" s="67">
        <v>17</v>
      </c>
      <c r="I168" s="65">
        <v>27</v>
      </c>
      <c r="J168" s="14">
        <f t="shared" si="5"/>
        <v>459</v>
      </c>
      <c r="K168" s="66">
        <v>17</v>
      </c>
      <c r="L168" s="72">
        <v>1</v>
      </c>
      <c r="M168" s="39" t="s">
        <v>1118</v>
      </c>
    </row>
    <row r="169" spans="1:13" x14ac:dyDescent="0.3">
      <c r="A169" s="234" t="s">
        <v>2113</v>
      </c>
      <c r="B169" s="12" t="s">
        <v>1245</v>
      </c>
      <c r="C169" s="12" t="s">
        <v>1244</v>
      </c>
      <c r="D169" s="18">
        <v>40456</v>
      </c>
      <c r="E169" s="17">
        <v>40</v>
      </c>
      <c r="F169" s="16" t="s">
        <v>1243</v>
      </c>
      <c r="G169" s="12">
        <v>8</v>
      </c>
      <c r="H169" s="15">
        <v>15</v>
      </c>
      <c r="I169" s="12">
        <v>26</v>
      </c>
      <c r="J169" s="14">
        <f t="shared" si="5"/>
        <v>390</v>
      </c>
      <c r="K169" s="13">
        <v>18</v>
      </c>
      <c r="L169" s="73">
        <v>1</v>
      </c>
      <c r="M169" s="13"/>
    </row>
    <row r="170" spans="1:13" x14ac:dyDescent="0.3">
      <c r="A170" s="234" t="s">
        <v>2114</v>
      </c>
      <c r="B170" s="12" t="s">
        <v>1242</v>
      </c>
      <c r="C170" s="12" t="s">
        <v>1200</v>
      </c>
      <c r="D170" s="18">
        <v>40456</v>
      </c>
      <c r="E170" s="17">
        <v>40</v>
      </c>
      <c r="F170" s="16" t="s">
        <v>1241</v>
      </c>
      <c r="G170" s="12">
        <v>7</v>
      </c>
      <c r="H170" s="15">
        <v>13</v>
      </c>
      <c r="I170" s="12">
        <v>20</v>
      </c>
      <c r="J170" s="14">
        <f t="shared" si="5"/>
        <v>260</v>
      </c>
      <c r="K170" s="13">
        <v>19</v>
      </c>
      <c r="L170" s="73">
        <v>1</v>
      </c>
      <c r="M170" s="13"/>
    </row>
    <row r="171" spans="1:13" x14ac:dyDescent="0.3">
      <c r="A171" s="234" t="s">
        <v>2115</v>
      </c>
      <c r="B171" s="65" t="s">
        <v>1240</v>
      </c>
      <c r="C171" s="65" t="s">
        <v>1239</v>
      </c>
      <c r="D171" s="70">
        <v>40456</v>
      </c>
      <c r="E171" s="43">
        <v>40</v>
      </c>
      <c r="F171" s="68" t="s">
        <v>1238</v>
      </c>
      <c r="G171" s="65">
        <v>5</v>
      </c>
      <c r="H171" s="67">
        <v>19</v>
      </c>
      <c r="I171" s="65">
        <v>24</v>
      </c>
      <c r="J171" s="14">
        <f t="shared" si="5"/>
        <v>456</v>
      </c>
      <c r="K171" s="66">
        <v>17</v>
      </c>
      <c r="L171" s="72">
        <v>1</v>
      </c>
      <c r="M171" s="39" t="s">
        <v>1118</v>
      </c>
    </row>
    <row r="172" spans="1:13" x14ac:dyDescent="0.3">
      <c r="A172" s="234" t="s">
        <v>2116</v>
      </c>
      <c r="B172" s="65" t="s">
        <v>1237</v>
      </c>
      <c r="C172" s="65" t="s">
        <v>1236</v>
      </c>
      <c r="D172" s="70">
        <v>40456</v>
      </c>
      <c r="E172" s="69">
        <v>41</v>
      </c>
      <c r="F172" s="68" t="s">
        <v>1235</v>
      </c>
      <c r="G172" s="65">
        <v>8</v>
      </c>
      <c r="H172" s="67">
        <v>16</v>
      </c>
      <c r="I172" s="65">
        <v>25</v>
      </c>
      <c r="J172" s="14">
        <f t="shared" si="5"/>
        <v>400</v>
      </c>
      <c r="K172" s="66">
        <v>30</v>
      </c>
      <c r="L172" s="72">
        <v>1</v>
      </c>
      <c r="M172" s="39" t="s">
        <v>1118</v>
      </c>
    </row>
    <row r="173" spans="1:13" x14ac:dyDescent="0.3">
      <c r="A173" s="234" t="s">
        <v>2117</v>
      </c>
      <c r="B173" s="65" t="s">
        <v>1234</v>
      </c>
      <c r="C173" s="65" t="s">
        <v>1233</v>
      </c>
      <c r="D173" s="70">
        <v>40456</v>
      </c>
      <c r="E173" s="69">
        <v>41</v>
      </c>
      <c r="F173" s="68" t="s">
        <v>1232</v>
      </c>
      <c r="G173" s="65">
        <v>7</v>
      </c>
      <c r="H173" s="67">
        <v>17</v>
      </c>
      <c r="I173" s="65">
        <v>19</v>
      </c>
      <c r="J173" s="14">
        <f t="shared" si="5"/>
        <v>323</v>
      </c>
      <c r="K173" s="66">
        <v>15</v>
      </c>
      <c r="L173" s="65">
        <v>1</v>
      </c>
      <c r="M173" s="39" t="s">
        <v>1118</v>
      </c>
    </row>
    <row r="174" spans="1:13" x14ac:dyDescent="0.3">
      <c r="A174" s="234" t="s">
        <v>2118</v>
      </c>
      <c r="B174" s="38" t="s">
        <v>1231</v>
      </c>
      <c r="C174" s="38" t="s">
        <v>1044</v>
      </c>
      <c r="D174" s="44">
        <v>40478</v>
      </c>
      <c r="E174" s="43">
        <v>41</v>
      </c>
      <c r="F174" s="42" t="s">
        <v>1230</v>
      </c>
      <c r="G174" s="38">
        <v>12</v>
      </c>
      <c r="H174" s="41">
        <v>18</v>
      </c>
      <c r="I174" s="38">
        <v>18</v>
      </c>
      <c r="J174" s="14">
        <f t="shared" si="5"/>
        <v>324</v>
      </c>
      <c r="K174" s="39">
        <v>37</v>
      </c>
      <c r="L174" s="38">
        <v>1</v>
      </c>
      <c r="M174" s="39" t="s">
        <v>1118</v>
      </c>
    </row>
    <row r="175" spans="1:13" x14ac:dyDescent="0.3">
      <c r="A175" s="234" t="s">
        <v>2119</v>
      </c>
      <c r="B175" s="65" t="s">
        <v>1229</v>
      </c>
      <c r="C175" s="65" t="s">
        <v>1228</v>
      </c>
      <c r="D175" s="70">
        <v>40478</v>
      </c>
      <c r="E175" s="69">
        <v>41</v>
      </c>
      <c r="F175" s="68" t="s">
        <v>1227</v>
      </c>
      <c r="G175" s="65">
        <v>7</v>
      </c>
      <c r="H175" s="67">
        <v>23</v>
      </c>
      <c r="I175" s="65">
        <v>24</v>
      </c>
      <c r="J175" s="14">
        <f t="shared" si="5"/>
        <v>552</v>
      </c>
      <c r="K175" s="66">
        <v>13</v>
      </c>
      <c r="L175" s="65">
        <v>1</v>
      </c>
      <c r="M175" s="39" t="s">
        <v>1118</v>
      </c>
    </row>
    <row r="176" spans="1:13" x14ac:dyDescent="0.3">
      <c r="A176" s="234" t="s">
        <v>2120</v>
      </c>
      <c r="B176" s="65" t="s">
        <v>1226</v>
      </c>
      <c r="C176" s="65" t="s">
        <v>1221</v>
      </c>
      <c r="D176" s="70">
        <v>40520</v>
      </c>
      <c r="E176" s="69">
        <v>42</v>
      </c>
      <c r="F176" s="68" t="s">
        <v>1225</v>
      </c>
      <c r="G176" s="65">
        <v>6</v>
      </c>
      <c r="H176" s="67">
        <v>21</v>
      </c>
      <c r="I176" s="65">
        <v>18</v>
      </c>
      <c r="J176" s="14">
        <f t="shared" si="5"/>
        <v>378</v>
      </c>
      <c r="K176" s="66">
        <v>26</v>
      </c>
      <c r="L176" s="65">
        <v>1</v>
      </c>
      <c r="M176" s="39" t="s">
        <v>1118</v>
      </c>
    </row>
    <row r="177" spans="1:13" x14ac:dyDescent="0.3">
      <c r="A177" s="234" t="s">
        <v>2121</v>
      </c>
      <c r="B177" s="65" t="s">
        <v>1224</v>
      </c>
      <c r="C177" s="65" t="s">
        <v>1223</v>
      </c>
      <c r="D177" s="70">
        <v>40478</v>
      </c>
      <c r="E177" s="69">
        <v>42</v>
      </c>
      <c r="F177" s="68" t="s">
        <v>1189</v>
      </c>
      <c r="G177" s="65">
        <v>6</v>
      </c>
      <c r="H177" s="67">
        <v>24</v>
      </c>
      <c r="I177" s="65">
        <v>26</v>
      </c>
      <c r="J177" s="14">
        <f t="shared" si="5"/>
        <v>624</v>
      </c>
      <c r="K177" s="66">
        <v>6</v>
      </c>
      <c r="L177" s="65">
        <v>1</v>
      </c>
      <c r="M177" s="39" t="s">
        <v>1118</v>
      </c>
    </row>
    <row r="178" spans="1:13" x14ac:dyDescent="0.3">
      <c r="A178" s="234" t="s">
        <v>2122</v>
      </c>
      <c r="B178" s="65" t="s">
        <v>1222</v>
      </c>
      <c r="C178" s="65" t="s">
        <v>1221</v>
      </c>
      <c r="D178" s="70">
        <v>40478</v>
      </c>
      <c r="E178" s="69">
        <v>42</v>
      </c>
      <c r="F178" s="68" t="s">
        <v>1220</v>
      </c>
      <c r="G178" s="65">
        <v>7</v>
      </c>
      <c r="H178" s="67">
        <v>23</v>
      </c>
      <c r="I178" s="65">
        <v>18</v>
      </c>
      <c r="J178" s="14">
        <f t="shared" si="5"/>
        <v>414</v>
      </c>
      <c r="K178" s="66">
        <v>6</v>
      </c>
      <c r="L178" s="65">
        <v>1</v>
      </c>
      <c r="M178" s="39" t="s">
        <v>1118</v>
      </c>
    </row>
    <row r="179" spans="1:13" x14ac:dyDescent="0.3">
      <c r="A179" s="234" t="s">
        <v>2123</v>
      </c>
      <c r="B179" s="65" t="s">
        <v>1219</v>
      </c>
      <c r="C179" s="65" t="s">
        <v>1093</v>
      </c>
      <c r="D179" s="70">
        <v>40478</v>
      </c>
      <c r="E179" s="43">
        <v>43</v>
      </c>
      <c r="F179" s="68" t="s">
        <v>1218</v>
      </c>
      <c r="G179" s="65">
        <v>5</v>
      </c>
      <c r="H179" s="67">
        <v>22</v>
      </c>
      <c r="I179" s="65">
        <v>22</v>
      </c>
      <c r="J179" s="14">
        <f t="shared" si="5"/>
        <v>484</v>
      </c>
      <c r="K179" s="66">
        <v>26</v>
      </c>
      <c r="L179" s="65">
        <v>1</v>
      </c>
      <c r="M179" s="39" t="s">
        <v>1118</v>
      </c>
    </row>
    <row r="180" spans="1:13" x14ac:dyDescent="0.3">
      <c r="A180" s="234" t="s">
        <v>2124</v>
      </c>
      <c r="B180" s="65" t="s">
        <v>1217</v>
      </c>
      <c r="C180" s="65" t="s">
        <v>1216</v>
      </c>
      <c r="D180" s="70">
        <v>40520</v>
      </c>
      <c r="E180" s="43">
        <v>43</v>
      </c>
      <c r="F180" s="68" t="s">
        <v>1215</v>
      </c>
      <c r="G180" s="65">
        <v>5</v>
      </c>
      <c r="H180" s="67">
        <v>23</v>
      </c>
      <c r="I180" s="65">
        <v>20</v>
      </c>
      <c r="J180" s="14">
        <f t="shared" si="5"/>
        <v>460</v>
      </c>
      <c r="K180" s="66">
        <v>16</v>
      </c>
      <c r="L180" s="65">
        <v>1</v>
      </c>
      <c r="M180" s="39" t="s">
        <v>1118</v>
      </c>
    </row>
    <row r="181" spans="1:13" x14ac:dyDescent="0.3">
      <c r="A181" s="234" t="s">
        <v>2125</v>
      </c>
      <c r="B181" s="65" t="s">
        <v>1214</v>
      </c>
      <c r="C181" s="65" t="s">
        <v>1213</v>
      </c>
      <c r="D181" s="70">
        <v>40520</v>
      </c>
      <c r="E181" s="43">
        <v>43</v>
      </c>
      <c r="F181" s="68" t="s">
        <v>1212</v>
      </c>
      <c r="G181" s="65">
        <v>4</v>
      </c>
      <c r="H181" s="67">
        <v>24</v>
      </c>
      <c r="I181" s="65">
        <v>19</v>
      </c>
      <c r="J181" s="14">
        <f t="shared" si="5"/>
        <v>456</v>
      </c>
      <c r="K181" s="66">
        <v>6</v>
      </c>
      <c r="L181" s="65">
        <v>1</v>
      </c>
      <c r="M181" s="39" t="s">
        <v>1118</v>
      </c>
    </row>
    <row r="182" spans="1:13" x14ac:dyDescent="0.3">
      <c r="A182" s="234" t="s">
        <v>2126</v>
      </c>
      <c r="B182" s="12" t="s">
        <v>1211</v>
      </c>
      <c r="C182" s="12" t="s">
        <v>967</v>
      </c>
      <c r="D182" s="18">
        <v>40478</v>
      </c>
      <c r="E182" s="17">
        <v>44</v>
      </c>
      <c r="F182" s="16" t="s">
        <v>1210</v>
      </c>
      <c r="G182" s="12">
        <v>8</v>
      </c>
      <c r="H182" s="15">
        <v>21</v>
      </c>
      <c r="I182" s="12">
        <v>22</v>
      </c>
      <c r="J182" s="14">
        <f t="shared" ref="J182:J245" si="6">PRODUCT(H182:I182)</f>
        <v>462</v>
      </c>
      <c r="K182" s="13">
        <v>11</v>
      </c>
      <c r="L182" s="12">
        <v>1</v>
      </c>
      <c r="M182" s="13"/>
    </row>
    <row r="183" spans="1:13" x14ac:dyDescent="0.3">
      <c r="A183" s="234" t="s">
        <v>2127</v>
      </c>
      <c r="B183" s="65" t="s">
        <v>1209</v>
      </c>
      <c r="C183" s="65" t="s">
        <v>1208</v>
      </c>
      <c r="D183" s="70">
        <v>40520</v>
      </c>
      <c r="E183" s="69">
        <v>44</v>
      </c>
      <c r="F183" s="68" t="s">
        <v>1207</v>
      </c>
      <c r="G183" s="65">
        <v>5</v>
      </c>
      <c r="H183" s="67">
        <v>25</v>
      </c>
      <c r="I183" s="65">
        <v>18</v>
      </c>
      <c r="J183" s="14">
        <f t="shared" si="6"/>
        <v>450</v>
      </c>
      <c r="K183" s="66">
        <v>9</v>
      </c>
      <c r="L183" s="65">
        <v>1</v>
      </c>
      <c r="M183" s="39" t="s">
        <v>1118</v>
      </c>
    </row>
    <row r="184" spans="1:13" x14ac:dyDescent="0.3">
      <c r="A184" s="234" t="s">
        <v>2128</v>
      </c>
      <c r="B184" s="12" t="s">
        <v>1206</v>
      </c>
      <c r="C184" s="12" t="s">
        <v>1205</v>
      </c>
      <c r="D184" s="18">
        <v>40478</v>
      </c>
      <c r="E184" s="17">
        <v>44</v>
      </c>
      <c r="F184" s="16" t="s">
        <v>1186</v>
      </c>
      <c r="G184" s="12">
        <v>9</v>
      </c>
      <c r="H184" s="15">
        <v>21</v>
      </c>
      <c r="I184" s="12">
        <v>22</v>
      </c>
      <c r="J184" s="14">
        <f t="shared" si="6"/>
        <v>462</v>
      </c>
      <c r="K184" s="13">
        <v>12</v>
      </c>
      <c r="L184" s="12">
        <v>1</v>
      </c>
      <c r="M184" s="13"/>
    </row>
    <row r="185" spans="1:13" x14ac:dyDescent="0.3">
      <c r="A185" s="234" t="s">
        <v>2129</v>
      </c>
      <c r="B185" s="65" t="s">
        <v>1204</v>
      </c>
      <c r="C185" s="65" t="s">
        <v>1203</v>
      </c>
      <c r="D185" s="70">
        <v>40520</v>
      </c>
      <c r="E185" s="69">
        <v>44</v>
      </c>
      <c r="F185" s="68" t="s">
        <v>1202</v>
      </c>
      <c r="G185" s="65">
        <v>8</v>
      </c>
      <c r="H185" s="67">
        <v>22</v>
      </c>
      <c r="I185" s="65">
        <v>19</v>
      </c>
      <c r="J185" s="14">
        <f t="shared" si="6"/>
        <v>418</v>
      </c>
      <c r="K185" s="66">
        <v>13</v>
      </c>
      <c r="L185" s="65">
        <v>1</v>
      </c>
      <c r="M185" s="39" t="s">
        <v>1118</v>
      </c>
    </row>
    <row r="186" spans="1:13" x14ac:dyDescent="0.3">
      <c r="A186" s="234" t="s">
        <v>2130</v>
      </c>
      <c r="B186" s="12" t="s">
        <v>1201</v>
      </c>
      <c r="C186" s="12" t="s">
        <v>1200</v>
      </c>
      <c r="D186" s="18">
        <v>40520</v>
      </c>
      <c r="E186" s="17">
        <v>45</v>
      </c>
      <c r="F186" s="16" t="s">
        <v>1199</v>
      </c>
      <c r="G186" s="12">
        <v>8</v>
      </c>
      <c r="H186" s="15">
        <v>22</v>
      </c>
      <c r="I186" s="12">
        <v>20</v>
      </c>
      <c r="J186" s="14">
        <f t="shared" si="6"/>
        <v>440</v>
      </c>
      <c r="K186" s="13">
        <v>8</v>
      </c>
      <c r="L186" s="12">
        <v>1</v>
      </c>
      <c r="M186" s="13"/>
    </row>
    <row r="187" spans="1:13" x14ac:dyDescent="0.3">
      <c r="A187" s="237" t="s">
        <v>2131</v>
      </c>
      <c r="B187" s="65" t="s">
        <v>1198</v>
      </c>
      <c r="C187" s="65" t="s">
        <v>1197</v>
      </c>
      <c r="D187" s="70">
        <v>40478</v>
      </c>
      <c r="E187" s="69">
        <v>45</v>
      </c>
      <c r="F187" s="71" t="s">
        <v>1196</v>
      </c>
      <c r="G187" s="65">
        <v>5</v>
      </c>
      <c r="H187" s="67">
        <v>23</v>
      </c>
      <c r="I187" s="65">
        <v>23</v>
      </c>
      <c r="J187" s="14">
        <f t="shared" si="6"/>
        <v>529</v>
      </c>
      <c r="K187" s="66">
        <v>17</v>
      </c>
      <c r="L187" s="65">
        <v>1</v>
      </c>
      <c r="M187" s="39" t="s">
        <v>1118</v>
      </c>
    </row>
    <row r="188" spans="1:13" x14ac:dyDescent="0.3">
      <c r="A188" s="234" t="s">
        <v>2132</v>
      </c>
      <c r="B188" s="65" t="s">
        <v>1195</v>
      </c>
      <c r="C188" s="65" t="s">
        <v>1194</v>
      </c>
      <c r="D188" s="70">
        <v>40520</v>
      </c>
      <c r="E188" s="69">
        <v>45</v>
      </c>
      <c r="F188" s="68" t="s">
        <v>1193</v>
      </c>
      <c r="G188" s="65">
        <v>8</v>
      </c>
      <c r="H188" s="67">
        <v>22</v>
      </c>
      <c r="I188" s="65">
        <v>18</v>
      </c>
      <c r="J188" s="14">
        <f t="shared" si="6"/>
        <v>396</v>
      </c>
      <c r="K188" s="66">
        <v>10</v>
      </c>
      <c r="L188" s="65">
        <v>1</v>
      </c>
      <c r="M188" s="39" t="s">
        <v>1118</v>
      </c>
    </row>
    <row r="189" spans="1:13" x14ac:dyDescent="0.3">
      <c r="A189" s="237" t="s">
        <v>2133</v>
      </c>
      <c r="B189" s="34" t="s">
        <v>1192</v>
      </c>
      <c r="C189" s="34" t="s">
        <v>1093</v>
      </c>
      <c r="D189" s="49">
        <v>40520</v>
      </c>
      <c r="E189" s="17">
        <v>46</v>
      </c>
      <c r="F189" s="16" t="s">
        <v>1191</v>
      </c>
      <c r="G189" s="34">
        <v>6</v>
      </c>
      <c r="H189" s="36">
        <v>24</v>
      </c>
      <c r="I189" s="34">
        <v>22</v>
      </c>
      <c r="J189" s="14">
        <f t="shared" si="6"/>
        <v>528</v>
      </c>
      <c r="K189" s="35">
        <v>7</v>
      </c>
      <c r="L189" s="34">
        <v>1</v>
      </c>
      <c r="M189" s="13"/>
    </row>
    <row r="190" spans="1:13" x14ac:dyDescent="0.3">
      <c r="A190" s="239" t="s">
        <v>2134</v>
      </c>
      <c r="B190" s="65" t="s">
        <v>1190</v>
      </c>
      <c r="C190" s="65" t="s">
        <v>1151</v>
      </c>
      <c r="D190" s="70">
        <v>40456</v>
      </c>
      <c r="E190" s="69">
        <v>46</v>
      </c>
      <c r="F190" s="68" t="s">
        <v>1189</v>
      </c>
      <c r="G190" s="65">
        <v>2</v>
      </c>
      <c r="H190" s="67">
        <v>18</v>
      </c>
      <c r="I190" s="65">
        <v>21</v>
      </c>
      <c r="J190" s="14">
        <f t="shared" si="6"/>
        <v>378</v>
      </c>
      <c r="K190" s="66">
        <v>9</v>
      </c>
      <c r="L190" s="65">
        <v>1</v>
      </c>
      <c r="M190" s="39" t="s">
        <v>1118</v>
      </c>
    </row>
    <row r="191" spans="1:13" s="33" customFormat="1" x14ac:dyDescent="0.3">
      <c r="A191" s="235" t="s">
        <v>2135</v>
      </c>
      <c r="B191" s="14" t="s">
        <v>1188</v>
      </c>
      <c r="C191" s="14" t="s">
        <v>1187</v>
      </c>
      <c r="D191" s="64">
        <v>40582</v>
      </c>
      <c r="E191" s="63">
        <v>46</v>
      </c>
      <c r="F191" s="62" t="s">
        <v>1186</v>
      </c>
      <c r="G191" s="14">
        <v>7</v>
      </c>
      <c r="H191" s="61">
        <v>23</v>
      </c>
      <c r="I191" s="14">
        <v>19</v>
      </c>
      <c r="J191" s="14">
        <f t="shared" si="6"/>
        <v>437</v>
      </c>
      <c r="K191" s="60">
        <v>7</v>
      </c>
      <c r="L191" s="14">
        <v>1</v>
      </c>
      <c r="M191" s="60"/>
    </row>
    <row r="192" spans="1:13" x14ac:dyDescent="0.3">
      <c r="A192" s="234" t="s">
        <v>2136</v>
      </c>
      <c r="B192" s="34" t="s">
        <v>1185</v>
      </c>
      <c r="C192" s="34" t="s">
        <v>1184</v>
      </c>
      <c r="D192" s="49">
        <v>40582</v>
      </c>
      <c r="E192" s="48">
        <v>46</v>
      </c>
      <c r="F192" s="47" t="s">
        <v>1183</v>
      </c>
      <c r="G192" s="34">
        <v>11</v>
      </c>
      <c r="H192" s="36">
        <v>19</v>
      </c>
      <c r="I192" s="34">
        <v>17</v>
      </c>
      <c r="J192" s="14">
        <f t="shared" si="6"/>
        <v>323</v>
      </c>
      <c r="K192" s="35">
        <v>8</v>
      </c>
      <c r="L192" s="34">
        <v>1</v>
      </c>
      <c r="M192" s="35"/>
    </row>
    <row r="193" spans="1:13" x14ac:dyDescent="0.3">
      <c r="A193" s="234" t="s">
        <v>2137</v>
      </c>
      <c r="B193" s="34" t="s">
        <v>1182</v>
      </c>
      <c r="C193" s="34" t="s">
        <v>1181</v>
      </c>
      <c r="D193" s="49">
        <v>40898</v>
      </c>
      <c r="E193" s="48">
        <v>48</v>
      </c>
      <c r="F193" s="47" t="s">
        <v>932</v>
      </c>
      <c r="G193" s="34">
        <v>5</v>
      </c>
      <c r="H193" s="36">
        <v>35</v>
      </c>
      <c r="I193" s="34">
        <v>26</v>
      </c>
      <c r="J193" s="14">
        <f t="shared" si="6"/>
        <v>910</v>
      </c>
      <c r="K193" s="35">
        <v>7</v>
      </c>
      <c r="L193" s="34">
        <v>1</v>
      </c>
      <c r="M193" s="13"/>
    </row>
    <row r="194" spans="1:13" x14ac:dyDescent="0.3">
      <c r="A194" s="234" t="s">
        <v>2138</v>
      </c>
      <c r="B194" s="34" t="s">
        <v>1180</v>
      </c>
      <c r="C194" s="34" t="s">
        <v>1028</v>
      </c>
      <c r="D194" s="49">
        <v>40898</v>
      </c>
      <c r="E194" s="48">
        <v>48</v>
      </c>
      <c r="F194" s="47" t="s">
        <v>935</v>
      </c>
      <c r="G194" s="34">
        <v>4</v>
      </c>
      <c r="H194" s="36">
        <v>36</v>
      </c>
      <c r="I194" s="34">
        <v>21</v>
      </c>
      <c r="J194" s="14">
        <f t="shared" si="6"/>
        <v>756</v>
      </c>
      <c r="K194" s="35">
        <v>13</v>
      </c>
      <c r="L194" s="34">
        <v>1</v>
      </c>
      <c r="M194" s="13"/>
    </row>
    <row r="195" spans="1:13" x14ac:dyDescent="0.3">
      <c r="A195" s="234" t="s">
        <v>2139</v>
      </c>
      <c r="B195" s="34" t="s">
        <v>1179</v>
      </c>
      <c r="C195" s="34" t="s">
        <v>1178</v>
      </c>
      <c r="D195" s="49">
        <v>40898</v>
      </c>
      <c r="E195" s="48">
        <v>49</v>
      </c>
      <c r="F195" s="47" t="s">
        <v>932</v>
      </c>
      <c r="G195" s="34">
        <v>7</v>
      </c>
      <c r="H195" s="36">
        <v>33</v>
      </c>
      <c r="I195" s="34">
        <v>19</v>
      </c>
      <c r="J195" s="14">
        <f t="shared" si="6"/>
        <v>627</v>
      </c>
      <c r="K195" s="35">
        <v>24</v>
      </c>
      <c r="L195" s="34">
        <v>1</v>
      </c>
      <c r="M195" s="13"/>
    </row>
    <row r="196" spans="1:13" x14ac:dyDescent="0.3">
      <c r="A196" s="234" t="s">
        <v>2140</v>
      </c>
      <c r="B196" s="12" t="s">
        <v>1177</v>
      </c>
      <c r="C196" s="12" t="s">
        <v>988</v>
      </c>
      <c r="D196" s="18">
        <v>40898</v>
      </c>
      <c r="E196" s="17">
        <v>49</v>
      </c>
      <c r="F196" s="16" t="s">
        <v>935</v>
      </c>
      <c r="G196" s="12">
        <v>6</v>
      </c>
      <c r="H196" s="15">
        <v>34</v>
      </c>
      <c r="I196" s="12">
        <v>20</v>
      </c>
      <c r="J196" s="14">
        <f t="shared" si="6"/>
        <v>680</v>
      </c>
      <c r="K196" s="13">
        <v>15</v>
      </c>
      <c r="L196" s="12">
        <v>1</v>
      </c>
      <c r="M196" s="13"/>
    </row>
    <row r="197" spans="1:13" x14ac:dyDescent="0.3">
      <c r="A197" s="234" t="s">
        <v>2141</v>
      </c>
      <c r="B197" s="34" t="s">
        <v>1176</v>
      </c>
      <c r="C197" s="34" t="s">
        <v>1006</v>
      </c>
      <c r="D197" s="49">
        <v>40898</v>
      </c>
      <c r="E197" s="48">
        <v>50</v>
      </c>
      <c r="F197" s="47" t="s">
        <v>932</v>
      </c>
      <c r="G197" s="34">
        <v>6</v>
      </c>
      <c r="H197" s="36">
        <v>34</v>
      </c>
      <c r="I197" s="34">
        <v>17</v>
      </c>
      <c r="J197" s="14">
        <f t="shared" si="6"/>
        <v>578</v>
      </c>
      <c r="K197" s="35">
        <v>7</v>
      </c>
      <c r="L197" s="34">
        <v>1</v>
      </c>
      <c r="M197" s="13"/>
    </row>
    <row r="198" spans="1:13" x14ac:dyDescent="0.3">
      <c r="A198" s="234" t="s">
        <v>2142</v>
      </c>
      <c r="B198" s="12" t="s">
        <v>1175</v>
      </c>
      <c r="C198" s="12" t="s">
        <v>1174</v>
      </c>
      <c r="D198" s="18">
        <v>40898</v>
      </c>
      <c r="E198" s="17">
        <v>50</v>
      </c>
      <c r="F198" s="16" t="s">
        <v>935</v>
      </c>
      <c r="G198" s="12">
        <v>7</v>
      </c>
      <c r="H198" s="15">
        <v>33</v>
      </c>
      <c r="I198" s="12">
        <v>15</v>
      </c>
      <c r="J198" s="14">
        <f t="shared" si="6"/>
        <v>495</v>
      </c>
      <c r="K198" s="13">
        <v>7</v>
      </c>
      <c r="L198" s="12">
        <v>1</v>
      </c>
      <c r="M198" s="13"/>
    </row>
    <row r="199" spans="1:13" x14ac:dyDescent="0.3">
      <c r="A199" s="234" t="s">
        <v>2143</v>
      </c>
      <c r="B199" s="20" t="s">
        <v>1173</v>
      </c>
      <c r="C199" s="20" t="s">
        <v>1077</v>
      </c>
      <c r="D199" s="59">
        <v>40898</v>
      </c>
      <c r="E199" s="58">
        <v>51</v>
      </c>
      <c r="F199" s="57" t="s">
        <v>932</v>
      </c>
      <c r="G199" s="20">
        <v>6</v>
      </c>
      <c r="H199" s="21">
        <v>34</v>
      </c>
      <c r="I199" s="20">
        <v>20</v>
      </c>
      <c r="J199" s="14">
        <f t="shared" si="6"/>
        <v>680</v>
      </c>
      <c r="K199" s="56">
        <v>16</v>
      </c>
      <c r="L199" s="20">
        <v>1</v>
      </c>
      <c r="M199" s="56"/>
    </row>
    <row r="200" spans="1:13" x14ac:dyDescent="0.3">
      <c r="A200" s="237" t="s">
        <v>2144</v>
      </c>
      <c r="B200" s="34" t="s">
        <v>1172</v>
      </c>
      <c r="C200" s="34" t="s">
        <v>1065</v>
      </c>
      <c r="D200" s="49">
        <v>40898</v>
      </c>
      <c r="E200" s="48">
        <v>51</v>
      </c>
      <c r="F200" s="47" t="s">
        <v>935</v>
      </c>
      <c r="G200" s="34">
        <v>6</v>
      </c>
      <c r="H200" s="36">
        <v>34</v>
      </c>
      <c r="I200" s="34">
        <v>18</v>
      </c>
      <c r="J200" s="14">
        <f t="shared" si="6"/>
        <v>612</v>
      </c>
      <c r="K200" s="35">
        <v>17</v>
      </c>
      <c r="L200" s="34">
        <v>1</v>
      </c>
      <c r="M200" s="13"/>
    </row>
    <row r="201" spans="1:13" x14ac:dyDescent="0.3">
      <c r="A201" s="234" t="s">
        <v>2145</v>
      </c>
      <c r="B201" s="12" t="s">
        <v>1171</v>
      </c>
      <c r="C201" s="12" t="s">
        <v>1170</v>
      </c>
      <c r="D201" s="18">
        <v>40898</v>
      </c>
      <c r="E201" s="17">
        <v>52</v>
      </c>
      <c r="F201" s="16" t="s">
        <v>932</v>
      </c>
      <c r="G201" s="12">
        <v>5</v>
      </c>
      <c r="H201" s="15">
        <v>35</v>
      </c>
      <c r="I201" s="12">
        <v>22</v>
      </c>
      <c r="J201" s="14">
        <f t="shared" si="6"/>
        <v>770</v>
      </c>
      <c r="K201" s="13">
        <v>11</v>
      </c>
      <c r="L201" s="12">
        <v>1</v>
      </c>
      <c r="M201" s="13"/>
    </row>
    <row r="202" spans="1:13" x14ac:dyDescent="0.3">
      <c r="A202" s="238" t="s">
        <v>2146</v>
      </c>
      <c r="B202" s="50" t="s">
        <v>1169</v>
      </c>
      <c r="C202" s="50" t="s">
        <v>1065</v>
      </c>
      <c r="D202" s="55">
        <v>40898</v>
      </c>
      <c r="E202" s="54">
        <v>52</v>
      </c>
      <c r="F202" s="53" t="s">
        <v>935</v>
      </c>
      <c r="G202" s="50">
        <v>3</v>
      </c>
      <c r="H202" s="52">
        <v>37</v>
      </c>
      <c r="I202" s="50">
        <v>18</v>
      </c>
      <c r="J202" s="14">
        <f t="shared" si="6"/>
        <v>666</v>
      </c>
      <c r="K202" s="51">
        <v>44</v>
      </c>
      <c r="L202" s="50">
        <v>0</v>
      </c>
      <c r="M202" s="24" t="s">
        <v>1168</v>
      </c>
    </row>
    <row r="203" spans="1:13" x14ac:dyDescent="0.3">
      <c r="A203" s="234" t="s">
        <v>2147</v>
      </c>
      <c r="B203" s="34" t="s">
        <v>1167</v>
      </c>
      <c r="C203" s="34" t="s">
        <v>1040</v>
      </c>
      <c r="D203" s="49">
        <v>40898</v>
      </c>
      <c r="E203" s="48">
        <v>53</v>
      </c>
      <c r="F203" s="47" t="s">
        <v>932</v>
      </c>
      <c r="G203" s="34">
        <v>6</v>
      </c>
      <c r="H203" s="36">
        <v>34</v>
      </c>
      <c r="I203" s="34">
        <v>20</v>
      </c>
      <c r="J203" s="14">
        <f t="shared" si="6"/>
        <v>680</v>
      </c>
      <c r="K203" s="35">
        <v>17</v>
      </c>
      <c r="L203" s="34">
        <v>1</v>
      </c>
      <c r="M203" s="13"/>
    </row>
    <row r="204" spans="1:13" x14ac:dyDescent="0.3">
      <c r="A204" s="234" t="s">
        <v>2148</v>
      </c>
      <c r="B204" s="12" t="s">
        <v>1166</v>
      </c>
      <c r="C204" s="12" t="s">
        <v>1116</v>
      </c>
      <c r="D204" s="18">
        <v>40898</v>
      </c>
      <c r="E204" s="17">
        <v>53</v>
      </c>
      <c r="F204" s="16" t="s">
        <v>935</v>
      </c>
      <c r="G204" s="12">
        <v>6</v>
      </c>
      <c r="H204" s="15">
        <v>34</v>
      </c>
      <c r="I204" s="12">
        <v>17</v>
      </c>
      <c r="J204" s="14">
        <f t="shared" si="6"/>
        <v>578</v>
      </c>
      <c r="K204" s="13">
        <v>10</v>
      </c>
      <c r="L204" s="12">
        <v>1</v>
      </c>
      <c r="M204" s="13"/>
    </row>
    <row r="205" spans="1:13" x14ac:dyDescent="0.3">
      <c r="A205" s="234" t="s">
        <v>2149</v>
      </c>
      <c r="B205" s="12" t="s">
        <v>1165</v>
      </c>
      <c r="C205" s="12" t="s">
        <v>950</v>
      </c>
      <c r="D205" s="18">
        <v>40898</v>
      </c>
      <c r="E205" s="17">
        <v>54</v>
      </c>
      <c r="F205" s="16" t="s">
        <v>932</v>
      </c>
      <c r="G205" s="12">
        <v>8</v>
      </c>
      <c r="H205" s="15">
        <v>32</v>
      </c>
      <c r="I205" s="12">
        <v>17</v>
      </c>
      <c r="J205" s="14">
        <f t="shared" si="6"/>
        <v>544</v>
      </c>
      <c r="K205" s="13">
        <v>12</v>
      </c>
      <c r="L205" s="12">
        <v>1</v>
      </c>
      <c r="M205" s="13"/>
    </row>
    <row r="206" spans="1:13" x14ac:dyDescent="0.3">
      <c r="A206" s="234" t="s">
        <v>2150</v>
      </c>
      <c r="B206" s="34" t="s">
        <v>1164</v>
      </c>
      <c r="C206" s="34" t="s">
        <v>946</v>
      </c>
      <c r="D206" s="49">
        <v>40898</v>
      </c>
      <c r="E206" s="48">
        <v>54</v>
      </c>
      <c r="F206" s="47" t="s">
        <v>935</v>
      </c>
      <c r="G206" s="34">
        <v>7</v>
      </c>
      <c r="H206" s="36">
        <v>33</v>
      </c>
      <c r="I206" s="34">
        <v>16</v>
      </c>
      <c r="J206" s="14">
        <f t="shared" si="6"/>
        <v>528</v>
      </c>
      <c r="K206" s="35">
        <v>14</v>
      </c>
      <c r="L206" s="34">
        <v>1</v>
      </c>
      <c r="M206" s="13"/>
    </row>
    <row r="207" spans="1:13" x14ac:dyDescent="0.3">
      <c r="A207" s="234" t="s">
        <v>2151</v>
      </c>
      <c r="B207" s="34" t="s">
        <v>1163</v>
      </c>
      <c r="C207" s="34" t="s">
        <v>1162</v>
      </c>
      <c r="D207" s="49">
        <v>40898</v>
      </c>
      <c r="E207" s="48">
        <v>55</v>
      </c>
      <c r="F207" s="47" t="s">
        <v>932</v>
      </c>
      <c r="G207" s="34">
        <v>6</v>
      </c>
      <c r="H207" s="36">
        <v>34</v>
      </c>
      <c r="I207" s="34">
        <v>17</v>
      </c>
      <c r="J207" s="14">
        <f t="shared" si="6"/>
        <v>578</v>
      </c>
      <c r="K207" s="35">
        <v>6</v>
      </c>
      <c r="L207" s="34">
        <v>1</v>
      </c>
      <c r="M207" s="13"/>
    </row>
    <row r="208" spans="1:13" x14ac:dyDescent="0.3">
      <c r="A208" s="234" t="s">
        <v>2152</v>
      </c>
      <c r="B208" s="12" t="s">
        <v>1161</v>
      </c>
      <c r="C208" s="12" t="s">
        <v>990</v>
      </c>
      <c r="D208" s="18">
        <v>40898</v>
      </c>
      <c r="E208" s="17">
        <v>55</v>
      </c>
      <c r="F208" s="16" t="s">
        <v>935</v>
      </c>
      <c r="G208" s="12">
        <v>6</v>
      </c>
      <c r="H208" s="36">
        <v>34</v>
      </c>
      <c r="I208" s="12">
        <v>16</v>
      </c>
      <c r="J208" s="14">
        <f t="shared" si="6"/>
        <v>544</v>
      </c>
      <c r="K208" s="13">
        <v>7</v>
      </c>
      <c r="L208" s="12">
        <v>1</v>
      </c>
      <c r="M208" s="13"/>
    </row>
    <row r="209" spans="1:13" x14ac:dyDescent="0.3">
      <c r="A209" s="234" t="s">
        <v>2153</v>
      </c>
      <c r="B209" s="12" t="s">
        <v>1160</v>
      </c>
      <c r="C209" s="12" t="s">
        <v>1159</v>
      </c>
      <c r="D209" s="18">
        <v>40918</v>
      </c>
      <c r="E209" s="17">
        <v>56</v>
      </c>
      <c r="F209" s="47" t="s">
        <v>932</v>
      </c>
      <c r="G209" s="12">
        <v>7</v>
      </c>
      <c r="H209" s="36">
        <v>33</v>
      </c>
      <c r="I209" s="20">
        <v>16</v>
      </c>
      <c r="J209" s="14">
        <f t="shared" si="6"/>
        <v>528</v>
      </c>
      <c r="K209" s="13">
        <v>17</v>
      </c>
      <c r="L209" s="12">
        <v>1</v>
      </c>
      <c r="M209" s="13"/>
    </row>
    <row r="210" spans="1:13" x14ac:dyDescent="0.3">
      <c r="A210" s="234" t="s">
        <v>2154</v>
      </c>
      <c r="B210" s="22" t="s">
        <v>1158</v>
      </c>
      <c r="C210" s="12" t="s">
        <v>1139</v>
      </c>
      <c r="D210" s="18">
        <v>40918</v>
      </c>
      <c r="E210" s="17">
        <v>56</v>
      </c>
      <c r="F210" s="47" t="s">
        <v>935</v>
      </c>
      <c r="G210" s="12">
        <v>7</v>
      </c>
      <c r="H210" s="36">
        <v>33</v>
      </c>
      <c r="I210" s="20">
        <v>16</v>
      </c>
      <c r="J210" s="14">
        <f t="shared" si="6"/>
        <v>528</v>
      </c>
      <c r="K210" s="13">
        <v>10</v>
      </c>
      <c r="L210" s="12">
        <v>1</v>
      </c>
      <c r="M210" s="13"/>
    </row>
    <row r="211" spans="1:13" x14ac:dyDescent="0.3">
      <c r="A211" s="234" t="s">
        <v>2155</v>
      </c>
      <c r="B211" s="22" t="s">
        <v>1157</v>
      </c>
      <c r="C211" s="12" t="s">
        <v>1156</v>
      </c>
      <c r="D211" s="18">
        <v>40918</v>
      </c>
      <c r="E211" s="17">
        <v>57</v>
      </c>
      <c r="F211" s="47" t="s">
        <v>932</v>
      </c>
      <c r="G211" s="12">
        <v>7</v>
      </c>
      <c r="H211" s="36">
        <v>33</v>
      </c>
      <c r="I211" s="20">
        <v>15</v>
      </c>
      <c r="J211" s="14">
        <f t="shared" si="6"/>
        <v>495</v>
      </c>
      <c r="K211" s="13">
        <v>8</v>
      </c>
      <c r="L211" s="12">
        <v>1</v>
      </c>
      <c r="M211" s="13"/>
    </row>
    <row r="212" spans="1:13" x14ac:dyDescent="0.3">
      <c r="A212" s="234" t="s">
        <v>2156</v>
      </c>
      <c r="B212" s="22" t="s">
        <v>1155</v>
      </c>
      <c r="C212" s="12" t="s">
        <v>1154</v>
      </c>
      <c r="D212" s="18">
        <v>40918</v>
      </c>
      <c r="E212" s="17">
        <v>57</v>
      </c>
      <c r="F212" s="16" t="s">
        <v>935</v>
      </c>
      <c r="G212" s="12">
        <v>6</v>
      </c>
      <c r="H212" s="15">
        <v>34</v>
      </c>
      <c r="I212" s="12">
        <v>17</v>
      </c>
      <c r="J212" s="14">
        <f t="shared" si="6"/>
        <v>578</v>
      </c>
      <c r="K212" s="13">
        <v>6</v>
      </c>
      <c r="L212" s="12">
        <v>1</v>
      </c>
      <c r="M212" s="13"/>
    </row>
    <row r="213" spans="1:13" x14ac:dyDescent="0.3">
      <c r="A213" s="234" t="s">
        <v>2157</v>
      </c>
      <c r="B213" s="22" t="s">
        <v>1153</v>
      </c>
      <c r="C213" s="12" t="s">
        <v>1079</v>
      </c>
      <c r="D213" s="18">
        <v>40918</v>
      </c>
      <c r="E213" s="17">
        <v>58</v>
      </c>
      <c r="F213" s="16" t="s">
        <v>932</v>
      </c>
      <c r="G213" s="12">
        <v>7</v>
      </c>
      <c r="H213" s="15">
        <v>33</v>
      </c>
      <c r="I213" s="20">
        <v>13</v>
      </c>
      <c r="J213" s="14">
        <f t="shared" si="6"/>
        <v>429</v>
      </c>
      <c r="K213" s="13">
        <v>6</v>
      </c>
      <c r="L213" s="12">
        <v>1</v>
      </c>
      <c r="M213" s="13"/>
    </row>
    <row r="214" spans="1:13" x14ac:dyDescent="0.3">
      <c r="A214" s="234" t="s">
        <v>2158</v>
      </c>
      <c r="B214" s="22" t="s">
        <v>1152</v>
      </c>
      <c r="C214" s="12" t="s">
        <v>1151</v>
      </c>
      <c r="D214" s="18">
        <v>40918</v>
      </c>
      <c r="E214" s="17">
        <v>58</v>
      </c>
      <c r="F214" s="16" t="s">
        <v>935</v>
      </c>
      <c r="G214" s="12">
        <v>8</v>
      </c>
      <c r="H214" s="15">
        <v>32</v>
      </c>
      <c r="I214" s="20">
        <v>16</v>
      </c>
      <c r="J214" s="14">
        <f t="shared" si="6"/>
        <v>512</v>
      </c>
      <c r="K214" s="13">
        <v>20</v>
      </c>
      <c r="L214" s="12">
        <v>1</v>
      </c>
      <c r="M214" s="13"/>
    </row>
    <row r="215" spans="1:13" x14ac:dyDescent="0.3">
      <c r="A215" s="234" t="s">
        <v>2159</v>
      </c>
      <c r="B215" s="12" t="s">
        <v>1150</v>
      </c>
      <c r="C215" s="12" t="s">
        <v>973</v>
      </c>
      <c r="D215" s="18">
        <v>40918</v>
      </c>
      <c r="E215" s="17">
        <v>59</v>
      </c>
      <c r="F215" s="47" t="s">
        <v>932</v>
      </c>
      <c r="G215" s="12">
        <v>6</v>
      </c>
      <c r="H215" s="15">
        <v>34</v>
      </c>
      <c r="I215" s="20">
        <v>17</v>
      </c>
      <c r="J215" s="14">
        <f t="shared" si="6"/>
        <v>578</v>
      </c>
      <c r="K215" s="13">
        <v>6</v>
      </c>
      <c r="L215" s="12">
        <v>1</v>
      </c>
      <c r="M215" s="13"/>
    </row>
    <row r="216" spans="1:13" x14ac:dyDescent="0.3">
      <c r="A216" s="234" t="s">
        <v>2160</v>
      </c>
      <c r="B216" s="12" t="s">
        <v>1149</v>
      </c>
      <c r="C216" s="12" t="s">
        <v>965</v>
      </c>
      <c r="D216" s="18">
        <v>40918</v>
      </c>
      <c r="E216" s="17">
        <v>59</v>
      </c>
      <c r="F216" s="47" t="s">
        <v>935</v>
      </c>
      <c r="G216" s="12">
        <v>7</v>
      </c>
      <c r="H216" s="15">
        <v>33</v>
      </c>
      <c r="I216" s="20">
        <v>15</v>
      </c>
      <c r="J216" s="14">
        <f t="shared" si="6"/>
        <v>495</v>
      </c>
      <c r="K216" s="13">
        <v>11</v>
      </c>
      <c r="L216" s="12">
        <v>1</v>
      </c>
      <c r="M216" s="13"/>
    </row>
    <row r="217" spans="1:13" x14ac:dyDescent="0.3">
      <c r="A217" s="234" t="s">
        <v>2161</v>
      </c>
      <c r="B217" s="12" t="s">
        <v>1148</v>
      </c>
      <c r="C217" s="12" t="s">
        <v>1125</v>
      </c>
      <c r="D217" s="18">
        <v>40918</v>
      </c>
      <c r="E217" s="17">
        <v>60</v>
      </c>
      <c r="F217" s="16" t="s">
        <v>932</v>
      </c>
      <c r="G217" s="12">
        <v>7</v>
      </c>
      <c r="H217" s="15">
        <v>33</v>
      </c>
      <c r="I217" s="20">
        <v>17</v>
      </c>
      <c r="J217" s="14">
        <f t="shared" si="6"/>
        <v>561</v>
      </c>
      <c r="K217" s="13">
        <v>17</v>
      </c>
      <c r="L217" s="12">
        <v>1</v>
      </c>
      <c r="M217" s="13"/>
    </row>
    <row r="218" spans="1:13" x14ac:dyDescent="0.3">
      <c r="A218" s="234" t="s">
        <v>2162</v>
      </c>
      <c r="B218" s="22" t="s">
        <v>1147</v>
      </c>
      <c r="C218" s="12" t="s">
        <v>967</v>
      </c>
      <c r="D218" s="18">
        <v>40918</v>
      </c>
      <c r="E218" s="17">
        <v>60</v>
      </c>
      <c r="F218" s="47" t="s">
        <v>935</v>
      </c>
      <c r="G218" s="12">
        <v>6</v>
      </c>
      <c r="H218" s="15">
        <v>34</v>
      </c>
      <c r="I218" s="20">
        <v>17</v>
      </c>
      <c r="J218" s="14">
        <f t="shared" si="6"/>
        <v>578</v>
      </c>
      <c r="K218" s="13">
        <v>6</v>
      </c>
      <c r="L218" s="12">
        <v>1</v>
      </c>
      <c r="M218" s="13"/>
    </row>
    <row r="219" spans="1:13" x14ac:dyDescent="0.3">
      <c r="A219" s="234" t="s">
        <v>2163</v>
      </c>
      <c r="B219" s="22" t="s">
        <v>1146</v>
      </c>
      <c r="C219" s="12" t="s">
        <v>1145</v>
      </c>
      <c r="D219" s="18">
        <v>40918</v>
      </c>
      <c r="E219" s="17">
        <v>61</v>
      </c>
      <c r="F219" s="47" t="s">
        <v>932</v>
      </c>
      <c r="G219" s="12">
        <v>7</v>
      </c>
      <c r="H219" s="15">
        <v>33</v>
      </c>
      <c r="I219" s="20">
        <v>15</v>
      </c>
      <c r="J219" s="14">
        <f t="shared" si="6"/>
        <v>495</v>
      </c>
      <c r="K219" s="13">
        <v>8</v>
      </c>
      <c r="L219" s="12">
        <v>1</v>
      </c>
      <c r="M219" s="13"/>
    </row>
    <row r="220" spans="1:13" x14ac:dyDescent="0.3">
      <c r="A220" s="234" t="s">
        <v>2164</v>
      </c>
      <c r="B220" s="22" t="s">
        <v>1144</v>
      </c>
      <c r="C220" s="12" t="s">
        <v>996</v>
      </c>
      <c r="D220" s="18">
        <v>40918</v>
      </c>
      <c r="E220" s="17">
        <v>61</v>
      </c>
      <c r="F220" s="47" t="s">
        <v>935</v>
      </c>
      <c r="G220" s="12">
        <v>6</v>
      </c>
      <c r="H220" s="15">
        <v>34</v>
      </c>
      <c r="I220" s="20">
        <v>16</v>
      </c>
      <c r="J220" s="14">
        <f t="shared" si="6"/>
        <v>544</v>
      </c>
      <c r="K220" s="13">
        <v>4</v>
      </c>
      <c r="L220" s="12">
        <v>1</v>
      </c>
      <c r="M220" s="13"/>
    </row>
    <row r="221" spans="1:13" x14ac:dyDescent="0.3">
      <c r="A221" s="234" t="s">
        <v>2165</v>
      </c>
      <c r="B221" s="22" t="s">
        <v>1143</v>
      </c>
      <c r="C221" s="12" t="s">
        <v>996</v>
      </c>
      <c r="D221" s="18">
        <v>40918</v>
      </c>
      <c r="E221" s="17">
        <v>62</v>
      </c>
      <c r="F221" s="47" t="s">
        <v>935</v>
      </c>
      <c r="G221" s="12">
        <v>7</v>
      </c>
      <c r="H221" s="15">
        <v>36</v>
      </c>
      <c r="I221" s="20">
        <v>16</v>
      </c>
      <c r="J221" s="14">
        <f t="shared" si="6"/>
        <v>576</v>
      </c>
      <c r="K221" s="13">
        <v>17</v>
      </c>
      <c r="L221" s="12">
        <v>1</v>
      </c>
      <c r="M221" s="13"/>
    </row>
    <row r="222" spans="1:13" x14ac:dyDescent="0.3">
      <c r="A222" s="234" t="s">
        <v>2166</v>
      </c>
      <c r="B222" s="22" t="s">
        <v>1142</v>
      </c>
      <c r="C222" s="12" t="s">
        <v>1006</v>
      </c>
      <c r="D222" s="18">
        <v>40918</v>
      </c>
      <c r="E222" s="17">
        <v>62</v>
      </c>
      <c r="F222" s="47" t="s">
        <v>932</v>
      </c>
      <c r="G222" s="12">
        <v>7</v>
      </c>
      <c r="H222" s="15">
        <v>33</v>
      </c>
      <c r="I222" s="20">
        <v>17</v>
      </c>
      <c r="J222" s="14">
        <f t="shared" si="6"/>
        <v>561</v>
      </c>
      <c r="K222" s="13">
        <v>19</v>
      </c>
      <c r="L222" s="12">
        <v>1</v>
      </c>
      <c r="M222" s="13"/>
    </row>
    <row r="223" spans="1:13" x14ac:dyDescent="0.3">
      <c r="A223" s="234" t="s">
        <v>2167</v>
      </c>
      <c r="B223" s="22" t="s">
        <v>1141</v>
      </c>
      <c r="C223" s="12" t="s">
        <v>1137</v>
      </c>
      <c r="D223" s="18">
        <v>40918</v>
      </c>
      <c r="E223" s="17">
        <v>63</v>
      </c>
      <c r="F223" s="47" t="s">
        <v>932</v>
      </c>
      <c r="G223" s="12">
        <v>7</v>
      </c>
      <c r="H223" s="15">
        <v>33</v>
      </c>
      <c r="I223" s="20">
        <v>15</v>
      </c>
      <c r="J223" s="14">
        <f t="shared" si="6"/>
        <v>495</v>
      </c>
      <c r="K223" s="13">
        <v>12</v>
      </c>
      <c r="L223" s="12">
        <v>1</v>
      </c>
      <c r="M223" s="13"/>
    </row>
    <row r="224" spans="1:13" x14ac:dyDescent="0.3">
      <c r="A224" s="234" t="s">
        <v>2168</v>
      </c>
      <c r="B224" s="22" t="s">
        <v>1140</v>
      </c>
      <c r="C224" s="12" t="s">
        <v>1139</v>
      </c>
      <c r="D224" s="18">
        <v>40918</v>
      </c>
      <c r="E224" s="17">
        <v>63</v>
      </c>
      <c r="F224" s="16" t="s">
        <v>935</v>
      </c>
      <c r="G224" s="12">
        <v>7</v>
      </c>
      <c r="H224" s="15">
        <v>33</v>
      </c>
      <c r="I224" s="20">
        <v>16</v>
      </c>
      <c r="J224" s="14">
        <f t="shared" si="6"/>
        <v>528</v>
      </c>
      <c r="K224" s="13">
        <v>11</v>
      </c>
      <c r="L224" s="12">
        <v>1</v>
      </c>
      <c r="M224" s="13"/>
    </row>
    <row r="225" spans="1:30" x14ac:dyDescent="0.3">
      <c r="A225" s="234" t="s">
        <v>2169</v>
      </c>
      <c r="B225" s="22" t="s">
        <v>1138</v>
      </c>
      <c r="C225" s="12" t="s">
        <v>1137</v>
      </c>
      <c r="D225" s="18">
        <v>40926</v>
      </c>
      <c r="E225" s="17">
        <v>64</v>
      </c>
      <c r="F225" s="16" t="s">
        <v>932</v>
      </c>
      <c r="G225" s="12">
        <v>7</v>
      </c>
      <c r="H225" s="15">
        <v>33</v>
      </c>
      <c r="I225" s="20">
        <v>15</v>
      </c>
      <c r="J225" s="14">
        <f t="shared" si="6"/>
        <v>495</v>
      </c>
      <c r="K225" s="13">
        <v>10</v>
      </c>
      <c r="L225" s="12">
        <v>1</v>
      </c>
      <c r="M225" s="13"/>
    </row>
    <row r="226" spans="1:30" x14ac:dyDescent="0.3">
      <c r="A226" s="234" t="s">
        <v>2170</v>
      </c>
      <c r="B226" s="22" t="s">
        <v>1136</v>
      </c>
      <c r="C226" s="12" t="s">
        <v>1135</v>
      </c>
      <c r="D226" s="18">
        <v>40926</v>
      </c>
      <c r="E226" s="17">
        <v>64</v>
      </c>
      <c r="F226" s="16" t="s">
        <v>935</v>
      </c>
      <c r="G226" s="12">
        <v>8</v>
      </c>
      <c r="H226" s="15">
        <v>32</v>
      </c>
      <c r="I226" s="20">
        <v>14</v>
      </c>
      <c r="J226" s="14">
        <f t="shared" si="6"/>
        <v>448</v>
      </c>
      <c r="K226" s="13">
        <v>20</v>
      </c>
      <c r="L226" s="12">
        <v>1</v>
      </c>
      <c r="M226" s="13"/>
    </row>
    <row r="227" spans="1:30" x14ac:dyDescent="0.3">
      <c r="A227" s="234" t="s">
        <v>2171</v>
      </c>
      <c r="B227" s="22" t="s">
        <v>1134</v>
      </c>
      <c r="C227" s="12" t="s">
        <v>1133</v>
      </c>
      <c r="D227" s="18">
        <v>40926</v>
      </c>
      <c r="E227" s="17">
        <v>65</v>
      </c>
      <c r="F227" s="16" t="s">
        <v>932</v>
      </c>
      <c r="G227" s="12">
        <v>7</v>
      </c>
      <c r="H227" s="15">
        <v>33</v>
      </c>
      <c r="I227" s="20">
        <v>15</v>
      </c>
      <c r="J227" s="14">
        <f t="shared" si="6"/>
        <v>495</v>
      </c>
      <c r="K227" s="13">
        <v>8</v>
      </c>
      <c r="L227" s="12">
        <v>1</v>
      </c>
      <c r="M227" s="13"/>
    </row>
    <row r="228" spans="1:30" x14ac:dyDescent="0.3">
      <c r="A228" s="234" t="s">
        <v>2172</v>
      </c>
      <c r="B228" s="12" t="s">
        <v>1132</v>
      </c>
      <c r="C228" s="12" t="s">
        <v>973</v>
      </c>
      <c r="D228" s="18">
        <v>40926</v>
      </c>
      <c r="E228" s="17">
        <v>65</v>
      </c>
      <c r="F228" s="16" t="s">
        <v>935</v>
      </c>
      <c r="G228" s="12">
        <v>6</v>
      </c>
      <c r="H228" s="15">
        <v>34</v>
      </c>
      <c r="I228" s="20">
        <v>17</v>
      </c>
      <c r="J228" s="14">
        <f t="shared" si="6"/>
        <v>578</v>
      </c>
      <c r="K228" s="13">
        <v>9</v>
      </c>
      <c r="L228" s="12">
        <v>1</v>
      </c>
      <c r="M228" s="13"/>
    </row>
    <row r="229" spans="1:30" x14ac:dyDescent="0.3">
      <c r="A229" s="234" t="s">
        <v>2173</v>
      </c>
      <c r="B229" s="22" t="s">
        <v>1131</v>
      </c>
      <c r="C229" s="12" t="s">
        <v>1123</v>
      </c>
      <c r="D229" s="18">
        <v>40926</v>
      </c>
      <c r="E229" s="17">
        <v>66</v>
      </c>
      <c r="F229" s="16" t="s">
        <v>932</v>
      </c>
      <c r="G229" s="12">
        <v>7</v>
      </c>
      <c r="H229" s="15">
        <v>33</v>
      </c>
      <c r="I229" s="20">
        <v>19</v>
      </c>
      <c r="J229" s="14">
        <f t="shared" si="6"/>
        <v>627</v>
      </c>
      <c r="K229" s="13">
        <v>27</v>
      </c>
      <c r="L229" s="12">
        <v>1</v>
      </c>
      <c r="M229" s="13"/>
    </row>
    <row r="230" spans="1:30" x14ac:dyDescent="0.3">
      <c r="A230" s="234" t="s">
        <v>2174</v>
      </c>
      <c r="B230" s="22" t="s">
        <v>1130</v>
      </c>
      <c r="C230" s="12" t="s">
        <v>965</v>
      </c>
      <c r="D230" s="18">
        <v>40926</v>
      </c>
      <c r="E230" s="17">
        <v>66</v>
      </c>
      <c r="F230" s="16" t="s">
        <v>935</v>
      </c>
      <c r="G230" s="12">
        <v>7</v>
      </c>
      <c r="H230" s="15">
        <v>33</v>
      </c>
      <c r="I230" s="20">
        <v>15</v>
      </c>
      <c r="J230" s="14">
        <f t="shared" si="6"/>
        <v>495</v>
      </c>
      <c r="K230" s="13">
        <v>12</v>
      </c>
      <c r="L230" s="12">
        <v>1</v>
      </c>
      <c r="M230" s="13"/>
    </row>
    <row r="231" spans="1:30" x14ac:dyDescent="0.3">
      <c r="A231" s="234" t="s">
        <v>2175</v>
      </c>
      <c r="B231" s="22" t="s">
        <v>1129</v>
      </c>
      <c r="C231" s="12" t="s">
        <v>1128</v>
      </c>
      <c r="D231" s="18">
        <v>40926</v>
      </c>
      <c r="E231" s="17">
        <v>67</v>
      </c>
      <c r="F231" s="16" t="s">
        <v>935</v>
      </c>
      <c r="G231" s="12">
        <v>7</v>
      </c>
      <c r="H231" s="15">
        <v>33</v>
      </c>
      <c r="I231" s="20">
        <v>15</v>
      </c>
      <c r="J231" s="14">
        <f t="shared" si="6"/>
        <v>495</v>
      </c>
      <c r="K231" s="13">
        <v>11</v>
      </c>
      <c r="L231" s="12">
        <v>1</v>
      </c>
      <c r="M231" s="13"/>
    </row>
    <row r="232" spans="1:30" x14ac:dyDescent="0.3">
      <c r="A232" s="234" t="s">
        <v>2176</v>
      </c>
      <c r="B232" s="22" t="s">
        <v>1127</v>
      </c>
      <c r="C232" s="12" t="s">
        <v>1006</v>
      </c>
      <c r="D232" s="18">
        <v>40926</v>
      </c>
      <c r="E232" s="17">
        <v>67</v>
      </c>
      <c r="F232" s="16" t="s">
        <v>932</v>
      </c>
      <c r="G232" s="12">
        <v>7</v>
      </c>
      <c r="H232" s="15">
        <v>33</v>
      </c>
      <c r="I232" s="20">
        <v>17</v>
      </c>
      <c r="J232" s="14">
        <f t="shared" si="6"/>
        <v>561</v>
      </c>
      <c r="K232" s="13">
        <v>16</v>
      </c>
      <c r="L232" s="12">
        <v>1</v>
      </c>
      <c r="M232" s="13"/>
    </row>
    <row r="233" spans="1:30" x14ac:dyDescent="0.3">
      <c r="A233" s="234" t="s">
        <v>2177</v>
      </c>
      <c r="B233" s="22" t="s">
        <v>1126</v>
      </c>
      <c r="C233" s="12" t="s">
        <v>1125</v>
      </c>
      <c r="D233" s="18">
        <v>40926</v>
      </c>
      <c r="E233" s="17">
        <v>68</v>
      </c>
      <c r="F233" s="16" t="s">
        <v>932</v>
      </c>
      <c r="G233" s="12">
        <v>7</v>
      </c>
      <c r="H233" s="15">
        <v>33</v>
      </c>
      <c r="I233" s="20">
        <v>17</v>
      </c>
      <c r="J233" s="14">
        <f t="shared" si="6"/>
        <v>561</v>
      </c>
      <c r="K233" s="13">
        <v>17</v>
      </c>
      <c r="L233" s="12">
        <v>1</v>
      </c>
      <c r="M233" s="13"/>
    </row>
    <row r="234" spans="1:30" s="46" customFormat="1" x14ac:dyDescent="0.3">
      <c r="A234" s="235" t="s">
        <v>2178</v>
      </c>
      <c r="B234" s="22" t="s">
        <v>1124</v>
      </c>
      <c r="C234" s="12" t="s">
        <v>1123</v>
      </c>
      <c r="D234" s="18">
        <v>40926</v>
      </c>
      <c r="E234" s="17">
        <v>68</v>
      </c>
      <c r="F234" s="16" t="s">
        <v>935</v>
      </c>
      <c r="G234" s="12">
        <v>7</v>
      </c>
      <c r="H234" s="15">
        <v>33</v>
      </c>
      <c r="I234" s="20">
        <v>19</v>
      </c>
      <c r="J234" s="14">
        <f t="shared" si="6"/>
        <v>627</v>
      </c>
      <c r="K234" s="13">
        <v>28</v>
      </c>
      <c r="L234" s="12">
        <v>1</v>
      </c>
      <c r="M234" s="13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s="33" customFormat="1" x14ac:dyDescent="0.3">
      <c r="A235" s="235" t="s">
        <v>2179</v>
      </c>
      <c r="B235" s="22" t="s">
        <v>1122</v>
      </c>
      <c r="C235" s="12" t="s">
        <v>1104</v>
      </c>
      <c r="D235" s="18">
        <v>40926</v>
      </c>
      <c r="E235" s="17">
        <v>69</v>
      </c>
      <c r="F235" s="16" t="s">
        <v>932</v>
      </c>
      <c r="G235" s="12">
        <v>7</v>
      </c>
      <c r="H235" s="15">
        <v>33</v>
      </c>
      <c r="I235" s="20">
        <v>18</v>
      </c>
      <c r="J235" s="14">
        <f t="shared" si="6"/>
        <v>594</v>
      </c>
      <c r="K235" s="13">
        <v>28</v>
      </c>
      <c r="L235" s="12">
        <v>1</v>
      </c>
      <c r="M235" s="13"/>
    </row>
    <row r="236" spans="1:30" x14ac:dyDescent="0.3">
      <c r="A236" s="234" t="s">
        <v>2180</v>
      </c>
      <c r="B236" s="22" t="s">
        <v>1121</v>
      </c>
      <c r="C236" s="12" t="s">
        <v>1065</v>
      </c>
      <c r="D236" s="18">
        <v>40926</v>
      </c>
      <c r="E236" s="17">
        <v>69</v>
      </c>
      <c r="F236" s="16" t="s">
        <v>935</v>
      </c>
      <c r="G236" s="12">
        <v>7</v>
      </c>
      <c r="H236" s="15">
        <v>33</v>
      </c>
      <c r="I236" s="20">
        <v>18</v>
      </c>
      <c r="J236" s="14">
        <f t="shared" si="6"/>
        <v>594</v>
      </c>
      <c r="K236" s="13">
        <v>27</v>
      </c>
      <c r="L236" s="12">
        <v>1</v>
      </c>
      <c r="M236" s="13"/>
    </row>
    <row r="237" spans="1:30" x14ac:dyDescent="0.3">
      <c r="A237" s="234" t="s">
        <v>2181</v>
      </c>
      <c r="B237" s="22" t="s">
        <v>1120</v>
      </c>
      <c r="C237" s="12" t="s">
        <v>1000</v>
      </c>
      <c r="D237" s="18">
        <v>40926</v>
      </c>
      <c r="E237" s="17">
        <v>70</v>
      </c>
      <c r="F237" s="16" t="s">
        <v>932</v>
      </c>
      <c r="G237" s="12">
        <v>7</v>
      </c>
      <c r="H237" s="15">
        <v>33</v>
      </c>
      <c r="I237" s="20">
        <v>15</v>
      </c>
      <c r="J237" s="14">
        <f t="shared" si="6"/>
        <v>495</v>
      </c>
      <c r="K237" s="13">
        <v>9</v>
      </c>
      <c r="L237" s="12">
        <v>1</v>
      </c>
      <c r="M237" s="13"/>
    </row>
    <row r="238" spans="1:30" x14ac:dyDescent="0.3">
      <c r="A238" s="239" t="s">
        <v>2182</v>
      </c>
      <c r="B238" s="45" t="s">
        <v>1119</v>
      </c>
      <c r="C238" s="38" t="s">
        <v>1028</v>
      </c>
      <c r="D238" s="44">
        <v>40926</v>
      </c>
      <c r="E238" s="43">
        <v>70</v>
      </c>
      <c r="F238" s="42" t="s">
        <v>935</v>
      </c>
      <c r="G238" s="38">
        <v>6</v>
      </c>
      <c r="H238" s="41">
        <v>34</v>
      </c>
      <c r="I238" s="40">
        <v>21</v>
      </c>
      <c r="J238" s="14">
        <f t="shared" si="6"/>
        <v>714</v>
      </c>
      <c r="K238" s="39">
        <v>21</v>
      </c>
      <c r="L238" s="38">
        <v>1</v>
      </c>
      <c r="M238" s="39" t="s">
        <v>1118</v>
      </c>
    </row>
    <row r="239" spans="1:30" x14ac:dyDescent="0.3">
      <c r="A239" s="234" t="s">
        <v>2183</v>
      </c>
      <c r="B239" s="22" t="s">
        <v>1117</v>
      </c>
      <c r="C239" s="12" t="s">
        <v>1116</v>
      </c>
      <c r="D239" s="18">
        <v>40926</v>
      </c>
      <c r="E239" s="17">
        <v>71</v>
      </c>
      <c r="F239" s="16" t="s">
        <v>932</v>
      </c>
      <c r="G239" s="12">
        <v>7</v>
      </c>
      <c r="H239" s="15">
        <v>33</v>
      </c>
      <c r="I239" s="20">
        <v>17</v>
      </c>
      <c r="J239" s="14">
        <f t="shared" si="6"/>
        <v>561</v>
      </c>
      <c r="K239" s="13">
        <v>17</v>
      </c>
      <c r="L239" s="12">
        <v>1</v>
      </c>
      <c r="M239" s="13"/>
    </row>
    <row r="240" spans="1:30" s="33" customFormat="1" x14ac:dyDescent="0.3">
      <c r="A240" s="235" t="s">
        <v>2184</v>
      </c>
      <c r="B240" s="22" t="s">
        <v>1115</v>
      </c>
      <c r="C240" s="12" t="s">
        <v>1114</v>
      </c>
      <c r="D240" s="18">
        <v>40926</v>
      </c>
      <c r="E240" s="17">
        <v>71</v>
      </c>
      <c r="F240" s="16" t="s">
        <v>935</v>
      </c>
      <c r="G240" s="34">
        <v>7</v>
      </c>
      <c r="H240" s="36">
        <v>33</v>
      </c>
      <c r="I240" s="37">
        <v>14</v>
      </c>
      <c r="J240" s="14">
        <f t="shared" si="6"/>
        <v>462</v>
      </c>
      <c r="K240" s="35">
        <v>10</v>
      </c>
      <c r="L240" s="34">
        <v>1</v>
      </c>
      <c r="M240" s="35"/>
    </row>
    <row r="241" spans="1:13" x14ac:dyDescent="0.3">
      <c r="A241" s="234" t="s">
        <v>2185</v>
      </c>
      <c r="B241" s="22" t="s">
        <v>1113</v>
      </c>
      <c r="C241" s="12" t="s">
        <v>944</v>
      </c>
      <c r="D241" s="18">
        <v>40932</v>
      </c>
      <c r="E241" s="17">
        <v>72</v>
      </c>
      <c r="F241" s="16" t="s">
        <v>932</v>
      </c>
      <c r="G241" s="34">
        <v>7</v>
      </c>
      <c r="H241" s="36">
        <v>33</v>
      </c>
      <c r="I241" s="12">
        <v>15</v>
      </c>
      <c r="J241" s="14">
        <f t="shared" si="6"/>
        <v>495</v>
      </c>
      <c r="K241" s="35">
        <v>11</v>
      </c>
      <c r="L241" s="34">
        <v>1</v>
      </c>
      <c r="M241" s="35"/>
    </row>
    <row r="242" spans="1:13" x14ac:dyDescent="0.3">
      <c r="A242" s="234" t="s">
        <v>2186</v>
      </c>
      <c r="B242" s="12" t="s">
        <v>1112</v>
      </c>
      <c r="C242" s="12" t="s">
        <v>950</v>
      </c>
      <c r="D242" s="18">
        <v>40932</v>
      </c>
      <c r="E242" s="17">
        <v>72</v>
      </c>
      <c r="F242" s="16" t="s">
        <v>935</v>
      </c>
      <c r="G242" s="34">
        <v>6</v>
      </c>
      <c r="H242" s="36">
        <v>34</v>
      </c>
      <c r="I242" s="12">
        <v>17</v>
      </c>
      <c r="J242" s="14">
        <f t="shared" si="6"/>
        <v>578</v>
      </c>
      <c r="K242" s="35">
        <v>8</v>
      </c>
      <c r="L242" s="34">
        <v>1</v>
      </c>
      <c r="M242" s="35"/>
    </row>
    <row r="243" spans="1:13" x14ac:dyDescent="0.3">
      <c r="A243" s="234" t="s">
        <v>2187</v>
      </c>
      <c r="B243" s="22" t="s">
        <v>1111</v>
      </c>
      <c r="C243" s="12" t="s">
        <v>1065</v>
      </c>
      <c r="D243" s="18">
        <v>40932</v>
      </c>
      <c r="E243" s="17">
        <v>73</v>
      </c>
      <c r="F243" s="16" t="s">
        <v>932</v>
      </c>
      <c r="G243" s="34">
        <v>3</v>
      </c>
      <c r="H243" s="36">
        <v>37</v>
      </c>
      <c r="I243" s="12">
        <v>18</v>
      </c>
      <c r="J243" s="14">
        <f t="shared" si="6"/>
        <v>666</v>
      </c>
      <c r="K243" s="35">
        <v>13</v>
      </c>
      <c r="L243" s="34">
        <v>1</v>
      </c>
      <c r="M243" s="35"/>
    </row>
    <row r="244" spans="1:13" x14ac:dyDescent="0.3">
      <c r="A244" s="234" t="s">
        <v>2188</v>
      </c>
      <c r="B244" s="22" t="s">
        <v>1110</v>
      </c>
      <c r="C244" s="12" t="s">
        <v>1109</v>
      </c>
      <c r="D244" s="18">
        <v>40932</v>
      </c>
      <c r="E244" s="17">
        <v>73</v>
      </c>
      <c r="F244" s="16" t="s">
        <v>935</v>
      </c>
      <c r="G244" s="12">
        <v>7</v>
      </c>
      <c r="H244" s="15">
        <v>33</v>
      </c>
      <c r="I244" s="12">
        <v>14</v>
      </c>
      <c r="J244" s="14">
        <f t="shared" si="6"/>
        <v>462</v>
      </c>
      <c r="K244" s="13">
        <v>10</v>
      </c>
      <c r="L244" s="12">
        <v>1</v>
      </c>
      <c r="M244" s="13"/>
    </row>
    <row r="245" spans="1:13" x14ac:dyDescent="0.3">
      <c r="A245" s="234" t="s">
        <v>2189</v>
      </c>
      <c r="B245" s="22" t="s">
        <v>1108</v>
      </c>
      <c r="C245" s="12" t="s">
        <v>1000</v>
      </c>
      <c r="D245" s="18">
        <v>40932</v>
      </c>
      <c r="E245" s="17">
        <v>74</v>
      </c>
      <c r="F245" s="16" t="s">
        <v>932</v>
      </c>
      <c r="G245" s="34">
        <v>7</v>
      </c>
      <c r="H245" s="36">
        <v>33</v>
      </c>
      <c r="I245" s="12">
        <v>15</v>
      </c>
      <c r="J245" s="14">
        <f t="shared" si="6"/>
        <v>495</v>
      </c>
      <c r="K245" s="35">
        <v>10</v>
      </c>
      <c r="L245" s="34">
        <v>1</v>
      </c>
      <c r="M245" s="35"/>
    </row>
    <row r="246" spans="1:13" x14ac:dyDescent="0.3">
      <c r="A246" s="234" t="s">
        <v>2190</v>
      </c>
      <c r="B246" s="22" t="s">
        <v>1107</v>
      </c>
      <c r="C246" s="12" t="s">
        <v>1106</v>
      </c>
      <c r="D246" s="18">
        <v>40932</v>
      </c>
      <c r="E246" s="17">
        <v>74</v>
      </c>
      <c r="F246" s="16" t="s">
        <v>935</v>
      </c>
      <c r="G246" s="34">
        <v>7</v>
      </c>
      <c r="H246" s="36">
        <v>33</v>
      </c>
      <c r="I246" s="12">
        <v>16</v>
      </c>
      <c r="J246" s="14">
        <f t="shared" ref="J246:J309" si="7">PRODUCT(H246:I246)</f>
        <v>528</v>
      </c>
      <c r="K246" s="35">
        <v>17</v>
      </c>
      <c r="L246" s="34">
        <v>1</v>
      </c>
      <c r="M246" s="35"/>
    </row>
    <row r="247" spans="1:13" s="33" customFormat="1" x14ac:dyDescent="0.3">
      <c r="A247" s="235" t="s">
        <v>2191</v>
      </c>
      <c r="B247" s="22" t="s">
        <v>1105</v>
      </c>
      <c r="C247" s="12" t="s">
        <v>1104</v>
      </c>
      <c r="D247" s="18">
        <v>40932</v>
      </c>
      <c r="E247" s="17">
        <v>75</v>
      </c>
      <c r="F247" s="16" t="s">
        <v>932</v>
      </c>
      <c r="G247" s="12">
        <v>3</v>
      </c>
      <c r="H247" s="15">
        <v>37</v>
      </c>
      <c r="I247" s="12">
        <v>18</v>
      </c>
      <c r="J247" s="14">
        <f t="shared" si="7"/>
        <v>666</v>
      </c>
      <c r="K247" s="13">
        <v>12</v>
      </c>
      <c r="L247" s="34">
        <v>1</v>
      </c>
      <c r="M247" s="35"/>
    </row>
    <row r="248" spans="1:13" x14ac:dyDescent="0.3">
      <c r="A248" s="234" t="s">
        <v>2192</v>
      </c>
      <c r="B248" s="22" t="s">
        <v>1103</v>
      </c>
      <c r="C248" s="12" t="s">
        <v>973</v>
      </c>
      <c r="D248" s="18">
        <v>40932</v>
      </c>
      <c r="E248" s="17">
        <v>75</v>
      </c>
      <c r="F248" s="16" t="s">
        <v>935</v>
      </c>
      <c r="G248" s="12">
        <v>7</v>
      </c>
      <c r="H248" s="15">
        <v>33</v>
      </c>
      <c r="I248" s="12">
        <v>17</v>
      </c>
      <c r="J248" s="14">
        <f t="shared" si="7"/>
        <v>561</v>
      </c>
      <c r="K248" s="13">
        <v>21</v>
      </c>
      <c r="L248" s="12">
        <v>1</v>
      </c>
      <c r="M248" s="35"/>
    </row>
    <row r="249" spans="1:13" s="33" customFormat="1" x14ac:dyDescent="0.3">
      <c r="A249" s="235" t="s">
        <v>2193</v>
      </c>
      <c r="B249" s="22" t="s">
        <v>1102</v>
      </c>
      <c r="C249" s="12" t="s">
        <v>950</v>
      </c>
      <c r="D249" s="18">
        <v>40932</v>
      </c>
      <c r="E249" s="17">
        <v>76</v>
      </c>
      <c r="F249" s="16" t="s">
        <v>932</v>
      </c>
      <c r="G249" s="34">
        <v>4</v>
      </c>
      <c r="H249" s="36">
        <v>36</v>
      </c>
      <c r="I249" s="12">
        <v>17</v>
      </c>
      <c r="J249" s="14">
        <f t="shared" si="7"/>
        <v>612</v>
      </c>
      <c r="K249" s="35">
        <v>16</v>
      </c>
      <c r="L249" s="34">
        <v>1</v>
      </c>
      <c r="M249" s="35"/>
    </row>
    <row r="250" spans="1:13" x14ac:dyDescent="0.3">
      <c r="A250" s="234" t="s">
        <v>2194</v>
      </c>
      <c r="B250" s="22" t="s">
        <v>1101</v>
      </c>
      <c r="C250" s="12" t="s">
        <v>1074</v>
      </c>
      <c r="D250" s="18">
        <v>40932</v>
      </c>
      <c r="E250" s="17">
        <v>76</v>
      </c>
      <c r="F250" s="16" t="s">
        <v>935</v>
      </c>
      <c r="G250" s="34">
        <v>3</v>
      </c>
      <c r="H250" s="36">
        <v>37</v>
      </c>
      <c r="I250" s="12">
        <v>18</v>
      </c>
      <c r="J250" s="14">
        <f t="shared" si="7"/>
        <v>666</v>
      </c>
      <c r="K250" s="13">
        <v>12</v>
      </c>
      <c r="L250" s="12">
        <v>1</v>
      </c>
      <c r="M250" s="13"/>
    </row>
    <row r="251" spans="1:13" x14ac:dyDescent="0.3">
      <c r="A251" s="234" t="s">
        <v>2195</v>
      </c>
      <c r="B251" s="22" t="s">
        <v>1100</v>
      </c>
      <c r="C251" s="12" t="s">
        <v>1099</v>
      </c>
      <c r="D251" s="18">
        <v>40932</v>
      </c>
      <c r="E251" s="17">
        <v>77</v>
      </c>
      <c r="F251" s="16" t="s">
        <v>932</v>
      </c>
      <c r="G251" s="12">
        <v>7</v>
      </c>
      <c r="H251" s="15">
        <v>32</v>
      </c>
      <c r="I251" s="12">
        <v>14</v>
      </c>
      <c r="J251" s="14">
        <f t="shared" si="7"/>
        <v>448</v>
      </c>
      <c r="K251" s="13">
        <v>12</v>
      </c>
      <c r="L251" s="12">
        <v>1</v>
      </c>
      <c r="M251" s="13"/>
    </row>
    <row r="252" spans="1:13" x14ac:dyDescent="0.3">
      <c r="A252" s="234" t="s">
        <v>2196</v>
      </c>
      <c r="B252" s="22" t="s">
        <v>1098</v>
      </c>
      <c r="C252" s="12" t="s">
        <v>1097</v>
      </c>
      <c r="D252" s="18">
        <v>40932</v>
      </c>
      <c r="E252" s="17">
        <v>77</v>
      </c>
      <c r="F252" s="16" t="s">
        <v>935</v>
      </c>
      <c r="G252" s="34">
        <v>8</v>
      </c>
      <c r="H252" s="36">
        <v>32</v>
      </c>
      <c r="I252" s="12">
        <v>14</v>
      </c>
      <c r="J252" s="14">
        <f t="shared" si="7"/>
        <v>448</v>
      </c>
      <c r="K252" s="35">
        <v>15</v>
      </c>
      <c r="L252" s="34">
        <v>1</v>
      </c>
      <c r="M252" s="35"/>
    </row>
    <row r="253" spans="1:13" x14ac:dyDescent="0.3">
      <c r="A253" s="234" t="s">
        <v>2197</v>
      </c>
      <c r="B253" s="22" t="s">
        <v>1096</v>
      </c>
      <c r="C253" s="12" t="s">
        <v>1095</v>
      </c>
      <c r="D253" s="18">
        <v>40932</v>
      </c>
      <c r="E253" s="17">
        <v>78</v>
      </c>
      <c r="F253" s="16" t="s">
        <v>932</v>
      </c>
      <c r="G253" s="34">
        <v>3</v>
      </c>
      <c r="H253" s="36">
        <v>37</v>
      </c>
      <c r="I253" s="12">
        <v>18</v>
      </c>
      <c r="J253" s="14">
        <f t="shared" si="7"/>
        <v>666</v>
      </c>
      <c r="K253" s="35">
        <v>13</v>
      </c>
      <c r="L253" s="34">
        <v>1</v>
      </c>
      <c r="M253" s="35"/>
    </row>
    <row r="254" spans="1:13" x14ac:dyDescent="0.3">
      <c r="A254" s="234" t="s">
        <v>2198</v>
      </c>
      <c r="B254" s="22" t="s">
        <v>1094</v>
      </c>
      <c r="C254" s="12" t="s">
        <v>1093</v>
      </c>
      <c r="D254" s="18">
        <v>40932</v>
      </c>
      <c r="E254" s="17">
        <v>78</v>
      </c>
      <c r="F254" s="16" t="s">
        <v>935</v>
      </c>
      <c r="G254" s="34">
        <v>6</v>
      </c>
      <c r="H254" s="36">
        <v>34</v>
      </c>
      <c r="I254" s="12">
        <v>16</v>
      </c>
      <c r="J254" s="14">
        <f t="shared" si="7"/>
        <v>544</v>
      </c>
      <c r="K254" s="35">
        <v>7</v>
      </c>
      <c r="L254" s="34">
        <v>1</v>
      </c>
      <c r="M254" s="35"/>
    </row>
    <row r="255" spans="1:13" x14ac:dyDescent="0.3">
      <c r="A255" s="234" t="s">
        <v>2199</v>
      </c>
      <c r="B255" s="22" t="s">
        <v>1092</v>
      </c>
      <c r="C255" s="12" t="s">
        <v>1091</v>
      </c>
      <c r="D255" s="18">
        <v>40932</v>
      </c>
      <c r="E255" s="17">
        <v>79</v>
      </c>
      <c r="F255" s="16" t="s">
        <v>932</v>
      </c>
      <c r="G255" s="12">
        <v>5</v>
      </c>
      <c r="H255" s="15">
        <v>35</v>
      </c>
      <c r="I255" s="12">
        <v>22</v>
      </c>
      <c r="J255" s="14">
        <f t="shared" si="7"/>
        <v>770</v>
      </c>
      <c r="K255" s="13">
        <v>7</v>
      </c>
      <c r="L255" s="12">
        <v>1</v>
      </c>
      <c r="M255" s="13"/>
    </row>
    <row r="256" spans="1:13" x14ac:dyDescent="0.3">
      <c r="A256" s="234" t="s">
        <v>2200</v>
      </c>
      <c r="B256" s="22" t="s">
        <v>1090</v>
      </c>
      <c r="C256" s="12" t="s">
        <v>1022</v>
      </c>
      <c r="D256" s="18">
        <v>40932</v>
      </c>
      <c r="E256" s="17">
        <v>79</v>
      </c>
      <c r="F256" s="16" t="s">
        <v>935</v>
      </c>
      <c r="G256" s="12">
        <v>6</v>
      </c>
      <c r="H256" s="15">
        <v>34</v>
      </c>
      <c r="I256" s="12">
        <v>22</v>
      </c>
      <c r="J256" s="14">
        <f t="shared" si="7"/>
        <v>748</v>
      </c>
      <c r="K256" s="13">
        <v>14</v>
      </c>
      <c r="L256" s="12">
        <v>1</v>
      </c>
      <c r="M256" s="13"/>
    </row>
    <row r="257" spans="1:13" x14ac:dyDescent="0.3">
      <c r="A257" s="234" t="s">
        <v>2201</v>
      </c>
      <c r="B257" s="22" t="s">
        <v>1089</v>
      </c>
      <c r="C257" s="12" t="s">
        <v>1088</v>
      </c>
      <c r="D257" s="18">
        <v>40947</v>
      </c>
      <c r="E257" s="17">
        <v>80</v>
      </c>
      <c r="F257" s="16" t="s">
        <v>932</v>
      </c>
      <c r="G257" s="12">
        <v>7</v>
      </c>
      <c r="H257" s="15">
        <v>33</v>
      </c>
      <c r="I257" s="12">
        <v>15</v>
      </c>
      <c r="J257" s="14">
        <f t="shared" si="7"/>
        <v>495</v>
      </c>
      <c r="K257" s="13">
        <v>9</v>
      </c>
      <c r="L257" s="12">
        <v>1</v>
      </c>
      <c r="M257" s="13"/>
    </row>
    <row r="258" spans="1:13" s="33" customFormat="1" x14ac:dyDescent="0.3">
      <c r="A258" s="235" t="s">
        <v>2202</v>
      </c>
      <c r="B258" s="22" t="s">
        <v>1087</v>
      </c>
      <c r="C258" s="12" t="s">
        <v>1086</v>
      </c>
      <c r="D258" s="18">
        <v>40948</v>
      </c>
      <c r="E258" s="17">
        <v>80</v>
      </c>
      <c r="F258" s="16" t="s">
        <v>935</v>
      </c>
      <c r="G258" s="12">
        <v>6</v>
      </c>
      <c r="H258" s="15">
        <v>34</v>
      </c>
      <c r="I258" s="12">
        <v>20</v>
      </c>
      <c r="J258" s="14">
        <f t="shared" si="7"/>
        <v>680</v>
      </c>
      <c r="K258" s="13">
        <v>14</v>
      </c>
      <c r="L258" s="12">
        <v>1</v>
      </c>
      <c r="M258" s="13"/>
    </row>
    <row r="259" spans="1:13" x14ac:dyDescent="0.3">
      <c r="A259" s="234" t="s">
        <v>2203</v>
      </c>
      <c r="B259" s="22" t="s">
        <v>1085</v>
      </c>
      <c r="C259" s="12" t="s">
        <v>1084</v>
      </c>
      <c r="D259" s="18">
        <v>40949</v>
      </c>
      <c r="E259" s="17">
        <v>81</v>
      </c>
      <c r="F259" s="16" t="s">
        <v>932</v>
      </c>
      <c r="G259" s="12">
        <v>5</v>
      </c>
      <c r="H259" s="15">
        <v>35</v>
      </c>
      <c r="I259" s="12">
        <v>22</v>
      </c>
      <c r="J259" s="14">
        <f t="shared" si="7"/>
        <v>770</v>
      </c>
      <c r="K259" s="13">
        <v>6</v>
      </c>
      <c r="L259" s="12">
        <v>1</v>
      </c>
      <c r="M259" s="13"/>
    </row>
    <row r="260" spans="1:13" x14ac:dyDescent="0.3">
      <c r="A260" s="234" t="s">
        <v>2204</v>
      </c>
      <c r="B260" s="22" t="s">
        <v>1083</v>
      </c>
      <c r="C260" s="12" t="s">
        <v>1082</v>
      </c>
      <c r="D260" s="18">
        <v>40950</v>
      </c>
      <c r="E260" s="17">
        <v>81</v>
      </c>
      <c r="F260" s="16" t="s">
        <v>935</v>
      </c>
      <c r="G260" s="12">
        <v>3</v>
      </c>
      <c r="H260" s="15">
        <v>37</v>
      </c>
      <c r="I260" s="12">
        <v>21</v>
      </c>
      <c r="J260" s="14">
        <f t="shared" si="7"/>
        <v>777</v>
      </c>
      <c r="K260" s="13">
        <v>18</v>
      </c>
      <c r="L260" s="12">
        <v>1</v>
      </c>
      <c r="M260" s="13"/>
    </row>
    <row r="261" spans="1:13" x14ac:dyDescent="0.3">
      <c r="A261" s="234" t="s">
        <v>2205</v>
      </c>
      <c r="B261" s="22" t="s">
        <v>1081</v>
      </c>
      <c r="C261" s="12" t="s">
        <v>1040</v>
      </c>
      <c r="D261" s="18">
        <v>40951</v>
      </c>
      <c r="E261" s="17">
        <v>82</v>
      </c>
      <c r="F261" s="16" t="s">
        <v>932</v>
      </c>
      <c r="G261" s="12">
        <v>7</v>
      </c>
      <c r="H261" s="15">
        <v>33</v>
      </c>
      <c r="I261" s="12">
        <v>20</v>
      </c>
      <c r="J261" s="14">
        <f t="shared" si="7"/>
        <v>660</v>
      </c>
      <c r="K261" s="13">
        <v>25</v>
      </c>
      <c r="L261" s="12">
        <v>1</v>
      </c>
      <c r="M261" s="13"/>
    </row>
    <row r="262" spans="1:13" x14ac:dyDescent="0.3">
      <c r="A262" s="234" t="s">
        <v>2206</v>
      </c>
      <c r="B262" s="22" t="s">
        <v>1080</v>
      </c>
      <c r="C262" s="12" t="s">
        <v>1079</v>
      </c>
      <c r="D262" s="18">
        <v>40952</v>
      </c>
      <c r="E262" s="17">
        <v>82</v>
      </c>
      <c r="F262" s="16" t="s">
        <v>935</v>
      </c>
      <c r="G262" s="12">
        <v>8</v>
      </c>
      <c r="H262" s="15">
        <v>32</v>
      </c>
      <c r="I262" s="12">
        <v>13</v>
      </c>
      <c r="J262" s="14">
        <f t="shared" si="7"/>
        <v>416</v>
      </c>
      <c r="K262" s="13">
        <v>15</v>
      </c>
      <c r="L262" s="12">
        <v>1</v>
      </c>
      <c r="M262" s="13"/>
    </row>
    <row r="263" spans="1:13" x14ac:dyDescent="0.3">
      <c r="A263" s="234" t="s">
        <v>2207</v>
      </c>
      <c r="B263" s="22" t="s">
        <v>1078</v>
      </c>
      <c r="C263" s="12" t="s">
        <v>1077</v>
      </c>
      <c r="D263" s="18">
        <v>40953</v>
      </c>
      <c r="E263" s="17">
        <v>83</v>
      </c>
      <c r="F263" s="16" t="s">
        <v>932</v>
      </c>
      <c r="G263" s="12">
        <v>6</v>
      </c>
      <c r="H263" s="15">
        <v>34</v>
      </c>
      <c r="I263" s="12">
        <v>20</v>
      </c>
      <c r="J263" s="14">
        <f t="shared" si="7"/>
        <v>680</v>
      </c>
      <c r="K263" s="13">
        <v>19</v>
      </c>
      <c r="L263" s="12">
        <v>1</v>
      </c>
      <c r="M263" s="13"/>
    </row>
    <row r="264" spans="1:13" x14ac:dyDescent="0.3">
      <c r="A264" s="234" t="s">
        <v>2208</v>
      </c>
      <c r="B264" s="22" t="s">
        <v>1076</v>
      </c>
      <c r="C264" s="12" t="s">
        <v>1032</v>
      </c>
      <c r="D264" s="18">
        <v>40954</v>
      </c>
      <c r="E264" s="17">
        <v>83</v>
      </c>
      <c r="F264" s="16" t="s">
        <v>935</v>
      </c>
      <c r="G264" s="12">
        <v>3</v>
      </c>
      <c r="H264" s="15">
        <v>37</v>
      </c>
      <c r="I264" s="12">
        <v>19</v>
      </c>
      <c r="J264" s="14">
        <f t="shared" si="7"/>
        <v>703</v>
      </c>
      <c r="K264" s="13">
        <v>14</v>
      </c>
      <c r="L264" s="12">
        <v>1</v>
      </c>
      <c r="M264" s="13"/>
    </row>
    <row r="265" spans="1:13" x14ac:dyDescent="0.3">
      <c r="A265" s="234" t="s">
        <v>2209</v>
      </c>
      <c r="B265" s="22" t="s">
        <v>1075</v>
      </c>
      <c r="C265" s="12" t="s">
        <v>1074</v>
      </c>
      <c r="D265" s="18">
        <v>40955</v>
      </c>
      <c r="E265" s="17">
        <v>84</v>
      </c>
      <c r="F265" s="16" t="s">
        <v>932</v>
      </c>
      <c r="G265" s="12">
        <v>6</v>
      </c>
      <c r="H265" s="15">
        <v>34</v>
      </c>
      <c r="I265" s="12">
        <v>18</v>
      </c>
      <c r="J265" s="14">
        <f t="shared" si="7"/>
        <v>612</v>
      </c>
      <c r="K265" s="13">
        <v>10</v>
      </c>
      <c r="L265" s="12">
        <v>1</v>
      </c>
      <c r="M265" s="13"/>
    </row>
    <row r="266" spans="1:13" x14ac:dyDescent="0.3">
      <c r="A266" s="234" t="s">
        <v>2210</v>
      </c>
      <c r="B266" s="22" t="s">
        <v>1073</v>
      </c>
      <c r="C266" s="12" t="s">
        <v>1072</v>
      </c>
      <c r="D266" s="18">
        <v>40956</v>
      </c>
      <c r="E266" s="17">
        <v>84</v>
      </c>
      <c r="F266" s="16" t="s">
        <v>935</v>
      </c>
      <c r="G266" s="12">
        <v>7</v>
      </c>
      <c r="H266" s="15">
        <v>33</v>
      </c>
      <c r="I266" s="12">
        <v>13</v>
      </c>
      <c r="J266" s="14">
        <f t="shared" si="7"/>
        <v>429</v>
      </c>
      <c r="K266" s="13">
        <v>7</v>
      </c>
      <c r="L266" s="12">
        <v>1</v>
      </c>
      <c r="M266" s="13"/>
    </row>
    <row r="267" spans="1:13" x14ac:dyDescent="0.3">
      <c r="A267" s="234" t="s">
        <v>2211</v>
      </c>
      <c r="B267" s="22" t="s">
        <v>1071</v>
      </c>
      <c r="C267" s="12" t="s">
        <v>1070</v>
      </c>
      <c r="D267" s="18">
        <v>40969</v>
      </c>
      <c r="E267" s="17">
        <v>85</v>
      </c>
      <c r="F267" s="16" t="s">
        <v>932</v>
      </c>
      <c r="G267" s="12">
        <v>4</v>
      </c>
      <c r="H267" s="15">
        <v>36</v>
      </c>
      <c r="I267" s="12">
        <v>26</v>
      </c>
      <c r="J267" s="14">
        <f t="shared" si="7"/>
        <v>936</v>
      </c>
      <c r="K267" s="13">
        <v>5</v>
      </c>
      <c r="L267" s="12">
        <v>1</v>
      </c>
      <c r="M267" s="13"/>
    </row>
    <row r="268" spans="1:13" x14ac:dyDescent="0.3">
      <c r="A268" s="234" t="s">
        <v>2212</v>
      </c>
      <c r="B268" s="22" t="s">
        <v>1069</v>
      </c>
      <c r="C268" s="12" t="s">
        <v>1063</v>
      </c>
      <c r="D268" s="18">
        <v>40969</v>
      </c>
      <c r="E268" s="17">
        <v>85</v>
      </c>
      <c r="F268" s="16" t="s">
        <v>935</v>
      </c>
      <c r="G268" s="12">
        <v>6</v>
      </c>
      <c r="H268" s="15">
        <v>34</v>
      </c>
      <c r="I268" s="12">
        <v>17</v>
      </c>
      <c r="J268" s="14">
        <f t="shared" si="7"/>
        <v>578</v>
      </c>
      <c r="K268" s="13">
        <v>5</v>
      </c>
      <c r="L268" s="12">
        <v>1</v>
      </c>
      <c r="M268" s="13"/>
    </row>
    <row r="269" spans="1:13" x14ac:dyDescent="0.3">
      <c r="A269" s="234" t="s">
        <v>2213</v>
      </c>
      <c r="B269" s="22" t="s">
        <v>1068</v>
      </c>
      <c r="C269" s="12" t="s">
        <v>1057</v>
      </c>
      <c r="D269" s="18">
        <v>40969</v>
      </c>
      <c r="E269" s="17">
        <v>86</v>
      </c>
      <c r="F269" s="16" t="s">
        <v>932</v>
      </c>
      <c r="G269" s="12">
        <v>6</v>
      </c>
      <c r="H269" s="15">
        <v>34</v>
      </c>
      <c r="I269" s="12">
        <v>16</v>
      </c>
      <c r="J269" s="14">
        <f t="shared" si="7"/>
        <v>544</v>
      </c>
      <c r="K269" s="13">
        <v>7</v>
      </c>
      <c r="L269" s="12">
        <v>1</v>
      </c>
      <c r="M269" s="13"/>
    </row>
    <row r="270" spans="1:13" x14ac:dyDescent="0.3">
      <c r="A270" s="234" t="s">
        <v>2214</v>
      </c>
      <c r="B270" s="22" t="s">
        <v>1067</v>
      </c>
      <c r="C270" s="12" t="s">
        <v>1006</v>
      </c>
      <c r="D270" s="18">
        <v>40969</v>
      </c>
      <c r="E270" s="17">
        <v>86</v>
      </c>
      <c r="F270" s="16" t="s">
        <v>935</v>
      </c>
      <c r="G270" s="12">
        <v>6</v>
      </c>
      <c r="H270" s="15">
        <v>34</v>
      </c>
      <c r="I270" s="12">
        <v>17</v>
      </c>
      <c r="J270" s="14">
        <f t="shared" si="7"/>
        <v>578</v>
      </c>
      <c r="K270" s="13">
        <v>6</v>
      </c>
      <c r="L270" s="12">
        <v>1</v>
      </c>
      <c r="M270" s="13"/>
    </row>
    <row r="271" spans="1:13" x14ac:dyDescent="0.3">
      <c r="A271" s="234" t="s">
        <v>2215</v>
      </c>
      <c r="B271" s="22" t="s">
        <v>1066</v>
      </c>
      <c r="C271" s="12" t="s">
        <v>1065</v>
      </c>
      <c r="D271" s="18">
        <v>40969</v>
      </c>
      <c r="E271" s="17">
        <v>87</v>
      </c>
      <c r="F271" s="16" t="s">
        <v>932</v>
      </c>
      <c r="G271" s="12">
        <v>6</v>
      </c>
      <c r="H271" s="15">
        <v>34</v>
      </c>
      <c r="I271" s="12">
        <v>18</v>
      </c>
      <c r="J271" s="14">
        <f t="shared" si="7"/>
        <v>612</v>
      </c>
      <c r="K271" s="13">
        <v>10</v>
      </c>
      <c r="L271" s="12">
        <v>1</v>
      </c>
      <c r="M271" s="13"/>
    </row>
    <row r="272" spans="1:13" x14ac:dyDescent="0.3">
      <c r="A272" s="234" t="s">
        <v>2216</v>
      </c>
      <c r="B272" s="22" t="s">
        <v>1064</v>
      </c>
      <c r="C272" s="12" t="s">
        <v>1063</v>
      </c>
      <c r="D272" s="18">
        <v>40969</v>
      </c>
      <c r="E272" s="17">
        <v>87</v>
      </c>
      <c r="F272" s="16" t="s">
        <v>935</v>
      </c>
      <c r="G272" s="12">
        <v>6</v>
      </c>
      <c r="H272" s="15">
        <v>34</v>
      </c>
      <c r="I272" s="12">
        <v>17</v>
      </c>
      <c r="J272" s="14">
        <f t="shared" si="7"/>
        <v>578</v>
      </c>
      <c r="K272" s="13">
        <v>5</v>
      </c>
      <c r="L272" s="12">
        <v>1</v>
      </c>
      <c r="M272" s="13"/>
    </row>
    <row r="273" spans="1:13" x14ac:dyDescent="0.3">
      <c r="A273" s="234" t="s">
        <v>2217</v>
      </c>
      <c r="B273" s="22" t="s">
        <v>1062</v>
      </c>
      <c r="C273" s="12" t="s">
        <v>1006</v>
      </c>
      <c r="D273" s="18">
        <v>40969</v>
      </c>
      <c r="E273" s="17">
        <v>88</v>
      </c>
      <c r="F273" s="16" t="s">
        <v>932</v>
      </c>
      <c r="G273" s="12">
        <v>6</v>
      </c>
      <c r="H273" s="15">
        <v>34</v>
      </c>
      <c r="I273" s="12">
        <v>17</v>
      </c>
      <c r="J273" s="14">
        <f t="shared" si="7"/>
        <v>578</v>
      </c>
      <c r="K273" s="13">
        <v>6</v>
      </c>
      <c r="L273" s="12">
        <v>1</v>
      </c>
      <c r="M273" s="13"/>
    </row>
    <row r="274" spans="1:13" x14ac:dyDescent="0.3">
      <c r="A274" s="238" t="s">
        <v>2218</v>
      </c>
      <c r="B274" s="29" t="s">
        <v>1061</v>
      </c>
      <c r="C274" s="23" t="s">
        <v>967</v>
      </c>
      <c r="D274" s="28">
        <v>40969</v>
      </c>
      <c r="E274" s="27">
        <v>88</v>
      </c>
      <c r="F274" s="26" t="s">
        <v>935</v>
      </c>
      <c r="G274" s="23">
        <v>3</v>
      </c>
      <c r="H274" s="25">
        <v>37</v>
      </c>
      <c r="I274" s="23">
        <v>17</v>
      </c>
      <c r="J274" s="14">
        <f t="shared" si="7"/>
        <v>629</v>
      </c>
      <c r="K274" s="24">
        <v>36</v>
      </c>
      <c r="L274" s="23">
        <v>0</v>
      </c>
      <c r="M274" s="24" t="s">
        <v>1060</v>
      </c>
    </row>
    <row r="275" spans="1:13" x14ac:dyDescent="0.3">
      <c r="A275" s="234" t="s">
        <v>2219</v>
      </c>
      <c r="B275" s="22" t="s">
        <v>1059</v>
      </c>
      <c r="C275" s="12" t="s">
        <v>957</v>
      </c>
      <c r="D275" s="18">
        <v>40969</v>
      </c>
      <c r="E275" s="17">
        <v>89</v>
      </c>
      <c r="F275" s="16" t="s">
        <v>932</v>
      </c>
      <c r="G275" s="12">
        <v>5</v>
      </c>
      <c r="H275" s="15">
        <v>35</v>
      </c>
      <c r="I275" s="12">
        <v>23</v>
      </c>
      <c r="J275" s="14">
        <f t="shared" si="7"/>
        <v>805</v>
      </c>
      <c r="K275" s="13">
        <v>12</v>
      </c>
      <c r="L275" s="12">
        <v>1</v>
      </c>
      <c r="M275" s="13"/>
    </row>
    <row r="276" spans="1:13" x14ac:dyDescent="0.3">
      <c r="A276" s="234" t="s">
        <v>2220</v>
      </c>
      <c r="B276" s="22" t="s">
        <v>1058</v>
      </c>
      <c r="C276" s="12" t="s">
        <v>1057</v>
      </c>
      <c r="D276" s="18">
        <v>40969</v>
      </c>
      <c r="E276" s="17">
        <v>89</v>
      </c>
      <c r="F276" s="16" t="s">
        <v>935</v>
      </c>
      <c r="G276" s="12">
        <v>6</v>
      </c>
      <c r="H276" s="15">
        <v>34</v>
      </c>
      <c r="I276" s="12">
        <v>16</v>
      </c>
      <c r="J276" s="14">
        <f t="shared" si="7"/>
        <v>544</v>
      </c>
      <c r="K276" s="13">
        <v>7</v>
      </c>
      <c r="L276" s="12">
        <v>1</v>
      </c>
      <c r="M276" s="13"/>
    </row>
    <row r="277" spans="1:13" x14ac:dyDescent="0.3">
      <c r="A277" s="234" t="s">
        <v>2221</v>
      </c>
      <c r="B277" s="22" t="s">
        <v>1056</v>
      </c>
      <c r="C277" s="12" t="s">
        <v>988</v>
      </c>
      <c r="D277" s="18">
        <v>40969</v>
      </c>
      <c r="E277" s="17">
        <v>90</v>
      </c>
      <c r="F277" s="16" t="s">
        <v>932</v>
      </c>
      <c r="G277" s="12">
        <v>5</v>
      </c>
      <c r="H277" s="15">
        <v>35</v>
      </c>
      <c r="I277" s="12">
        <v>20</v>
      </c>
      <c r="J277" s="14">
        <f t="shared" si="7"/>
        <v>700</v>
      </c>
      <c r="K277" s="13">
        <v>4</v>
      </c>
      <c r="L277" s="12">
        <v>1</v>
      </c>
      <c r="M277" s="13"/>
    </row>
    <row r="278" spans="1:13" x14ac:dyDescent="0.3">
      <c r="A278" s="234" t="s">
        <v>2222</v>
      </c>
      <c r="B278" s="22" t="s">
        <v>1055</v>
      </c>
      <c r="C278" s="12" t="s">
        <v>998</v>
      </c>
      <c r="D278" s="18">
        <v>40969</v>
      </c>
      <c r="E278" s="17">
        <v>90</v>
      </c>
      <c r="F278" s="16" t="s">
        <v>935</v>
      </c>
      <c r="G278" s="12">
        <v>6</v>
      </c>
      <c r="H278" s="15">
        <v>34</v>
      </c>
      <c r="I278" s="12">
        <v>20</v>
      </c>
      <c r="J278" s="14">
        <f t="shared" si="7"/>
        <v>680</v>
      </c>
      <c r="K278" s="13">
        <v>18</v>
      </c>
      <c r="L278" s="12">
        <v>1</v>
      </c>
      <c r="M278" s="13"/>
    </row>
    <row r="279" spans="1:13" x14ac:dyDescent="0.3">
      <c r="A279" s="234" t="s">
        <v>2223</v>
      </c>
      <c r="B279" s="22" t="s">
        <v>1054</v>
      </c>
      <c r="C279" s="12" t="s">
        <v>1018</v>
      </c>
      <c r="D279" s="18">
        <v>40969</v>
      </c>
      <c r="E279" s="17">
        <v>91</v>
      </c>
      <c r="F279" s="16" t="s">
        <v>932</v>
      </c>
      <c r="G279" s="12">
        <v>6</v>
      </c>
      <c r="H279" s="15">
        <v>34</v>
      </c>
      <c r="I279" s="12">
        <v>18</v>
      </c>
      <c r="J279" s="14">
        <f t="shared" si="7"/>
        <v>612</v>
      </c>
      <c r="K279" s="13">
        <v>11</v>
      </c>
      <c r="L279" s="12">
        <v>1</v>
      </c>
      <c r="M279" s="13"/>
    </row>
    <row r="280" spans="1:13" x14ac:dyDescent="0.3">
      <c r="A280" s="234" t="s">
        <v>2224</v>
      </c>
      <c r="B280" s="22" t="s">
        <v>1053</v>
      </c>
      <c r="C280" s="12" t="s">
        <v>965</v>
      </c>
      <c r="D280" s="18">
        <v>40969</v>
      </c>
      <c r="E280" s="17">
        <v>91</v>
      </c>
      <c r="F280" s="16" t="s">
        <v>935</v>
      </c>
      <c r="G280" s="12">
        <v>7</v>
      </c>
      <c r="H280" s="15">
        <v>33</v>
      </c>
      <c r="I280" s="12">
        <v>15</v>
      </c>
      <c r="J280" s="14">
        <f t="shared" si="7"/>
        <v>495</v>
      </c>
      <c r="K280" s="13">
        <v>11</v>
      </c>
      <c r="L280" s="12">
        <v>1</v>
      </c>
      <c r="M280" s="13"/>
    </row>
    <row r="281" spans="1:13" x14ac:dyDescent="0.3">
      <c r="A281" s="234" t="s">
        <v>2225</v>
      </c>
      <c r="B281" s="22" t="s">
        <v>1052</v>
      </c>
      <c r="C281" s="12" t="s">
        <v>1051</v>
      </c>
      <c r="D281" s="18">
        <v>41010</v>
      </c>
      <c r="E281" s="17">
        <v>92</v>
      </c>
      <c r="F281" s="16" t="s">
        <v>932</v>
      </c>
      <c r="G281" s="32">
        <v>7</v>
      </c>
      <c r="H281" s="21">
        <v>33</v>
      </c>
      <c r="I281" s="20">
        <v>13</v>
      </c>
      <c r="J281" s="14">
        <f t="shared" si="7"/>
        <v>429</v>
      </c>
      <c r="K281" s="13">
        <v>6</v>
      </c>
      <c r="L281" s="12">
        <v>1</v>
      </c>
      <c r="M281" s="13"/>
    </row>
    <row r="282" spans="1:13" x14ac:dyDescent="0.3">
      <c r="A282" s="234" t="s">
        <v>2226</v>
      </c>
      <c r="B282" s="12" t="s">
        <v>1050</v>
      </c>
      <c r="C282" s="12" t="s">
        <v>990</v>
      </c>
      <c r="D282" s="18">
        <v>41010</v>
      </c>
      <c r="E282" s="17">
        <v>92</v>
      </c>
      <c r="F282" s="16" t="s">
        <v>935</v>
      </c>
      <c r="G282" s="32">
        <v>5</v>
      </c>
      <c r="H282" s="21">
        <v>35</v>
      </c>
      <c r="I282" s="20">
        <v>16</v>
      </c>
      <c r="J282" s="14">
        <f t="shared" si="7"/>
        <v>560</v>
      </c>
      <c r="K282" s="13">
        <v>17</v>
      </c>
      <c r="L282" s="12">
        <v>1</v>
      </c>
      <c r="M282" s="13"/>
    </row>
    <row r="283" spans="1:13" x14ac:dyDescent="0.3">
      <c r="A283" s="234" t="s">
        <v>2227</v>
      </c>
      <c r="B283" s="12" t="s">
        <v>1049</v>
      </c>
      <c r="C283" s="12" t="s">
        <v>1048</v>
      </c>
      <c r="D283" s="18">
        <v>41010</v>
      </c>
      <c r="E283" s="17">
        <v>93</v>
      </c>
      <c r="F283" s="16" t="s">
        <v>932</v>
      </c>
      <c r="G283" s="32">
        <v>4</v>
      </c>
      <c r="H283" s="21">
        <v>36</v>
      </c>
      <c r="I283" s="20">
        <v>14</v>
      </c>
      <c r="J283" s="14">
        <f t="shared" si="7"/>
        <v>504</v>
      </c>
      <c r="K283" s="13">
        <v>6</v>
      </c>
      <c r="L283" s="12">
        <v>1</v>
      </c>
      <c r="M283" s="13"/>
    </row>
    <row r="284" spans="1:13" x14ac:dyDescent="0.3">
      <c r="A284" s="234" t="s">
        <v>2228</v>
      </c>
      <c r="B284" s="22" t="s">
        <v>1047</v>
      </c>
      <c r="C284" s="12" t="s">
        <v>1046</v>
      </c>
      <c r="D284" s="18">
        <v>41010</v>
      </c>
      <c r="E284" s="17">
        <v>93</v>
      </c>
      <c r="F284" s="16" t="s">
        <v>935</v>
      </c>
      <c r="G284" s="32">
        <v>5</v>
      </c>
      <c r="H284" s="21">
        <v>35</v>
      </c>
      <c r="I284" s="20">
        <v>21</v>
      </c>
      <c r="J284" s="14">
        <f t="shared" si="7"/>
        <v>735</v>
      </c>
      <c r="K284" s="13">
        <v>6</v>
      </c>
      <c r="L284" s="12">
        <v>1</v>
      </c>
      <c r="M284" s="13"/>
    </row>
    <row r="285" spans="1:13" x14ac:dyDescent="0.3">
      <c r="A285" s="234" t="s">
        <v>2229</v>
      </c>
      <c r="B285" s="22" t="s">
        <v>1045</v>
      </c>
      <c r="C285" s="12" t="s">
        <v>1044</v>
      </c>
      <c r="D285" s="18">
        <v>41171</v>
      </c>
      <c r="E285" s="17">
        <v>94</v>
      </c>
      <c r="F285" s="16" t="s">
        <v>932</v>
      </c>
      <c r="G285" s="12">
        <v>7</v>
      </c>
      <c r="H285" s="15">
        <v>33</v>
      </c>
      <c r="I285" s="12">
        <v>14</v>
      </c>
      <c r="J285" s="14">
        <f t="shared" si="7"/>
        <v>462</v>
      </c>
      <c r="K285" s="13">
        <v>12</v>
      </c>
      <c r="L285" s="12">
        <v>1</v>
      </c>
      <c r="M285" s="13"/>
    </row>
    <row r="286" spans="1:13" x14ac:dyDescent="0.3">
      <c r="A286" s="234" t="s">
        <v>2230</v>
      </c>
      <c r="B286" s="22" t="s">
        <v>1043</v>
      </c>
      <c r="C286" s="12" t="s">
        <v>975</v>
      </c>
      <c r="D286" s="18">
        <v>41171</v>
      </c>
      <c r="E286" s="17">
        <v>94</v>
      </c>
      <c r="F286" s="16" t="s">
        <v>935</v>
      </c>
      <c r="G286" s="12">
        <v>5</v>
      </c>
      <c r="H286" s="15">
        <v>35</v>
      </c>
      <c r="I286" s="12">
        <v>18</v>
      </c>
      <c r="J286" s="14">
        <f t="shared" si="7"/>
        <v>630</v>
      </c>
      <c r="K286" s="13">
        <v>7</v>
      </c>
      <c r="L286" s="12">
        <v>1</v>
      </c>
      <c r="M286" s="13"/>
    </row>
    <row r="287" spans="1:13" x14ac:dyDescent="0.3">
      <c r="A287" s="234" t="s">
        <v>2231</v>
      </c>
      <c r="B287" s="22" t="s">
        <v>1042</v>
      </c>
      <c r="C287" s="12" t="s">
        <v>986</v>
      </c>
      <c r="D287" s="18">
        <v>41171</v>
      </c>
      <c r="E287" s="17">
        <v>95</v>
      </c>
      <c r="F287" s="16" t="s">
        <v>932</v>
      </c>
      <c r="G287" s="12">
        <v>4</v>
      </c>
      <c r="H287" s="15">
        <v>36</v>
      </c>
      <c r="I287" s="12">
        <v>24</v>
      </c>
      <c r="J287" s="14">
        <f t="shared" si="7"/>
        <v>864</v>
      </c>
      <c r="K287" s="13">
        <v>11</v>
      </c>
      <c r="L287" s="12">
        <v>1</v>
      </c>
      <c r="M287" s="13"/>
    </row>
    <row r="288" spans="1:13" x14ac:dyDescent="0.3">
      <c r="A288" s="234" t="s">
        <v>2232</v>
      </c>
      <c r="B288" s="22" t="s">
        <v>1041</v>
      </c>
      <c r="C288" s="12" t="s">
        <v>1040</v>
      </c>
      <c r="D288" s="18">
        <v>41171</v>
      </c>
      <c r="E288" s="17">
        <v>95</v>
      </c>
      <c r="F288" s="16" t="s">
        <v>935</v>
      </c>
      <c r="G288" s="12">
        <v>5</v>
      </c>
      <c r="H288" s="15">
        <v>35</v>
      </c>
      <c r="I288" s="12">
        <v>20</v>
      </c>
      <c r="J288" s="14">
        <f t="shared" si="7"/>
        <v>700</v>
      </c>
      <c r="K288" s="13">
        <v>14</v>
      </c>
      <c r="L288" s="12">
        <v>1</v>
      </c>
      <c r="M288" s="13"/>
    </row>
    <row r="289" spans="1:13" x14ac:dyDescent="0.3">
      <c r="A289" s="234" t="s">
        <v>2233</v>
      </c>
      <c r="B289" s="22" t="s">
        <v>1039</v>
      </c>
      <c r="C289" s="12" t="s">
        <v>1010</v>
      </c>
      <c r="D289" s="18">
        <v>41171</v>
      </c>
      <c r="E289" s="17">
        <v>96</v>
      </c>
      <c r="F289" s="16" t="s">
        <v>935</v>
      </c>
      <c r="G289" s="12">
        <v>5</v>
      </c>
      <c r="H289" s="15">
        <v>35</v>
      </c>
      <c r="I289" s="12">
        <v>19</v>
      </c>
      <c r="J289" s="14">
        <f t="shared" si="7"/>
        <v>665</v>
      </c>
      <c r="K289" s="13">
        <v>8</v>
      </c>
      <c r="L289" s="12">
        <v>1</v>
      </c>
      <c r="M289" s="13"/>
    </row>
    <row r="290" spans="1:13" x14ac:dyDescent="0.3">
      <c r="A290" s="234" t="s">
        <v>2234</v>
      </c>
      <c r="B290" s="22" t="s">
        <v>1038</v>
      </c>
      <c r="C290" s="12" t="s">
        <v>1037</v>
      </c>
      <c r="D290" s="18">
        <v>41171</v>
      </c>
      <c r="E290" s="17">
        <v>97</v>
      </c>
      <c r="F290" s="16" t="s">
        <v>932</v>
      </c>
      <c r="G290" s="12">
        <v>5</v>
      </c>
      <c r="H290" s="15">
        <v>35</v>
      </c>
      <c r="I290" s="12">
        <v>20</v>
      </c>
      <c r="J290" s="14">
        <f t="shared" si="7"/>
        <v>700</v>
      </c>
      <c r="K290" s="13">
        <v>10</v>
      </c>
      <c r="L290" s="12">
        <v>1</v>
      </c>
      <c r="M290" s="13"/>
    </row>
    <row r="291" spans="1:13" x14ac:dyDescent="0.3">
      <c r="A291" s="234" t="s">
        <v>2235</v>
      </c>
      <c r="B291" s="22" t="s">
        <v>1036</v>
      </c>
      <c r="C291" s="12" t="s">
        <v>1035</v>
      </c>
      <c r="D291" s="18">
        <v>41171</v>
      </c>
      <c r="E291" s="17">
        <v>97</v>
      </c>
      <c r="F291" s="16" t="s">
        <v>935</v>
      </c>
      <c r="G291" s="12">
        <v>4</v>
      </c>
      <c r="H291" s="15">
        <v>36</v>
      </c>
      <c r="I291" s="12">
        <v>24</v>
      </c>
      <c r="J291" s="14">
        <f t="shared" si="7"/>
        <v>864</v>
      </c>
      <c r="K291" s="13">
        <v>8</v>
      </c>
      <c r="L291" s="12">
        <v>1</v>
      </c>
      <c r="M291" s="13"/>
    </row>
    <row r="292" spans="1:13" x14ac:dyDescent="0.3">
      <c r="A292" s="234" t="s">
        <v>2236</v>
      </c>
      <c r="B292" s="22" t="s">
        <v>1034</v>
      </c>
      <c r="C292" s="12" t="s">
        <v>1028</v>
      </c>
      <c r="D292" s="18">
        <v>41171</v>
      </c>
      <c r="E292" s="17">
        <v>98</v>
      </c>
      <c r="F292" s="16" t="s">
        <v>932</v>
      </c>
      <c r="G292" s="12">
        <v>5</v>
      </c>
      <c r="H292" s="15">
        <v>35</v>
      </c>
      <c r="I292" s="12">
        <v>21</v>
      </c>
      <c r="J292" s="14">
        <f t="shared" si="7"/>
        <v>735</v>
      </c>
      <c r="K292" s="13">
        <v>10</v>
      </c>
      <c r="L292" s="12">
        <v>1</v>
      </c>
      <c r="M292" s="13"/>
    </row>
    <row r="293" spans="1:13" x14ac:dyDescent="0.3">
      <c r="A293" s="234" t="s">
        <v>2237</v>
      </c>
      <c r="B293" s="22" t="s">
        <v>1033</v>
      </c>
      <c r="C293" s="12" t="s">
        <v>1032</v>
      </c>
      <c r="D293" s="18">
        <v>41171</v>
      </c>
      <c r="E293" s="17">
        <v>98</v>
      </c>
      <c r="F293" s="16" t="s">
        <v>935</v>
      </c>
      <c r="G293" s="12">
        <v>5</v>
      </c>
      <c r="H293" s="15">
        <v>35</v>
      </c>
      <c r="I293" s="12">
        <v>19</v>
      </c>
      <c r="J293" s="14">
        <f t="shared" si="7"/>
        <v>665</v>
      </c>
      <c r="K293" s="13">
        <v>14</v>
      </c>
      <c r="L293" s="12">
        <v>1</v>
      </c>
      <c r="M293" s="13"/>
    </row>
    <row r="294" spans="1:13" x14ac:dyDescent="0.3">
      <c r="A294" s="234" t="s">
        <v>2238</v>
      </c>
      <c r="B294" s="22" t="s">
        <v>1031</v>
      </c>
      <c r="C294" s="12" t="s">
        <v>1030</v>
      </c>
      <c r="D294" s="18">
        <v>41171</v>
      </c>
      <c r="E294" s="17">
        <v>99</v>
      </c>
      <c r="F294" s="16" t="s">
        <v>935</v>
      </c>
      <c r="G294" s="12">
        <v>4</v>
      </c>
      <c r="H294" s="15">
        <v>36</v>
      </c>
      <c r="I294" s="12">
        <v>18</v>
      </c>
      <c r="J294" s="14">
        <f t="shared" si="7"/>
        <v>648</v>
      </c>
      <c r="K294" s="13">
        <v>7</v>
      </c>
      <c r="L294" s="12">
        <v>1</v>
      </c>
      <c r="M294" s="13"/>
    </row>
    <row r="295" spans="1:13" x14ac:dyDescent="0.3">
      <c r="A295" s="234" t="s">
        <v>2239</v>
      </c>
      <c r="B295" s="22" t="s">
        <v>1029</v>
      </c>
      <c r="C295" s="12" t="s">
        <v>1028</v>
      </c>
      <c r="D295" s="18">
        <v>41171</v>
      </c>
      <c r="E295" s="17">
        <v>100</v>
      </c>
      <c r="F295" s="16" t="s">
        <v>932</v>
      </c>
      <c r="G295" s="12">
        <v>5</v>
      </c>
      <c r="H295" s="15">
        <v>35</v>
      </c>
      <c r="I295" s="12">
        <v>21</v>
      </c>
      <c r="J295" s="14">
        <f t="shared" si="7"/>
        <v>735</v>
      </c>
      <c r="K295" s="13">
        <v>13</v>
      </c>
      <c r="L295" s="12">
        <v>1</v>
      </c>
      <c r="M295" s="13"/>
    </row>
    <row r="296" spans="1:13" x14ac:dyDescent="0.3">
      <c r="A296" s="234" t="s">
        <v>2240</v>
      </c>
      <c r="B296" s="12" t="s">
        <v>1027</v>
      </c>
      <c r="C296" s="12" t="s">
        <v>1026</v>
      </c>
      <c r="D296" s="18">
        <v>41171</v>
      </c>
      <c r="E296" s="17">
        <v>100</v>
      </c>
      <c r="F296" s="16" t="s">
        <v>935</v>
      </c>
      <c r="G296" s="12">
        <v>6</v>
      </c>
      <c r="H296" s="15">
        <v>34</v>
      </c>
      <c r="I296" s="12">
        <v>19</v>
      </c>
      <c r="J296" s="14">
        <f t="shared" si="7"/>
        <v>646</v>
      </c>
      <c r="K296" s="13">
        <v>13</v>
      </c>
      <c r="L296" s="12">
        <v>1</v>
      </c>
      <c r="M296" s="13"/>
    </row>
    <row r="297" spans="1:13" x14ac:dyDescent="0.3">
      <c r="A297" s="234" t="s">
        <v>2241</v>
      </c>
      <c r="B297" s="30" t="s">
        <v>1025</v>
      </c>
      <c r="C297" s="12" t="s">
        <v>1024</v>
      </c>
      <c r="D297" s="18">
        <v>41199</v>
      </c>
      <c r="E297" s="17">
        <v>101</v>
      </c>
      <c r="F297" s="31" t="s">
        <v>932</v>
      </c>
      <c r="G297" s="12">
        <v>5</v>
      </c>
      <c r="H297" s="15">
        <v>35</v>
      </c>
      <c r="I297" s="20">
        <v>20</v>
      </c>
      <c r="J297" s="14">
        <f t="shared" si="7"/>
        <v>700</v>
      </c>
      <c r="K297" s="13">
        <v>18</v>
      </c>
      <c r="L297" s="12">
        <v>1</v>
      </c>
      <c r="M297" s="13"/>
    </row>
    <row r="298" spans="1:13" x14ac:dyDescent="0.3">
      <c r="A298" s="237" t="s">
        <v>2242</v>
      </c>
      <c r="B298" s="22" t="s">
        <v>1023</v>
      </c>
      <c r="C298" s="12" t="s">
        <v>1022</v>
      </c>
      <c r="D298" s="18">
        <v>41199</v>
      </c>
      <c r="E298" s="17">
        <v>101</v>
      </c>
      <c r="F298" s="31" t="s">
        <v>935</v>
      </c>
      <c r="G298" s="12">
        <v>3</v>
      </c>
      <c r="H298" s="15">
        <v>37</v>
      </c>
      <c r="I298" s="20">
        <v>21</v>
      </c>
      <c r="J298" s="14">
        <f t="shared" si="7"/>
        <v>777</v>
      </c>
      <c r="K298" s="13">
        <v>4</v>
      </c>
      <c r="L298" s="12">
        <v>1</v>
      </c>
      <c r="M298" s="13"/>
    </row>
    <row r="299" spans="1:13" x14ac:dyDescent="0.3">
      <c r="A299" s="234" t="s">
        <v>2243</v>
      </c>
      <c r="B299" s="30" t="s">
        <v>1021</v>
      </c>
      <c r="C299" s="12" t="s">
        <v>1020</v>
      </c>
      <c r="D299" s="18">
        <v>41199</v>
      </c>
      <c r="E299" s="17">
        <v>102</v>
      </c>
      <c r="F299" s="31" t="s">
        <v>932</v>
      </c>
      <c r="G299" s="12">
        <v>7</v>
      </c>
      <c r="H299" s="15">
        <v>33</v>
      </c>
      <c r="I299" s="20">
        <v>14</v>
      </c>
      <c r="J299" s="14">
        <f t="shared" si="7"/>
        <v>462</v>
      </c>
      <c r="K299" s="13">
        <v>21</v>
      </c>
      <c r="L299" s="12">
        <v>1</v>
      </c>
      <c r="M299" s="13"/>
    </row>
    <row r="300" spans="1:13" x14ac:dyDescent="0.3">
      <c r="A300" s="234" t="s">
        <v>2244</v>
      </c>
      <c r="B300" s="22" t="s">
        <v>1019</v>
      </c>
      <c r="C300" s="12" t="s">
        <v>1018</v>
      </c>
      <c r="D300" s="18">
        <v>41199</v>
      </c>
      <c r="E300" s="17">
        <v>102</v>
      </c>
      <c r="F300" s="31" t="s">
        <v>935</v>
      </c>
      <c r="G300" s="12">
        <v>6</v>
      </c>
      <c r="H300" s="15">
        <v>34</v>
      </c>
      <c r="I300" s="20">
        <v>18</v>
      </c>
      <c r="J300" s="14">
        <f t="shared" si="7"/>
        <v>612</v>
      </c>
      <c r="K300" s="13">
        <v>27</v>
      </c>
      <c r="L300" s="12">
        <v>1</v>
      </c>
      <c r="M300" s="13"/>
    </row>
    <row r="301" spans="1:13" x14ac:dyDescent="0.3">
      <c r="A301" s="234" t="s">
        <v>2245</v>
      </c>
      <c r="B301" s="30" t="s">
        <v>1017</v>
      </c>
      <c r="C301" s="12" t="s">
        <v>1016</v>
      </c>
      <c r="D301" s="18">
        <v>41199</v>
      </c>
      <c r="E301" s="17">
        <v>103</v>
      </c>
      <c r="F301" s="31" t="s">
        <v>932</v>
      </c>
      <c r="G301" s="12">
        <v>7</v>
      </c>
      <c r="H301" s="15">
        <v>33</v>
      </c>
      <c r="I301" s="20">
        <v>14</v>
      </c>
      <c r="J301" s="14">
        <f t="shared" si="7"/>
        <v>462</v>
      </c>
      <c r="K301" s="13">
        <v>17</v>
      </c>
      <c r="L301" s="12">
        <v>1</v>
      </c>
      <c r="M301" s="13"/>
    </row>
    <row r="302" spans="1:13" x14ac:dyDescent="0.3">
      <c r="A302" s="234" t="s">
        <v>2246</v>
      </c>
      <c r="B302" s="30" t="s">
        <v>1015</v>
      </c>
      <c r="C302" s="12" t="s">
        <v>1014</v>
      </c>
      <c r="D302" s="18">
        <v>41199</v>
      </c>
      <c r="E302" s="17">
        <v>103</v>
      </c>
      <c r="F302" s="31" t="s">
        <v>935</v>
      </c>
      <c r="G302" s="12">
        <v>5</v>
      </c>
      <c r="H302" s="15">
        <v>35</v>
      </c>
      <c r="I302" s="20">
        <v>20</v>
      </c>
      <c r="J302" s="14">
        <f t="shared" si="7"/>
        <v>700</v>
      </c>
      <c r="K302" s="13">
        <v>15</v>
      </c>
      <c r="L302" s="12">
        <v>1</v>
      </c>
      <c r="M302" s="13"/>
    </row>
    <row r="303" spans="1:13" x14ac:dyDescent="0.3">
      <c r="A303" s="234" t="s">
        <v>2247</v>
      </c>
      <c r="B303" s="30" t="s">
        <v>1013</v>
      </c>
      <c r="C303" s="12" t="s">
        <v>1012</v>
      </c>
      <c r="D303" s="18">
        <v>41199</v>
      </c>
      <c r="E303" s="17">
        <v>104</v>
      </c>
      <c r="F303" s="31" t="s">
        <v>932</v>
      </c>
      <c r="G303" s="12">
        <v>4</v>
      </c>
      <c r="H303" s="15">
        <v>36</v>
      </c>
      <c r="I303" s="20">
        <v>22</v>
      </c>
      <c r="J303" s="14">
        <f t="shared" si="7"/>
        <v>792</v>
      </c>
      <c r="K303" s="13">
        <v>7</v>
      </c>
      <c r="L303" s="12">
        <v>1</v>
      </c>
      <c r="M303" s="13"/>
    </row>
    <row r="304" spans="1:13" x14ac:dyDescent="0.3">
      <c r="A304" s="234" t="s">
        <v>2248</v>
      </c>
      <c r="B304" s="30" t="s">
        <v>1011</v>
      </c>
      <c r="C304" s="12" t="s">
        <v>1010</v>
      </c>
      <c r="D304" s="18">
        <v>41199</v>
      </c>
      <c r="E304" s="17">
        <v>104</v>
      </c>
      <c r="F304" s="31" t="s">
        <v>935</v>
      </c>
      <c r="G304" s="12">
        <v>5</v>
      </c>
      <c r="H304" s="15">
        <v>35</v>
      </c>
      <c r="I304" s="20">
        <v>19</v>
      </c>
      <c r="J304" s="14">
        <f t="shared" si="7"/>
        <v>665</v>
      </c>
      <c r="K304" s="13">
        <v>14</v>
      </c>
      <c r="L304" s="12">
        <v>1</v>
      </c>
      <c r="M304" s="13"/>
    </row>
    <row r="305" spans="1:13" x14ac:dyDescent="0.3">
      <c r="A305" s="234" t="s">
        <v>2249</v>
      </c>
      <c r="B305" s="30" t="s">
        <v>1009</v>
      </c>
      <c r="C305" s="12" t="s">
        <v>1008</v>
      </c>
      <c r="D305" s="18">
        <v>41199</v>
      </c>
      <c r="E305" s="17">
        <v>105</v>
      </c>
      <c r="F305" s="31" t="s">
        <v>932</v>
      </c>
      <c r="G305" s="12">
        <v>7</v>
      </c>
      <c r="H305" s="15">
        <v>33</v>
      </c>
      <c r="I305" s="20">
        <v>13</v>
      </c>
      <c r="J305" s="14">
        <f t="shared" si="7"/>
        <v>429</v>
      </c>
      <c r="K305" s="13">
        <v>17</v>
      </c>
      <c r="L305" s="12">
        <v>1</v>
      </c>
      <c r="M305" s="13"/>
    </row>
    <row r="306" spans="1:13" x14ac:dyDescent="0.3">
      <c r="A306" s="234" t="s">
        <v>2250</v>
      </c>
      <c r="B306" s="30" t="s">
        <v>1007</v>
      </c>
      <c r="C306" s="12" t="s">
        <v>1006</v>
      </c>
      <c r="D306" s="18">
        <v>41199</v>
      </c>
      <c r="E306" s="17">
        <v>105</v>
      </c>
      <c r="F306" s="31" t="s">
        <v>935</v>
      </c>
      <c r="G306" s="12">
        <v>5</v>
      </c>
      <c r="H306" s="15">
        <v>35</v>
      </c>
      <c r="I306" s="20">
        <v>17</v>
      </c>
      <c r="J306" s="14">
        <f t="shared" si="7"/>
        <v>595</v>
      </c>
      <c r="K306" s="13">
        <v>9</v>
      </c>
      <c r="L306" s="12">
        <v>1</v>
      </c>
      <c r="M306" s="13"/>
    </row>
    <row r="307" spans="1:13" x14ac:dyDescent="0.3">
      <c r="A307" s="234" t="s">
        <v>2251</v>
      </c>
      <c r="B307" s="30" t="s">
        <v>1005</v>
      </c>
      <c r="C307" s="12" t="s">
        <v>1004</v>
      </c>
      <c r="D307" s="18">
        <v>41199</v>
      </c>
      <c r="E307" s="17">
        <v>106</v>
      </c>
      <c r="F307" s="31" t="s">
        <v>932</v>
      </c>
      <c r="G307" s="12">
        <v>5</v>
      </c>
      <c r="H307" s="15">
        <v>35</v>
      </c>
      <c r="I307" s="20">
        <v>18</v>
      </c>
      <c r="J307" s="14">
        <f t="shared" si="7"/>
        <v>630</v>
      </c>
      <c r="K307" s="13">
        <v>12</v>
      </c>
      <c r="L307" s="12">
        <v>1</v>
      </c>
      <c r="M307" s="13"/>
    </row>
    <row r="308" spans="1:13" x14ac:dyDescent="0.3">
      <c r="A308" s="234" t="s">
        <v>2252</v>
      </c>
      <c r="B308" s="30" t="s">
        <v>1003</v>
      </c>
      <c r="C308" s="12" t="s">
        <v>1002</v>
      </c>
      <c r="D308" s="18">
        <v>41199</v>
      </c>
      <c r="E308" s="17">
        <v>106</v>
      </c>
      <c r="F308" s="31" t="s">
        <v>935</v>
      </c>
      <c r="G308" s="12">
        <v>5</v>
      </c>
      <c r="H308" s="15">
        <v>35</v>
      </c>
      <c r="I308" s="20">
        <v>20</v>
      </c>
      <c r="J308" s="14">
        <f t="shared" si="7"/>
        <v>700</v>
      </c>
      <c r="K308" s="13">
        <v>21</v>
      </c>
      <c r="L308" s="12">
        <v>1</v>
      </c>
      <c r="M308" s="13"/>
    </row>
    <row r="309" spans="1:13" x14ac:dyDescent="0.3">
      <c r="A309" s="234" t="s">
        <v>2253</v>
      </c>
      <c r="B309" s="30" t="s">
        <v>1001</v>
      </c>
      <c r="C309" s="12" t="s">
        <v>1000</v>
      </c>
      <c r="D309" s="18">
        <v>41199</v>
      </c>
      <c r="E309" s="17">
        <v>107</v>
      </c>
      <c r="F309" s="31" t="s">
        <v>932</v>
      </c>
      <c r="G309" s="12">
        <v>6</v>
      </c>
      <c r="H309" s="15">
        <v>34</v>
      </c>
      <c r="I309" s="20">
        <v>15</v>
      </c>
      <c r="J309" s="14">
        <f t="shared" si="7"/>
        <v>510</v>
      </c>
      <c r="K309" s="13">
        <v>15</v>
      </c>
      <c r="L309" s="12">
        <v>1</v>
      </c>
      <c r="M309" s="13"/>
    </row>
    <row r="310" spans="1:13" x14ac:dyDescent="0.3">
      <c r="A310" s="234" t="s">
        <v>2254</v>
      </c>
      <c r="B310" s="30" t="s">
        <v>999</v>
      </c>
      <c r="C310" s="12" t="s">
        <v>998</v>
      </c>
      <c r="D310" s="18">
        <v>41199</v>
      </c>
      <c r="E310" s="17">
        <v>107</v>
      </c>
      <c r="F310" s="31" t="s">
        <v>935</v>
      </c>
      <c r="G310" s="12">
        <v>5</v>
      </c>
      <c r="H310" s="15">
        <v>35</v>
      </c>
      <c r="I310" s="20">
        <v>20</v>
      </c>
      <c r="J310" s="14">
        <f t="shared" ref="J310:J343" si="8">PRODUCT(H310:I310)</f>
        <v>700</v>
      </c>
      <c r="K310" s="13">
        <v>20</v>
      </c>
      <c r="L310" s="12">
        <v>1</v>
      </c>
      <c r="M310" s="13"/>
    </row>
    <row r="311" spans="1:13" x14ac:dyDescent="0.3">
      <c r="A311" s="234" t="s">
        <v>2255</v>
      </c>
      <c r="B311" s="30" t="s">
        <v>997</v>
      </c>
      <c r="C311" s="12" t="s">
        <v>996</v>
      </c>
      <c r="D311" s="18">
        <v>41312</v>
      </c>
      <c r="E311" s="17">
        <v>108</v>
      </c>
      <c r="F311" s="16" t="s">
        <v>932</v>
      </c>
      <c r="G311" s="12">
        <v>5</v>
      </c>
      <c r="H311" s="15">
        <v>35</v>
      </c>
      <c r="I311" s="12">
        <v>16</v>
      </c>
      <c r="J311" s="14">
        <f t="shared" si="8"/>
        <v>560</v>
      </c>
      <c r="K311" s="13">
        <v>12</v>
      </c>
      <c r="L311" s="12">
        <v>1</v>
      </c>
      <c r="M311" s="13"/>
    </row>
    <row r="312" spans="1:13" x14ac:dyDescent="0.3">
      <c r="A312" s="234" t="s">
        <v>2256</v>
      </c>
      <c r="B312" s="30" t="s">
        <v>995</v>
      </c>
      <c r="C312" s="12" t="s">
        <v>994</v>
      </c>
      <c r="D312" s="18">
        <v>41312</v>
      </c>
      <c r="E312" s="17">
        <v>108</v>
      </c>
      <c r="F312" s="16" t="s">
        <v>935</v>
      </c>
      <c r="G312" s="12">
        <v>4</v>
      </c>
      <c r="H312" s="15">
        <v>36</v>
      </c>
      <c r="I312" s="12">
        <v>23</v>
      </c>
      <c r="J312" s="14">
        <f t="shared" si="8"/>
        <v>828</v>
      </c>
      <c r="K312" s="13">
        <v>9</v>
      </c>
      <c r="L312" s="12">
        <v>1</v>
      </c>
      <c r="M312" s="13"/>
    </row>
    <row r="313" spans="1:13" x14ac:dyDescent="0.3">
      <c r="A313" s="234" t="s">
        <v>2257</v>
      </c>
      <c r="B313" s="30" t="s">
        <v>993</v>
      </c>
      <c r="C313" s="12" t="s">
        <v>992</v>
      </c>
      <c r="D313" s="18">
        <v>41312</v>
      </c>
      <c r="E313" s="17">
        <v>109</v>
      </c>
      <c r="F313" s="16" t="s">
        <v>932</v>
      </c>
      <c r="G313" s="12">
        <v>7</v>
      </c>
      <c r="H313" s="15">
        <v>33</v>
      </c>
      <c r="I313" s="12">
        <v>14</v>
      </c>
      <c r="J313" s="14">
        <f t="shared" si="8"/>
        <v>462</v>
      </c>
      <c r="K313" s="13">
        <v>31</v>
      </c>
      <c r="L313" s="12">
        <v>1</v>
      </c>
      <c r="M313" s="13"/>
    </row>
    <row r="314" spans="1:13" x14ac:dyDescent="0.3">
      <c r="A314" s="234" t="s">
        <v>2258</v>
      </c>
      <c r="B314" s="30" t="s">
        <v>991</v>
      </c>
      <c r="C314" s="12" t="s">
        <v>990</v>
      </c>
      <c r="D314" s="18">
        <v>41312</v>
      </c>
      <c r="E314" s="17">
        <v>109</v>
      </c>
      <c r="F314" s="16" t="s">
        <v>935</v>
      </c>
      <c r="G314" s="12">
        <v>6</v>
      </c>
      <c r="H314" s="15">
        <v>34</v>
      </c>
      <c r="I314" s="12">
        <v>16</v>
      </c>
      <c r="J314" s="14">
        <f t="shared" si="8"/>
        <v>544</v>
      </c>
      <c r="K314" s="13">
        <v>18</v>
      </c>
      <c r="L314" s="12">
        <v>1</v>
      </c>
      <c r="M314" s="13"/>
    </row>
    <row r="315" spans="1:13" x14ac:dyDescent="0.3">
      <c r="A315" s="234" t="s">
        <v>2259</v>
      </c>
      <c r="B315" s="30" t="s">
        <v>989</v>
      </c>
      <c r="C315" s="12" t="s">
        <v>988</v>
      </c>
      <c r="D315" s="18">
        <v>41312</v>
      </c>
      <c r="E315" s="17">
        <v>110</v>
      </c>
      <c r="F315" s="16" t="s">
        <v>932</v>
      </c>
      <c r="G315" s="12">
        <v>4</v>
      </c>
      <c r="H315" s="15">
        <v>36</v>
      </c>
      <c r="I315" s="12">
        <v>20</v>
      </c>
      <c r="J315" s="14">
        <f t="shared" si="8"/>
        <v>720</v>
      </c>
      <c r="K315" s="13">
        <v>9</v>
      </c>
      <c r="L315" s="12">
        <v>1</v>
      </c>
      <c r="M315" s="13"/>
    </row>
    <row r="316" spans="1:13" x14ac:dyDescent="0.3">
      <c r="A316" s="234" t="s">
        <v>2260</v>
      </c>
      <c r="B316" s="30" t="s">
        <v>987</v>
      </c>
      <c r="C316" s="12" t="s">
        <v>986</v>
      </c>
      <c r="D316" s="18">
        <v>41312</v>
      </c>
      <c r="E316" s="17">
        <v>110</v>
      </c>
      <c r="F316" s="16" t="s">
        <v>935</v>
      </c>
      <c r="G316" s="12">
        <v>5</v>
      </c>
      <c r="H316" s="15">
        <v>35</v>
      </c>
      <c r="I316" s="12">
        <v>24</v>
      </c>
      <c r="J316" s="14">
        <f t="shared" si="8"/>
        <v>840</v>
      </c>
      <c r="K316" s="13">
        <v>36</v>
      </c>
      <c r="L316" s="12">
        <v>1</v>
      </c>
      <c r="M316" s="13"/>
    </row>
    <row r="317" spans="1:13" x14ac:dyDescent="0.3">
      <c r="A317" s="234" t="s">
        <v>2261</v>
      </c>
      <c r="B317" s="30" t="s">
        <v>985</v>
      </c>
      <c r="C317" s="12" t="s">
        <v>984</v>
      </c>
      <c r="D317" s="18">
        <v>41312</v>
      </c>
      <c r="E317" s="17">
        <v>111</v>
      </c>
      <c r="F317" s="16" t="s">
        <v>932</v>
      </c>
      <c r="G317" s="12">
        <v>6</v>
      </c>
      <c r="H317" s="15">
        <v>34</v>
      </c>
      <c r="I317" s="12">
        <v>24</v>
      </c>
      <c r="J317" s="14">
        <f t="shared" si="8"/>
        <v>816</v>
      </c>
      <c r="K317" s="13">
        <v>19</v>
      </c>
      <c r="L317" s="12">
        <v>1</v>
      </c>
      <c r="M317" s="13"/>
    </row>
    <row r="318" spans="1:13" x14ac:dyDescent="0.3">
      <c r="A318" s="234" t="s">
        <v>2262</v>
      </c>
      <c r="B318" s="30" t="s">
        <v>983</v>
      </c>
      <c r="C318" s="12" t="s">
        <v>982</v>
      </c>
      <c r="D318" s="18">
        <v>41312</v>
      </c>
      <c r="E318" s="17">
        <v>111</v>
      </c>
      <c r="F318" s="16" t="s">
        <v>935</v>
      </c>
      <c r="G318" s="12">
        <v>2</v>
      </c>
      <c r="H318" s="15">
        <v>38</v>
      </c>
      <c r="I318" s="12">
        <v>25</v>
      </c>
      <c r="J318" s="14">
        <f t="shared" si="8"/>
        <v>950</v>
      </c>
      <c r="K318" s="13">
        <v>18</v>
      </c>
      <c r="L318" s="12">
        <v>1</v>
      </c>
      <c r="M318" s="13"/>
    </row>
    <row r="319" spans="1:13" x14ac:dyDescent="0.3">
      <c r="A319" s="234" t="s">
        <v>2263</v>
      </c>
      <c r="B319" s="22" t="s">
        <v>981</v>
      </c>
      <c r="C319" s="12" t="s">
        <v>980</v>
      </c>
      <c r="D319" s="18">
        <v>41368</v>
      </c>
      <c r="E319" s="17">
        <v>112</v>
      </c>
      <c r="F319" s="16" t="s">
        <v>932</v>
      </c>
      <c r="G319" s="12">
        <v>6</v>
      </c>
      <c r="H319" s="15">
        <v>34</v>
      </c>
      <c r="I319" s="12">
        <v>13</v>
      </c>
      <c r="J319" s="14">
        <f t="shared" si="8"/>
        <v>442</v>
      </c>
      <c r="K319" s="13">
        <v>3</v>
      </c>
      <c r="L319" s="12">
        <v>1</v>
      </c>
      <c r="M319" s="13"/>
    </row>
    <row r="320" spans="1:13" x14ac:dyDescent="0.3">
      <c r="A320" s="238" t="s">
        <v>2264</v>
      </c>
      <c r="B320" s="29" t="s">
        <v>979</v>
      </c>
      <c r="C320" s="23" t="s">
        <v>969</v>
      </c>
      <c r="D320" s="28">
        <v>41368</v>
      </c>
      <c r="E320" s="27">
        <v>112</v>
      </c>
      <c r="F320" s="26" t="s">
        <v>935</v>
      </c>
      <c r="G320" s="23">
        <v>3</v>
      </c>
      <c r="H320" s="25">
        <v>37</v>
      </c>
      <c r="I320" s="23">
        <v>19</v>
      </c>
      <c r="J320" s="14">
        <f t="shared" si="8"/>
        <v>703</v>
      </c>
      <c r="K320" s="24">
        <v>38</v>
      </c>
      <c r="L320" s="23">
        <v>0</v>
      </c>
      <c r="M320" s="24" t="s">
        <v>978</v>
      </c>
    </row>
    <row r="321" spans="1:13" x14ac:dyDescent="0.3">
      <c r="A321" s="234" t="s">
        <v>2265</v>
      </c>
      <c r="B321" s="22" t="s">
        <v>977</v>
      </c>
      <c r="C321" s="12" t="s">
        <v>959</v>
      </c>
      <c r="D321" s="18">
        <v>41368</v>
      </c>
      <c r="E321" s="17">
        <v>113</v>
      </c>
      <c r="F321" s="16" t="s">
        <v>932</v>
      </c>
      <c r="G321" s="12">
        <v>4</v>
      </c>
      <c r="H321" s="15">
        <v>36</v>
      </c>
      <c r="I321" s="12">
        <v>18</v>
      </c>
      <c r="J321" s="14">
        <f t="shared" si="8"/>
        <v>648</v>
      </c>
      <c r="K321" s="13">
        <v>10</v>
      </c>
      <c r="L321" s="12">
        <v>1</v>
      </c>
      <c r="M321" s="13"/>
    </row>
    <row r="322" spans="1:13" x14ac:dyDescent="0.3">
      <c r="A322" s="234" t="s">
        <v>2266</v>
      </c>
      <c r="B322" s="22" t="s">
        <v>976</v>
      </c>
      <c r="C322" s="12" t="s">
        <v>975</v>
      </c>
      <c r="D322" s="18">
        <v>41368</v>
      </c>
      <c r="E322" s="17">
        <v>113</v>
      </c>
      <c r="F322" s="16" t="s">
        <v>935</v>
      </c>
      <c r="G322" s="12">
        <v>4</v>
      </c>
      <c r="H322" s="15">
        <v>36</v>
      </c>
      <c r="I322" s="12">
        <v>18</v>
      </c>
      <c r="J322" s="14">
        <f t="shared" si="8"/>
        <v>648</v>
      </c>
      <c r="K322" s="13">
        <v>7</v>
      </c>
      <c r="L322" s="12">
        <v>1</v>
      </c>
      <c r="M322" s="13"/>
    </row>
    <row r="323" spans="1:13" x14ac:dyDescent="0.3">
      <c r="A323" s="234" t="s">
        <v>2267</v>
      </c>
      <c r="B323" s="22" t="s">
        <v>974</v>
      </c>
      <c r="C323" s="12" t="s">
        <v>973</v>
      </c>
      <c r="D323" s="18">
        <v>41368</v>
      </c>
      <c r="E323" s="17">
        <v>114</v>
      </c>
      <c r="F323" s="16" t="s">
        <v>932</v>
      </c>
      <c r="G323" s="12">
        <v>4</v>
      </c>
      <c r="H323" s="15">
        <v>36</v>
      </c>
      <c r="I323" s="12">
        <v>17</v>
      </c>
      <c r="J323" s="14">
        <f t="shared" si="8"/>
        <v>612</v>
      </c>
      <c r="K323" s="13">
        <v>8</v>
      </c>
      <c r="L323" s="12">
        <v>1</v>
      </c>
      <c r="M323" s="13"/>
    </row>
    <row r="324" spans="1:13" x14ac:dyDescent="0.3">
      <c r="A324" s="237" t="s">
        <v>2268</v>
      </c>
      <c r="B324" s="22" t="s">
        <v>972</v>
      </c>
      <c r="C324" s="12" t="s">
        <v>971</v>
      </c>
      <c r="D324" s="18">
        <v>41368</v>
      </c>
      <c r="E324" s="17">
        <v>114</v>
      </c>
      <c r="F324" s="16" t="s">
        <v>935</v>
      </c>
      <c r="G324" s="12">
        <v>5</v>
      </c>
      <c r="H324" s="15">
        <v>35</v>
      </c>
      <c r="I324" s="12">
        <v>13</v>
      </c>
      <c r="J324" s="14">
        <f t="shared" si="8"/>
        <v>455</v>
      </c>
      <c r="K324" s="13">
        <v>8</v>
      </c>
      <c r="L324" s="12">
        <v>1</v>
      </c>
      <c r="M324" s="13"/>
    </row>
    <row r="325" spans="1:13" x14ac:dyDescent="0.3">
      <c r="A325" s="237" t="s">
        <v>2269</v>
      </c>
      <c r="B325" s="22" t="s">
        <v>970</v>
      </c>
      <c r="C325" s="12" t="s">
        <v>969</v>
      </c>
      <c r="D325" s="18">
        <v>41472</v>
      </c>
      <c r="E325" s="17">
        <v>115</v>
      </c>
      <c r="F325" s="16" t="s">
        <v>932</v>
      </c>
      <c r="G325" s="20">
        <v>4</v>
      </c>
      <c r="H325" s="21">
        <v>36</v>
      </c>
      <c r="I325" s="20">
        <v>19</v>
      </c>
      <c r="J325" s="14">
        <f t="shared" si="8"/>
        <v>684</v>
      </c>
      <c r="K325" s="13">
        <v>13</v>
      </c>
      <c r="L325" s="12">
        <v>1</v>
      </c>
      <c r="M325" s="13"/>
    </row>
    <row r="326" spans="1:13" x14ac:dyDescent="0.3">
      <c r="A326" s="234" t="s">
        <v>2270</v>
      </c>
      <c r="B326" s="22" t="s">
        <v>968</v>
      </c>
      <c r="C326" s="12" t="s">
        <v>967</v>
      </c>
      <c r="D326" s="18">
        <v>41472</v>
      </c>
      <c r="E326" s="17">
        <v>115</v>
      </c>
      <c r="F326" s="16" t="s">
        <v>935</v>
      </c>
      <c r="G326" s="20">
        <v>4</v>
      </c>
      <c r="H326" s="21">
        <v>36</v>
      </c>
      <c r="I326" s="20">
        <v>17</v>
      </c>
      <c r="J326" s="14">
        <f t="shared" si="8"/>
        <v>612</v>
      </c>
      <c r="K326" s="13">
        <v>9</v>
      </c>
      <c r="L326" s="12">
        <v>1</v>
      </c>
      <c r="M326" s="13"/>
    </row>
    <row r="327" spans="1:13" x14ac:dyDescent="0.3">
      <c r="A327" s="234" t="s">
        <v>2271</v>
      </c>
      <c r="B327" s="22" t="s">
        <v>966</v>
      </c>
      <c r="C327" s="12" t="s">
        <v>965</v>
      </c>
      <c r="D327" s="18">
        <v>41472</v>
      </c>
      <c r="E327" s="17">
        <v>116</v>
      </c>
      <c r="F327" s="16" t="s">
        <v>932</v>
      </c>
      <c r="G327" s="20">
        <v>5</v>
      </c>
      <c r="H327" s="21">
        <v>35</v>
      </c>
      <c r="I327" s="20">
        <v>15</v>
      </c>
      <c r="J327" s="14">
        <f t="shared" si="8"/>
        <v>525</v>
      </c>
      <c r="K327" s="13">
        <v>16</v>
      </c>
      <c r="L327" s="12">
        <v>1</v>
      </c>
      <c r="M327" s="13"/>
    </row>
    <row r="328" spans="1:13" x14ac:dyDescent="0.3">
      <c r="A328" s="237" t="s">
        <v>2272</v>
      </c>
      <c r="B328" s="22" t="s">
        <v>964</v>
      </c>
      <c r="C328" s="12" t="s">
        <v>963</v>
      </c>
      <c r="D328" s="18">
        <v>41472</v>
      </c>
      <c r="E328" s="17">
        <v>116</v>
      </c>
      <c r="F328" s="16" t="s">
        <v>935</v>
      </c>
      <c r="G328" s="20">
        <v>4</v>
      </c>
      <c r="H328" s="21">
        <v>36</v>
      </c>
      <c r="I328" s="20">
        <v>16</v>
      </c>
      <c r="J328" s="14">
        <f t="shared" si="8"/>
        <v>576</v>
      </c>
      <c r="K328" s="13">
        <v>6</v>
      </c>
      <c r="L328" s="12">
        <v>1</v>
      </c>
      <c r="M328" s="13"/>
    </row>
    <row r="329" spans="1:13" x14ac:dyDescent="0.3">
      <c r="A329" s="234" t="s">
        <v>2273</v>
      </c>
      <c r="B329" s="22" t="s">
        <v>962</v>
      </c>
      <c r="C329" s="12" t="s">
        <v>961</v>
      </c>
      <c r="D329" s="18">
        <v>41472</v>
      </c>
      <c r="E329" s="17">
        <v>117</v>
      </c>
      <c r="F329" s="16" t="s">
        <v>932</v>
      </c>
      <c r="G329" s="20">
        <v>4</v>
      </c>
      <c r="H329" s="21">
        <v>36</v>
      </c>
      <c r="I329" s="20">
        <v>19</v>
      </c>
      <c r="J329" s="14">
        <f t="shared" si="8"/>
        <v>684</v>
      </c>
      <c r="K329" s="13">
        <v>21</v>
      </c>
      <c r="L329" s="12">
        <v>1</v>
      </c>
      <c r="M329" s="13"/>
    </row>
    <row r="330" spans="1:13" x14ac:dyDescent="0.3">
      <c r="A330" s="237" t="s">
        <v>2274</v>
      </c>
      <c r="B330" s="22" t="s">
        <v>960</v>
      </c>
      <c r="C330" s="12" t="s">
        <v>959</v>
      </c>
      <c r="D330" s="18">
        <v>41472</v>
      </c>
      <c r="E330" s="17">
        <v>117</v>
      </c>
      <c r="F330" s="16" t="s">
        <v>935</v>
      </c>
      <c r="G330" s="20">
        <v>4</v>
      </c>
      <c r="H330" s="21">
        <v>36</v>
      </c>
      <c r="I330" s="20">
        <v>18</v>
      </c>
      <c r="J330" s="14">
        <f t="shared" si="8"/>
        <v>648</v>
      </c>
      <c r="K330" s="13">
        <v>14</v>
      </c>
      <c r="L330" s="12">
        <v>1</v>
      </c>
      <c r="M330" s="13"/>
    </row>
    <row r="331" spans="1:13" x14ac:dyDescent="0.3">
      <c r="A331" s="234" t="s">
        <v>2275</v>
      </c>
      <c r="B331" s="19" t="s">
        <v>958</v>
      </c>
      <c r="C331" s="12" t="s">
        <v>957</v>
      </c>
      <c r="D331" s="18">
        <v>41536</v>
      </c>
      <c r="E331" s="17">
        <v>118</v>
      </c>
      <c r="F331" s="16" t="s">
        <v>932</v>
      </c>
      <c r="G331" s="12">
        <v>3</v>
      </c>
      <c r="H331" s="15">
        <v>37</v>
      </c>
      <c r="I331" s="12">
        <v>23</v>
      </c>
      <c r="J331" s="14">
        <f t="shared" si="8"/>
        <v>851</v>
      </c>
      <c r="K331" s="13">
        <v>13</v>
      </c>
      <c r="L331" s="12">
        <v>1</v>
      </c>
      <c r="M331" s="13"/>
    </row>
    <row r="332" spans="1:13" x14ac:dyDescent="0.3">
      <c r="A332" s="234" t="s">
        <v>2276</v>
      </c>
      <c r="B332" s="19" t="s">
        <v>956</v>
      </c>
      <c r="C332" s="12" t="s">
        <v>944</v>
      </c>
      <c r="D332" s="18">
        <v>41536</v>
      </c>
      <c r="E332" s="17">
        <v>118</v>
      </c>
      <c r="F332" s="16" t="s">
        <v>935</v>
      </c>
      <c r="G332" s="12">
        <v>4</v>
      </c>
      <c r="H332" s="15">
        <v>36</v>
      </c>
      <c r="I332" s="12">
        <v>15</v>
      </c>
      <c r="J332" s="14">
        <f t="shared" si="8"/>
        <v>540</v>
      </c>
      <c r="K332" s="13">
        <v>7</v>
      </c>
      <c r="L332" s="12">
        <v>1</v>
      </c>
      <c r="M332" s="13"/>
    </row>
    <row r="333" spans="1:13" x14ac:dyDescent="0.3">
      <c r="A333" s="234" t="s">
        <v>2277</v>
      </c>
      <c r="B333" s="19" t="s">
        <v>955</v>
      </c>
      <c r="C333" s="12" t="s">
        <v>954</v>
      </c>
      <c r="D333" s="18">
        <v>41536</v>
      </c>
      <c r="E333" s="17">
        <v>119</v>
      </c>
      <c r="F333" s="16" t="s">
        <v>932</v>
      </c>
      <c r="G333" s="12">
        <v>4</v>
      </c>
      <c r="H333" s="15">
        <v>36</v>
      </c>
      <c r="I333" s="12">
        <v>15</v>
      </c>
      <c r="J333" s="14">
        <f t="shared" si="8"/>
        <v>540</v>
      </c>
      <c r="K333" s="13">
        <v>11</v>
      </c>
      <c r="L333" s="12">
        <v>1</v>
      </c>
      <c r="M333" s="13"/>
    </row>
    <row r="334" spans="1:13" x14ac:dyDescent="0.3">
      <c r="A334" s="237" t="s">
        <v>2278</v>
      </c>
      <c r="B334" s="19" t="s">
        <v>953</v>
      </c>
      <c r="C334" s="12" t="s">
        <v>952</v>
      </c>
      <c r="D334" s="18">
        <v>41536</v>
      </c>
      <c r="E334" s="17">
        <v>119</v>
      </c>
      <c r="F334" s="16" t="s">
        <v>935</v>
      </c>
      <c r="G334" s="12">
        <v>4</v>
      </c>
      <c r="H334" s="15">
        <v>36</v>
      </c>
      <c r="I334" s="12">
        <v>13</v>
      </c>
      <c r="J334" s="14">
        <f t="shared" si="8"/>
        <v>468</v>
      </c>
      <c r="K334" s="13">
        <v>8</v>
      </c>
      <c r="L334" s="12">
        <v>1</v>
      </c>
      <c r="M334" s="13"/>
    </row>
    <row r="335" spans="1:13" x14ac:dyDescent="0.3">
      <c r="A335" s="234" t="s">
        <v>2279</v>
      </c>
      <c r="B335" s="19" t="s">
        <v>951</v>
      </c>
      <c r="C335" s="12" t="s">
        <v>950</v>
      </c>
      <c r="D335" s="18">
        <v>41536</v>
      </c>
      <c r="E335" s="17">
        <v>120</v>
      </c>
      <c r="F335" s="16" t="s">
        <v>932</v>
      </c>
      <c r="G335" s="12">
        <v>4</v>
      </c>
      <c r="H335" s="15">
        <v>36</v>
      </c>
      <c r="I335" s="12">
        <v>17</v>
      </c>
      <c r="J335" s="14">
        <f t="shared" si="8"/>
        <v>612</v>
      </c>
      <c r="K335" s="13">
        <v>11</v>
      </c>
      <c r="L335" s="12">
        <v>1</v>
      </c>
      <c r="M335" s="13"/>
    </row>
    <row r="336" spans="1:13" x14ac:dyDescent="0.3">
      <c r="A336" s="234" t="s">
        <v>2280</v>
      </c>
      <c r="B336" s="19" t="s">
        <v>949</v>
      </c>
      <c r="C336" s="12" t="s">
        <v>948</v>
      </c>
      <c r="D336" s="18">
        <v>41536</v>
      </c>
      <c r="E336" s="17">
        <v>120</v>
      </c>
      <c r="F336" s="16" t="s">
        <v>935</v>
      </c>
      <c r="G336" s="12">
        <v>4</v>
      </c>
      <c r="H336" s="15">
        <v>36</v>
      </c>
      <c r="I336" s="12">
        <v>18</v>
      </c>
      <c r="J336" s="14">
        <f t="shared" si="8"/>
        <v>648</v>
      </c>
      <c r="K336" s="13">
        <v>21</v>
      </c>
      <c r="L336" s="12">
        <v>1</v>
      </c>
      <c r="M336" s="13"/>
    </row>
    <row r="337" spans="1:14" x14ac:dyDescent="0.3">
      <c r="A337" s="234" t="s">
        <v>2281</v>
      </c>
      <c r="B337" s="19" t="s">
        <v>947</v>
      </c>
      <c r="C337" s="12" t="s">
        <v>946</v>
      </c>
      <c r="D337" s="18">
        <v>41536</v>
      </c>
      <c r="E337" s="17">
        <v>121</v>
      </c>
      <c r="F337" s="16" t="s">
        <v>932</v>
      </c>
      <c r="G337" s="12">
        <v>4</v>
      </c>
      <c r="H337" s="15">
        <v>36</v>
      </c>
      <c r="I337" s="12">
        <v>15</v>
      </c>
      <c r="J337" s="14">
        <f t="shared" si="8"/>
        <v>540</v>
      </c>
      <c r="K337" s="13">
        <v>8</v>
      </c>
      <c r="L337" s="12">
        <v>1</v>
      </c>
      <c r="M337" s="13"/>
    </row>
    <row r="338" spans="1:14" x14ac:dyDescent="0.3">
      <c r="A338" s="234" t="s">
        <v>2282</v>
      </c>
      <c r="B338" s="19" t="s">
        <v>945</v>
      </c>
      <c r="C338" s="12" t="s">
        <v>944</v>
      </c>
      <c r="D338" s="18">
        <v>41536</v>
      </c>
      <c r="E338" s="17">
        <v>121</v>
      </c>
      <c r="F338" s="16" t="s">
        <v>935</v>
      </c>
      <c r="G338" s="12">
        <v>4</v>
      </c>
      <c r="H338" s="15">
        <v>36</v>
      </c>
      <c r="I338" s="12">
        <v>15</v>
      </c>
      <c r="J338" s="14">
        <f t="shared" si="8"/>
        <v>540</v>
      </c>
      <c r="K338" s="13">
        <v>8</v>
      </c>
      <c r="L338" s="12">
        <v>1</v>
      </c>
      <c r="M338" s="13"/>
    </row>
    <row r="339" spans="1:14" x14ac:dyDescent="0.3">
      <c r="A339" s="234" t="s">
        <v>2283</v>
      </c>
      <c r="B339" s="19" t="s">
        <v>943</v>
      </c>
      <c r="C339" s="12" t="s">
        <v>942</v>
      </c>
      <c r="D339" s="18">
        <v>41536</v>
      </c>
      <c r="E339" s="17">
        <v>122</v>
      </c>
      <c r="F339" s="16" t="s">
        <v>932</v>
      </c>
      <c r="G339" s="12">
        <v>5</v>
      </c>
      <c r="H339" s="15">
        <v>35</v>
      </c>
      <c r="I339" s="12">
        <v>12</v>
      </c>
      <c r="J339" s="14">
        <f t="shared" si="8"/>
        <v>420</v>
      </c>
      <c r="K339" s="13">
        <v>12</v>
      </c>
      <c r="L339" s="12">
        <v>1</v>
      </c>
      <c r="M339" s="13"/>
    </row>
    <row r="340" spans="1:14" x14ac:dyDescent="0.3">
      <c r="A340" s="234" t="s">
        <v>2284</v>
      </c>
      <c r="B340" s="19" t="s">
        <v>941</v>
      </c>
      <c r="C340" s="12" t="s">
        <v>940</v>
      </c>
      <c r="D340" s="18">
        <v>41541</v>
      </c>
      <c r="E340" s="17">
        <v>122</v>
      </c>
      <c r="F340" s="16" t="s">
        <v>935</v>
      </c>
      <c r="G340" s="12">
        <v>4</v>
      </c>
      <c r="H340" s="15">
        <v>36</v>
      </c>
      <c r="I340" s="12">
        <v>20</v>
      </c>
      <c r="J340" s="14">
        <f t="shared" si="8"/>
        <v>720</v>
      </c>
      <c r="K340" s="13">
        <v>22</v>
      </c>
      <c r="L340" s="12">
        <v>1</v>
      </c>
      <c r="M340" s="13"/>
    </row>
    <row r="341" spans="1:14" x14ac:dyDescent="0.3">
      <c r="A341" s="234" t="s">
        <v>2285</v>
      </c>
      <c r="B341" s="19" t="s">
        <v>939</v>
      </c>
      <c r="C341" s="12" t="s">
        <v>938</v>
      </c>
      <c r="D341" s="18">
        <v>41541</v>
      </c>
      <c r="E341" s="17">
        <v>123</v>
      </c>
      <c r="F341" s="16" t="s">
        <v>932</v>
      </c>
      <c r="G341" s="12">
        <v>4</v>
      </c>
      <c r="H341" s="15">
        <v>36</v>
      </c>
      <c r="I341" s="12">
        <v>15</v>
      </c>
      <c r="J341" s="14">
        <f t="shared" si="8"/>
        <v>540</v>
      </c>
      <c r="K341" s="13">
        <v>9</v>
      </c>
      <c r="L341" s="12">
        <v>1</v>
      </c>
      <c r="M341" s="13"/>
    </row>
    <row r="342" spans="1:14" x14ac:dyDescent="0.3">
      <c r="A342" s="234" t="s">
        <v>2286</v>
      </c>
      <c r="B342" s="19" t="s">
        <v>937</v>
      </c>
      <c r="C342" s="12" t="s">
        <v>936</v>
      </c>
      <c r="D342" s="18">
        <v>41541</v>
      </c>
      <c r="E342" s="17">
        <v>123</v>
      </c>
      <c r="F342" s="16" t="s">
        <v>935</v>
      </c>
      <c r="G342" s="12">
        <v>4</v>
      </c>
      <c r="H342" s="15">
        <v>36</v>
      </c>
      <c r="I342" s="12">
        <v>14</v>
      </c>
      <c r="J342" s="14">
        <f t="shared" si="8"/>
        <v>504</v>
      </c>
      <c r="K342" s="13">
        <v>8</v>
      </c>
      <c r="L342" s="12">
        <v>1</v>
      </c>
      <c r="M342" s="13"/>
    </row>
    <row r="343" spans="1:14" x14ac:dyDescent="0.3">
      <c r="A343" s="234" t="s">
        <v>2287</v>
      </c>
      <c r="B343" s="19" t="s">
        <v>934</v>
      </c>
      <c r="C343" s="12" t="s">
        <v>933</v>
      </c>
      <c r="D343" s="18">
        <v>41541</v>
      </c>
      <c r="E343" s="17">
        <v>124</v>
      </c>
      <c r="F343" s="16" t="s">
        <v>932</v>
      </c>
      <c r="G343" s="12">
        <v>5</v>
      </c>
      <c r="H343" s="15">
        <v>29</v>
      </c>
      <c r="I343" s="12">
        <v>15</v>
      </c>
      <c r="J343" s="14">
        <f t="shared" si="8"/>
        <v>435</v>
      </c>
      <c r="K343" s="13">
        <v>15</v>
      </c>
      <c r="L343" s="12">
        <v>1</v>
      </c>
      <c r="M343" s="13"/>
    </row>
    <row r="344" spans="1:14" ht="15.6" x14ac:dyDescent="0.3">
      <c r="B344" s="218"/>
      <c r="C344" s="218"/>
      <c r="D344" s="218"/>
      <c r="E344" s="494" t="s">
        <v>1618</v>
      </c>
      <c r="F344" s="494"/>
      <c r="G344" s="495"/>
      <c r="H344" s="224">
        <f>SUM(G2:G343)</f>
        <v>2534</v>
      </c>
      <c r="I344" s="223" t="e">
        <f>SUM(H2:H330:#REF!)</f>
        <v>#REF!</v>
      </c>
      <c r="J344" s="223">
        <f>SUM(I2:I343)</f>
        <v>7080</v>
      </c>
      <c r="K344" s="223" t="e">
        <f>SUM(J2:J331:#REF!)</f>
        <v>#REF!</v>
      </c>
      <c r="L344" s="222">
        <f>SUM(K2:K343)</f>
        <v>4460</v>
      </c>
      <c r="M344" s="244">
        <f>SUM(L2:L343)</f>
        <v>337</v>
      </c>
      <c r="N344" s="221" t="s">
        <v>1617</v>
      </c>
    </row>
    <row r="345" spans="1:14" ht="16.2" thickBot="1" x14ac:dyDescent="0.35">
      <c r="B345" s="218"/>
      <c r="C345" s="218"/>
      <c r="D345" s="218"/>
      <c r="E345" s="220"/>
      <c r="F345" s="220"/>
      <c r="G345" s="220"/>
      <c r="H345" s="219"/>
      <c r="I345" s="210"/>
      <c r="J345" s="210"/>
      <c r="K345" s="210"/>
      <c r="L345" s="211"/>
      <c r="M345" s="211"/>
      <c r="N345" s="209"/>
    </row>
    <row r="346" spans="1:14" ht="18" x14ac:dyDescent="0.35">
      <c r="B346" s="218"/>
      <c r="C346" s="217"/>
      <c r="D346" s="216" t="s">
        <v>1616</v>
      </c>
      <c r="E346" s="214"/>
      <c r="F346" s="215"/>
      <c r="G346" s="214"/>
      <c r="H346" s="213"/>
      <c r="I346" s="212"/>
      <c r="J346" s="210"/>
      <c r="K346" s="210"/>
      <c r="L346" s="211"/>
      <c r="M346" s="211"/>
      <c r="N346" s="209"/>
    </row>
    <row r="347" spans="1:14" x14ac:dyDescent="0.3">
      <c r="B347" s="198"/>
      <c r="C347" s="208" t="s">
        <v>1615</v>
      </c>
      <c r="D347" s="206"/>
      <c r="E347" s="206"/>
      <c r="F347" s="205"/>
      <c r="G347" s="206"/>
      <c r="H347" s="205"/>
      <c r="I347" s="204"/>
      <c r="J347" s="198"/>
      <c r="K347" s="198"/>
      <c r="L347" s="198"/>
      <c r="M347" s="245" t="s">
        <v>928</v>
      </c>
      <c r="N347" s="203" t="s">
        <v>928</v>
      </c>
    </row>
    <row r="348" spans="1:14" x14ac:dyDescent="0.3">
      <c r="B348" s="198"/>
      <c r="C348" s="208" t="s">
        <v>1614</v>
      </c>
      <c r="D348" s="201"/>
      <c r="E348" s="206"/>
      <c r="F348" s="205"/>
      <c r="G348" s="206"/>
      <c r="H348" s="205"/>
      <c r="I348" s="204"/>
      <c r="J348" s="198"/>
      <c r="K348" s="198"/>
      <c r="L348" s="198"/>
      <c r="M348" s="245"/>
      <c r="N348" s="203"/>
    </row>
    <row r="349" spans="1:14" x14ac:dyDescent="0.3">
      <c r="B349" s="198"/>
      <c r="C349" s="498" t="s">
        <v>1613</v>
      </c>
      <c r="D349" s="499"/>
      <c r="E349" s="499"/>
      <c r="F349" s="499"/>
      <c r="G349" s="499"/>
      <c r="H349" s="499"/>
      <c r="I349" s="500"/>
      <c r="J349" s="198"/>
      <c r="K349" s="198"/>
      <c r="L349" s="198"/>
      <c r="M349" s="245"/>
      <c r="N349" s="203"/>
    </row>
    <row r="350" spans="1:14" x14ac:dyDescent="0.3">
      <c r="B350" s="198"/>
      <c r="C350" s="207" t="s">
        <v>1612</v>
      </c>
      <c r="D350" s="206"/>
      <c r="E350" s="206"/>
      <c r="F350" s="205"/>
      <c r="G350" s="206"/>
      <c r="H350" s="205"/>
      <c r="I350" s="204"/>
      <c r="J350" s="198"/>
      <c r="K350" s="198"/>
      <c r="L350" s="198"/>
      <c r="M350" s="245"/>
      <c r="N350" s="203"/>
    </row>
    <row r="351" spans="1:14" ht="18" x14ac:dyDescent="0.3">
      <c r="B351" s="198"/>
      <c r="C351" s="202" t="s">
        <v>1611</v>
      </c>
      <c r="D351" s="201"/>
      <c r="E351" s="201"/>
      <c r="F351" s="200"/>
      <c r="G351" s="201"/>
      <c r="H351" s="200"/>
      <c r="I351" s="199"/>
      <c r="J351" s="198"/>
      <c r="K351" s="198"/>
      <c r="L351" s="198"/>
      <c r="M351" s="496" t="s">
        <v>1610</v>
      </c>
      <c r="N351" s="497"/>
    </row>
    <row r="352" spans="1:14" x14ac:dyDescent="0.3">
      <c r="C352" s="197" t="s">
        <v>1609</v>
      </c>
      <c r="D352" s="196"/>
      <c r="E352" s="196"/>
      <c r="F352" s="195"/>
      <c r="G352" s="196"/>
      <c r="H352" s="195"/>
      <c r="I352" s="194"/>
      <c r="M352" s="246" t="s">
        <v>1608</v>
      </c>
    </row>
    <row r="353" spans="2:14" ht="15" thickBot="1" x14ac:dyDescent="0.35">
      <c r="C353" s="193" t="s">
        <v>1607</v>
      </c>
      <c r="D353" s="192"/>
      <c r="E353" s="192"/>
      <c r="F353" s="191"/>
      <c r="G353" s="192"/>
      <c r="H353" s="191"/>
      <c r="I353" s="190"/>
    </row>
    <row r="354" spans="2:14" ht="18" x14ac:dyDescent="0.35">
      <c r="C354" s="492"/>
      <c r="D354" s="493"/>
      <c r="E354" s="493"/>
      <c r="F354" s="493"/>
      <c r="G354" s="493"/>
      <c r="H354" s="493"/>
      <c r="I354" s="493"/>
      <c r="K354" s="165"/>
    </row>
    <row r="355" spans="2:14" ht="18" x14ac:dyDescent="0.35">
      <c r="C355" s="189"/>
      <c r="D355" s="188"/>
      <c r="E355" s="188"/>
      <c r="F355" s="187"/>
      <c r="G355" s="188"/>
      <c r="H355" s="187"/>
      <c r="I355" s="187"/>
      <c r="K355" s="163"/>
    </row>
    <row r="356" spans="2:14" ht="15.6" x14ac:dyDescent="0.3">
      <c r="B356" s="186" t="s">
        <v>1606</v>
      </c>
      <c r="C356" s="169"/>
      <c r="D356" s="169"/>
      <c r="E356" s="169" t="s">
        <v>1605</v>
      </c>
      <c r="F356" s="181"/>
      <c r="G356" s="177"/>
      <c r="H356" s="176"/>
      <c r="I356" s="185" t="s">
        <v>1604</v>
      </c>
      <c r="J356" s="185"/>
    </row>
    <row r="357" spans="2:14" ht="15.6" x14ac:dyDescent="0.3">
      <c r="B357" s="184" t="s">
        <v>1603</v>
      </c>
      <c r="C357" s="169"/>
      <c r="D357" s="169"/>
      <c r="E357" s="169"/>
      <c r="F357" s="181"/>
      <c r="G357" s="177"/>
      <c r="H357" s="176"/>
      <c r="I357" s="171" t="s">
        <v>1602</v>
      </c>
      <c r="J357" s="171"/>
    </row>
    <row r="358" spans="2:14" ht="18" x14ac:dyDescent="0.35">
      <c r="B358" s="169" t="s">
        <v>1601</v>
      </c>
      <c r="C358" s="183"/>
      <c r="D358" s="182"/>
      <c r="E358" s="169"/>
      <c r="F358" s="181"/>
      <c r="G358" s="177"/>
      <c r="H358" s="176"/>
      <c r="I358" s="180" t="s">
        <v>1600</v>
      </c>
      <c r="J358" s="180"/>
      <c r="L358" s="165"/>
      <c r="M358" s="248"/>
      <c r="N358" s="178"/>
    </row>
    <row r="359" spans="2:14" ht="18" x14ac:dyDescent="0.35">
      <c r="B359" s="168" t="s">
        <v>1599</v>
      </c>
      <c r="C359" s="179"/>
      <c r="E359" s="176"/>
      <c r="F359" s="177"/>
      <c r="G359" s="177"/>
      <c r="H359" s="176"/>
      <c r="I359" s="168" t="s">
        <v>1598</v>
      </c>
      <c r="J359" s="168"/>
      <c r="L359" s="163"/>
      <c r="M359" s="248"/>
      <c r="N359" s="178"/>
    </row>
    <row r="360" spans="2:14" ht="15.6" x14ac:dyDescent="0.3">
      <c r="B360" s="168" t="s">
        <v>1597</v>
      </c>
      <c r="E360" s="176"/>
      <c r="F360" s="177"/>
      <c r="G360" s="177"/>
      <c r="H360" s="176"/>
      <c r="I360" s="166" t="s">
        <v>1596</v>
      </c>
      <c r="J360" s="166"/>
      <c r="L360" s="161"/>
    </row>
    <row r="361" spans="2:14" x14ac:dyDescent="0.3">
      <c r="B361" s="166" t="s">
        <v>1595</v>
      </c>
      <c r="I361" s="166" t="s">
        <v>1594</v>
      </c>
      <c r="J361" s="166"/>
    </row>
    <row r="362" spans="2:14" ht="15.6" x14ac:dyDescent="0.3">
      <c r="B362" s="166" t="s">
        <v>1593</v>
      </c>
      <c r="C362" s="176"/>
      <c r="D362" s="176"/>
      <c r="I362" s="166" t="s">
        <v>1592</v>
      </c>
      <c r="J362" s="166"/>
      <c r="L362" s="164"/>
    </row>
    <row r="363" spans="2:14" ht="15.6" x14ac:dyDescent="0.3">
      <c r="B363" s="166" t="s">
        <v>1591</v>
      </c>
      <c r="C363" s="169"/>
      <c r="D363" s="169"/>
      <c r="E363" s="175"/>
      <c r="F363" s="174"/>
      <c r="G363" s="174"/>
      <c r="I363" s="162" t="s">
        <v>1590</v>
      </c>
      <c r="J363" s="166"/>
      <c r="L363" s="162"/>
    </row>
    <row r="364" spans="2:14" ht="15.6" x14ac:dyDescent="0.3">
      <c r="B364" s="166" t="s">
        <v>1589</v>
      </c>
      <c r="C364" s="169"/>
      <c r="D364" s="169"/>
      <c r="E364" s="175"/>
      <c r="F364" s="174"/>
      <c r="G364" s="174"/>
      <c r="I364" s="166" t="s">
        <v>1588</v>
      </c>
      <c r="J364" s="166"/>
    </row>
    <row r="365" spans="2:14" x14ac:dyDescent="0.3">
      <c r="B365" s="172" t="s">
        <v>1587</v>
      </c>
      <c r="D365" s="79"/>
      <c r="E365" s="175"/>
      <c r="F365" s="174"/>
      <c r="G365" s="174"/>
      <c r="I365" s="173" t="s">
        <v>1586</v>
      </c>
      <c r="J365" s="160"/>
    </row>
    <row r="366" spans="2:14" x14ac:dyDescent="0.3">
      <c r="B366" s="172" t="s">
        <v>1585</v>
      </c>
      <c r="I366" s="159" t="s">
        <v>1584</v>
      </c>
    </row>
    <row r="367" spans="2:14" x14ac:dyDescent="0.3">
      <c r="B367" s="172" t="s">
        <v>1583</v>
      </c>
      <c r="C367" s="79"/>
      <c r="I367" s="159" t="s">
        <v>1582</v>
      </c>
    </row>
    <row r="368" spans="2:14" ht="15.6" x14ac:dyDescent="0.3">
      <c r="B368" s="171" t="s">
        <v>1581</v>
      </c>
      <c r="I368" s="159" t="s">
        <v>1580</v>
      </c>
    </row>
    <row r="369" spans="2:9" x14ac:dyDescent="0.3">
      <c r="B369" s="79" t="s">
        <v>1579</v>
      </c>
      <c r="I369" s="168" t="s">
        <v>1578</v>
      </c>
    </row>
    <row r="370" spans="2:9" x14ac:dyDescent="0.3">
      <c r="B370" s="79" t="s">
        <v>1577</v>
      </c>
      <c r="I370" s="170" t="s">
        <v>1576</v>
      </c>
    </row>
    <row r="371" spans="2:9" ht="15.6" x14ac:dyDescent="0.3">
      <c r="B371" s="169" t="s">
        <v>1575</v>
      </c>
      <c r="I371" s="162" t="s">
        <v>1574</v>
      </c>
    </row>
    <row r="372" spans="2:9" ht="15.6" x14ac:dyDescent="0.3">
      <c r="B372" s="169" t="s">
        <v>1573</v>
      </c>
      <c r="I372" s="168" t="s">
        <v>1572</v>
      </c>
    </row>
    <row r="373" spans="2:9" x14ac:dyDescent="0.3">
      <c r="B373" s="167" t="s">
        <v>1571</v>
      </c>
      <c r="I373" s="162"/>
    </row>
    <row r="374" spans="2:9" x14ac:dyDescent="0.3">
      <c r="B374" s="162" t="s">
        <v>1570</v>
      </c>
    </row>
    <row r="375" spans="2:9" x14ac:dyDescent="0.3">
      <c r="B375" s="162" t="s">
        <v>1569</v>
      </c>
    </row>
    <row r="376" spans="2:9" x14ac:dyDescent="0.3">
      <c r="B376" s="166"/>
    </row>
    <row r="378" spans="2:9" x14ac:dyDescent="0.3">
      <c r="B378" s="75"/>
      <c r="I378" s="75"/>
    </row>
    <row r="379" spans="2:9" ht="18" x14ac:dyDescent="0.35">
      <c r="B379" s="165" t="s">
        <v>1568</v>
      </c>
      <c r="I379" s="164" t="s">
        <v>1567</v>
      </c>
    </row>
    <row r="380" spans="2:9" ht="18" x14ac:dyDescent="0.35">
      <c r="B380" s="163" t="s">
        <v>1566</v>
      </c>
      <c r="I380" s="162" t="s">
        <v>1565</v>
      </c>
    </row>
    <row r="381" spans="2:9" x14ac:dyDescent="0.3">
      <c r="B381" s="161" t="s">
        <v>1564</v>
      </c>
    </row>
    <row r="386" spans="1:14" s="75" customFormat="1" x14ac:dyDescent="0.3">
      <c r="A386" s="233"/>
      <c r="B386" s="160"/>
      <c r="C386"/>
      <c r="D386"/>
      <c r="E386"/>
      <c r="F386" s="159"/>
      <c r="G386" s="159"/>
      <c r="H386"/>
      <c r="I386" s="159"/>
      <c r="J386"/>
      <c r="K386"/>
      <c r="L386"/>
      <c r="M386" s="247"/>
      <c r="N386"/>
    </row>
  </sheetData>
  <autoFilter ref="A1:AE344"/>
  <mergeCells count="4">
    <mergeCell ref="C354:I354"/>
    <mergeCell ref="E344:G344"/>
    <mergeCell ref="M351:N351"/>
    <mergeCell ref="C349:I3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1"/>
  <sheetViews>
    <sheetView workbookViewId="0">
      <pane ySplit="1" topLeftCell="A154" activePane="bottomLeft" state="frozen"/>
      <selection pane="bottomLeft"/>
    </sheetView>
  </sheetViews>
  <sheetFormatPr defaultColWidth="9" defaultRowHeight="13.2" x14ac:dyDescent="0.25"/>
  <cols>
    <col min="1" max="1" width="7.19921875" style="82" customWidth="1"/>
    <col min="2" max="2" width="7" style="82" customWidth="1"/>
    <col min="3" max="3" width="6.5" style="82" customWidth="1"/>
    <col min="4" max="4" width="6.19921875" style="85" customWidth="1"/>
    <col min="5" max="5" width="5" style="86" customWidth="1"/>
    <col min="6" max="6" width="5" style="85" customWidth="1"/>
    <col min="7" max="7" width="9.09765625" style="82" bestFit="1" customWidth="1"/>
    <col min="8" max="8" width="7.19921875" style="82" customWidth="1"/>
    <col min="9" max="9" width="5.8984375" style="85" customWidth="1"/>
    <col min="10" max="10" width="9" style="82" customWidth="1"/>
    <col min="11" max="11" width="7.3984375" style="82" customWidth="1"/>
    <col min="12" max="12" width="4.3984375" style="83" customWidth="1"/>
    <col min="13" max="13" width="5.69921875" style="84" bestFit="1" customWidth="1"/>
    <col min="14" max="14" width="5" style="83" bestFit="1" customWidth="1"/>
    <col min="15" max="15" width="4" style="82" bestFit="1" customWidth="1"/>
    <col min="16" max="16" width="4.69921875" style="82" customWidth="1"/>
    <col min="17" max="17" width="5" style="82" customWidth="1"/>
    <col min="18" max="18" width="18.59765625" style="82" customWidth="1"/>
    <col min="19" max="16384" width="9" style="82"/>
  </cols>
  <sheetData>
    <row r="1" spans="1:19" s="152" customFormat="1" ht="53.4" thickBot="1" x14ac:dyDescent="0.3">
      <c r="A1" s="151" t="s">
        <v>1541</v>
      </c>
      <c r="B1" s="153" t="s">
        <v>1563</v>
      </c>
      <c r="C1" s="157" t="s">
        <v>1562</v>
      </c>
      <c r="D1" s="158" t="s">
        <v>1561</v>
      </c>
      <c r="E1" s="157" t="s">
        <v>1560</v>
      </c>
      <c r="F1" s="153" t="s">
        <v>1559</v>
      </c>
      <c r="G1" s="153" t="s">
        <v>1538</v>
      </c>
      <c r="H1" s="157" t="s">
        <v>1558</v>
      </c>
      <c r="I1" s="153" t="s">
        <v>1557</v>
      </c>
      <c r="J1" s="153" t="s">
        <v>1556</v>
      </c>
      <c r="K1" s="156" t="s">
        <v>1537</v>
      </c>
      <c r="L1" s="155" t="s">
        <v>1536</v>
      </c>
      <c r="M1" s="154" t="s">
        <v>1555</v>
      </c>
      <c r="N1" s="153" t="s">
        <v>1554</v>
      </c>
      <c r="O1" s="153" t="s">
        <v>1531</v>
      </c>
      <c r="P1" s="153" t="s">
        <v>1530</v>
      </c>
      <c r="Q1" s="153" t="s">
        <v>930</v>
      </c>
    </row>
    <row r="2" spans="1:19" s="143" customFormat="1" ht="13.8" thickTop="1" x14ac:dyDescent="0.25">
      <c r="A2" s="241" t="s">
        <v>2288</v>
      </c>
      <c r="B2" s="144">
        <v>420</v>
      </c>
      <c r="C2" s="126">
        <v>520.99685274000001</v>
      </c>
      <c r="D2" s="149">
        <v>20</v>
      </c>
      <c r="E2" s="150">
        <f t="shared" ref="E2:E64" si="0">C2/D2</f>
        <v>26.049842637000001</v>
      </c>
      <c r="F2" s="144">
        <v>1.8</v>
      </c>
      <c r="G2" s="148">
        <v>41856</v>
      </c>
      <c r="H2" s="126">
        <v>158.35770600000001</v>
      </c>
      <c r="I2" s="144">
        <v>155</v>
      </c>
      <c r="J2" s="122">
        <f t="shared" ref="J2:J63" si="1">PRODUCT(M2:N2)</f>
        <v>420</v>
      </c>
      <c r="K2" s="146">
        <v>47</v>
      </c>
      <c r="L2" s="147" t="s">
        <v>1406</v>
      </c>
      <c r="M2" s="146">
        <v>20</v>
      </c>
      <c r="N2" s="144">
        <f>19+2</f>
        <v>21</v>
      </c>
      <c r="O2" s="145"/>
      <c r="P2" s="144">
        <v>0</v>
      </c>
      <c r="Q2" s="144"/>
      <c r="R2" s="249"/>
      <c r="S2" s="143" t="s">
        <v>3441</v>
      </c>
    </row>
    <row r="3" spans="1:19" s="143" customFormat="1" x14ac:dyDescent="0.25">
      <c r="A3" s="147" t="s">
        <v>2289</v>
      </c>
      <c r="B3" s="144">
        <v>515</v>
      </c>
      <c r="C3" s="126">
        <v>396.82604562</v>
      </c>
      <c r="D3" s="149">
        <v>13</v>
      </c>
      <c r="E3" s="126">
        <f t="shared" si="0"/>
        <v>30.525080432307693</v>
      </c>
      <c r="F3" s="144">
        <v>1.79</v>
      </c>
      <c r="G3" s="148">
        <v>41870</v>
      </c>
      <c r="H3" s="126">
        <v>113.703738</v>
      </c>
      <c r="I3" s="144">
        <v>111.25</v>
      </c>
      <c r="J3" s="122">
        <f t="shared" si="1"/>
        <v>196</v>
      </c>
      <c r="K3" s="146">
        <v>84</v>
      </c>
      <c r="L3" s="147" t="s">
        <v>1552</v>
      </c>
      <c r="M3" s="146">
        <v>14</v>
      </c>
      <c r="N3" s="144">
        <v>14</v>
      </c>
      <c r="O3" s="145">
        <v>70</v>
      </c>
      <c r="P3" s="144">
        <v>1</v>
      </c>
      <c r="Q3" s="144"/>
    </row>
    <row r="4" spans="1:19" s="143" customFormat="1" x14ac:dyDescent="0.25">
      <c r="A4" s="147" t="s">
        <v>2290</v>
      </c>
      <c r="B4" s="144">
        <v>504</v>
      </c>
      <c r="C4" s="126">
        <v>302.45790008</v>
      </c>
      <c r="D4" s="149">
        <v>12</v>
      </c>
      <c r="E4" s="126">
        <f t="shared" si="0"/>
        <v>25.204825006666667</v>
      </c>
      <c r="F4" s="144">
        <v>1.89</v>
      </c>
      <c r="G4" s="148">
        <v>41808</v>
      </c>
      <c r="H4" s="126">
        <v>96.32417199999999</v>
      </c>
      <c r="I4" s="144">
        <v>94</v>
      </c>
      <c r="J4" s="122">
        <f t="shared" si="1"/>
        <v>132</v>
      </c>
      <c r="K4" s="146">
        <v>1</v>
      </c>
      <c r="L4" s="147" t="s">
        <v>932</v>
      </c>
      <c r="M4" s="146">
        <v>12</v>
      </c>
      <c r="N4" s="144">
        <v>11</v>
      </c>
      <c r="O4" s="145">
        <v>133</v>
      </c>
      <c r="P4" s="144">
        <v>1</v>
      </c>
      <c r="Q4" s="144"/>
    </row>
    <row r="5" spans="1:19" s="143" customFormat="1" x14ac:dyDescent="0.25">
      <c r="A5" s="147" t="s">
        <v>2291</v>
      </c>
      <c r="B5" s="144">
        <v>588</v>
      </c>
      <c r="C5" s="126">
        <v>500.86610808</v>
      </c>
      <c r="D5" s="149">
        <v>20</v>
      </c>
      <c r="E5" s="126">
        <f t="shared" si="0"/>
        <v>25.043305404000002</v>
      </c>
      <c r="F5" s="144">
        <v>1.84</v>
      </c>
      <c r="G5" s="148">
        <v>41870</v>
      </c>
      <c r="H5" s="126">
        <v>173.31007199999999</v>
      </c>
      <c r="I5" s="144">
        <v>172</v>
      </c>
      <c r="J5" s="122">
        <f t="shared" si="1"/>
        <v>484</v>
      </c>
      <c r="K5" s="146">
        <v>121</v>
      </c>
      <c r="L5" s="147" t="s">
        <v>1270</v>
      </c>
      <c r="M5" s="146">
        <v>22</v>
      </c>
      <c r="N5" s="144">
        <v>22</v>
      </c>
      <c r="O5" s="145">
        <v>142</v>
      </c>
      <c r="P5" s="144">
        <v>1</v>
      </c>
      <c r="Q5" s="144"/>
    </row>
    <row r="6" spans="1:19" s="143" customFormat="1" x14ac:dyDescent="0.25">
      <c r="A6" s="147" t="s">
        <v>2292</v>
      </c>
      <c r="B6" s="144">
        <v>423</v>
      </c>
      <c r="C6" s="126">
        <v>719.65407986666673</v>
      </c>
      <c r="D6" s="149">
        <v>20</v>
      </c>
      <c r="E6" s="126">
        <f t="shared" si="0"/>
        <v>35.982703993333338</v>
      </c>
      <c r="F6" s="144">
        <v>1.81</v>
      </c>
      <c r="G6" s="148">
        <v>41856</v>
      </c>
      <c r="H6" s="126">
        <v>235.95215733333336</v>
      </c>
      <c r="I6" s="144">
        <v>232</v>
      </c>
      <c r="J6" s="122">
        <f t="shared" si="1"/>
        <v>812</v>
      </c>
      <c r="K6" s="146">
        <v>43</v>
      </c>
      <c r="L6" s="147" t="s">
        <v>1364</v>
      </c>
      <c r="M6" s="146">
        <v>29</v>
      </c>
      <c r="N6" s="144">
        <v>28</v>
      </c>
      <c r="O6" s="145">
        <v>104</v>
      </c>
      <c r="P6" s="144">
        <v>1</v>
      </c>
      <c r="Q6" s="144"/>
    </row>
    <row r="7" spans="1:19" s="143" customFormat="1" x14ac:dyDescent="0.25">
      <c r="A7" s="147" t="s">
        <v>2293</v>
      </c>
      <c r="B7" s="144">
        <v>412</v>
      </c>
      <c r="C7" s="126">
        <v>504.31631055555562</v>
      </c>
      <c r="D7" s="149">
        <v>20</v>
      </c>
      <c r="E7" s="126">
        <f t="shared" si="0"/>
        <v>25.215815527777782</v>
      </c>
      <c r="F7" s="144">
        <v>1.79</v>
      </c>
      <c r="G7" s="148">
        <v>41856</v>
      </c>
      <c r="H7" s="126">
        <v>156.61997222222223</v>
      </c>
      <c r="I7" s="144">
        <v>153</v>
      </c>
      <c r="J7" s="122">
        <f t="shared" si="1"/>
        <v>342</v>
      </c>
      <c r="K7" s="146">
        <v>49</v>
      </c>
      <c r="L7" s="147" t="s">
        <v>1449</v>
      </c>
      <c r="M7" s="146">
        <v>19</v>
      </c>
      <c r="N7" s="144">
        <v>18</v>
      </c>
      <c r="O7" s="145">
        <v>5</v>
      </c>
      <c r="P7" s="144">
        <v>1</v>
      </c>
      <c r="Q7" s="144"/>
    </row>
    <row r="8" spans="1:19" s="143" customFormat="1" x14ac:dyDescent="0.25">
      <c r="A8" s="147" t="s">
        <v>2294</v>
      </c>
      <c r="B8" s="117">
        <v>469</v>
      </c>
      <c r="C8" s="115">
        <v>477.08079720000001</v>
      </c>
      <c r="D8" s="127">
        <f>VLOOKUP(B8,'[1]Gail Math'!$A:$B,2,FALSE)</f>
        <v>19</v>
      </c>
      <c r="E8" s="126">
        <f t="shared" si="0"/>
        <v>25.109515642105265</v>
      </c>
      <c r="F8" s="117">
        <v>1.86</v>
      </c>
      <c r="G8" s="130">
        <v>41870</v>
      </c>
      <c r="H8" s="115">
        <v>162.27238</v>
      </c>
      <c r="I8" s="117">
        <v>159.25</v>
      </c>
      <c r="J8" s="122">
        <f t="shared" si="1"/>
        <v>380</v>
      </c>
      <c r="K8" s="121">
        <v>71</v>
      </c>
      <c r="L8" s="113" t="s">
        <v>1408</v>
      </c>
      <c r="M8" s="121">
        <v>20</v>
      </c>
      <c r="N8" s="117">
        <v>19</v>
      </c>
      <c r="O8" s="129">
        <v>8</v>
      </c>
      <c r="P8" s="117">
        <v>1</v>
      </c>
      <c r="Q8" s="144"/>
    </row>
    <row r="9" spans="1:19" s="143" customFormat="1" x14ac:dyDescent="0.25">
      <c r="A9" s="147" t="s">
        <v>2295</v>
      </c>
      <c r="B9" s="117">
        <v>476</v>
      </c>
      <c r="C9" s="115">
        <v>414.9772657777778</v>
      </c>
      <c r="D9" s="127">
        <f>VLOOKUP(B9,'[1]Gail Math'!$A:$B,2,FALSE)</f>
        <v>13</v>
      </c>
      <c r="E9" s="126">
        <f t="shared" si="0"/>
        <v>31.921328136752138</v>
      </c>
      <c r="F9" s="117">
        <v>1.84</v>
      </c>
      <c r="G9" s="130">
        <v>41870</v>
      </c>
      <c r="H9" s="115">
        <v>116.89500444444445</v>
      </c>
      <c r="I9" s="117">
        <v>116</v>
      </c>
      <c r="J9" s="122">
        <f t="shared" si="1"/>
        <v>195</v>
      </c>
      <c r="K9" s="121">
        <v>75</v>
      </c>
      <c r="L9" s="113" t="s">
        <v>1264</v>
      </c>
      <c r="M9" s="121">
        <v>15</v>
      </c>
      <c r="N9" s="117">
        <v>13</v>
      </c>
      <c r="O9" s="129">
        <v>25</v>
      </c>
      <c r="P9" s="117">
        <v>1</v>
      </c>
      <c r="Q9" s="117"/>
    </row>
    <row r="10" spans="1:19" s="143" customFormat="1" x14ac:dyDescent="0.25">
      <c r="A10" s="147" t="s">
        <v>2296</v>
      </c>
      <c r="B10" s="117">
        <v>502</v>
      </c>
      <c r="C10" s="115">
        <v>520.78658305555552</v>
      </c>
      <c r="D10" s="127">
        <f>VLOOKUP(B10,'[1]Gail Math'!$A:$B,2,FALSE)</f>
        <v>20</v>
      </c>
      <c r="E10" s="126">
        <f t="shared" si="0"/>
        <v>26.039329152777775</v>
      </c>
      <c r="F10" s="117">
        <v>1.86</v>
      </c>
      <c r="G10" s="130">
        <v>41870</v>
      </c>
      <c r="H10" s="115">
        <v>160.24202555555556</v>
      </c>
      <c r="I10" s="117">
        <v>156.5</v>
      </c>
      <c r="J10" s="122">
        <f t="shared" si="1"/>
        <v>380</v>
      </c>
      <c r="K10" s="121">
        <v>80</v>
      </c>
      <c r="L10" s="113" t="s">
        <v>1552</v>
      </c>
      <c r="M10" s="121">
        <v>20</v>
      </c>
      <c r="N10" s="117">
        <v>19</v>
      </c>
      <c r="O10" s="129">
        <v>7</v>
      </c>
      <c r="P10" s="117">
        <v>1</v>
      </c>
      <c r="Q10" s="117"/>
    </row>
    <row r="11" spans="1:19" s="143" customFormat="1" x14ac:dyDescent="0.25">
      <c r="A11" s="147" t="s">
        <v>2297</v>
      </c>
      <c r="B11" s="117">
        <v>537</v>
      </c>
      <c r="C11" s="115">
        <v>327.5926325333333</v>
      </c>
      <c r="D11" s="127">
        <f>VLOOKUP(B11,'[1]Gail Math'!$A:$B,2,FALSE)</f>
        <v>20</v>
      </c>
      <c r="E11" s="126">
        <f t="shared" si="0"/>
        <v>16.379631626666665</v>
      </c>
      <c r="F11" s="117">
        <v>1.78</v>
      </c>
      <c r="G11" s="130">
        <v>41870</v>
      </c>
      <c r="H11" s="115">
        <v>103.0165511111111</v>
      </c>
      <c r="I11" s="117">
        <v>99</v>
      </c>
      <c r="J11" s="122">
        <f t="shared" si="1"/>
        <v>156</v>
      </c>
      <c r="K11" s="121">
        <v>93</v>
      </c>
      <c r="L11" s="113" t="s">
        <v>1275</v>
      </c>
      <c r="M11" s="121">
        <v>13</v>
      </c>
      <c r="N11" s="117">
        <v>12</v>
      </c>
      <c r="O11" s="129">
        <v>8</v>
      </c>
      <c r="P11" s="117">
        <v>1</v>
      </c>
      <c r="Q11" s="117"/>
    </row>
    <row r="12" spans="1:19" x14ac:dyDescent="0.25">
      <c r="A12" s="113" t="s">
        <v>2298</v>
      </c>
      <c r="B12" s="117">
        <v>561</v>
      </c>
      <c r="C12" s="115">
        <v>476.06479200000001</v>
      </c>
      <c r="D12" s="127">
        <f>VLOOKUP(B12,'[1]Gail Math'!$A:$B,2,FALSE)</f>
        <v>20</v>
      </c>
      <c r="E12" s="126">
        <f t="shared" si="0"/>
        <v>23.803239600000001</v>
      </c>
      <c r="F12" s="117">
        <v>1.79</v>
      </c>
      <c r="G12" s="130">
        <v>41870</v>
      </c>
      <c r="H12" s="115">
        <v>161.92680000000001</v>
      </c>
      <c r="I12" s="117">
        <v>160</v>
      </c>
      <c r="J12" s="122">
        <f t="shared" si="1"/>
        <v>380</v>
      </c>
      <c r="K12" s="121">
        <v>106</v>
      </c>
      <c r="L12" s="113" t="s">
        <v>1406</v>
      </c>
      <c r="M12" s="121">
        <v>20</v>
      </c>
      <c r="N12" s="117">
        <v>19</v>
      </c>
      <c r="O12" s="129">
        <v>9</v>
      </c>
      <c r="P12" s="117">
        <v>1</v>
      </c>
      <c r="Q12" s="117"/>
    </row>
    <row r="13" spans="1:19" x14ac:dyDescent="0.25">
      <c r="A13" s="241" t="s">
        <v>2299</v>
      </c>
      <c r="B13" s="132">
        <v>572</v>
      </c>
      <c r="C13" s="142">
        <v>394.39104010000005</v>
      </c>
      <c r="D13" s="141">
        <v>20</v>
      </c>
      <c r="E13" s="140">
        <f t="shared" si="0"/>
        <v>19.719552005000004</v>
      </c>
      <c r="F13" s="139">
        <v>1.8</v>
      </c>
      <c r="G13" s="138">
        <v>41886</v>
      </c>
      <c r="H13" s="137">
        <v>133.691878</v>
      </c>
      <c r="I13" s="132">
        <v>131.5</v>
      </c>
      <c r="J13" s="136">
        <f t="shared" si="1"/>
        <v>375</v>
      </c>
      <c r="K13" s="134">
        <v>124</v>
      </c>
      <c r="L13" s="135" t="s">
        <v>1264</v>
      </c>
      <c r="M13" s="134">
        <v>15</v>
      </c>
      <c r="N13" s="132">
        <f>14+11</f>
        <v>25</v>
      </c>
      <c r="O13" s="133"/>
      <c r="P13" s="132">
        <v>0</v>
      </c>
      <c r="Q13" s="117"/>
    </row>
    <row r="14" spans="1:19" x14ac:dyDescent="0.25">
      <c r="A14" s="113" t="s">
        <v>2300</v>
      </c>
      <c r="B14" s="117">
        <v>575</v>
      </c>
      <c r="C14" s="115">
        <v>361.47913433333332</v>
      </c>
      <c r="D14" s="127">
        <f>VLOOKUP(B14,'[1]Gail Math'!$A:$B,2,FALSE)</f>
        <v>20</v>
      </c>
      <c r="E14" s="126">
        <f t="shared" si="0"/>
        <v>18.073956716666665</v>
      </c>
      <c r="F14" s="117">
        <v>1.79</v>
      </c>
      <c r="G14" s="130">
        <v>41870</v>
      </c>
      <c r="H14" s="115">
        <v>110.54407777777777</v>
      </c>
      <c r="I14" s="117">
        <v>108</v>
      </c>
      <c r="J14" s="122">
        <f t="shared" si="1"/>
        <v>182</v>
      </c>
      <c r="K14" s="121">
        <v>113</v>
      </c>
      <c r="L14" s="113" t="s">
        <v>1277</v>
      </c>
      <c r="M14" s="121">
        <v>14</v>
      </c>
      <c r="N14" s="117">
        <v>13</v>
      </c>
      <c r="O14" s="129">
        <v>8</v>
      </c>
      <c r="P14" s="117">
        <v>1</v>
      </c>
      <c r="Q14" s="117"/>
    </row>
    <row r="15" spans="1:19" x14ac:dyDescent="0.25">
      <c r="A15" s="113" t="s">
        <v>2301</v>
      </c>
      <c r="B15" s="117">
        <v>579</v>
      </c>
      <c r="C15" s="115">
        <v>532.1842073555556</v>
      </c>
      <c r="D15" s="127">
        <f>VLOOKUP(B15,'[1]Gail Math'!$A:$B,2,FALSE)</f>
        <v>20</v>
      </c>
      <c r="E15" s="126">
        <f t="shared" si="0"/>
        <v>26.609210367777781</v>
      </c>
      <c r="F15" s="117">
        <v>1.83</v>
      </c>
      <c r="G15" s="130">
        <v>41870</v>
      </c>
      <c r="H15" s="115">
        <v>180.40142622222223</v>
      </c>
      <c r="I15" s="117">
        <v>177</v>
      </c>
      <c r="J15" s="122">
        <f t="shared" si="1"/>
        <v>440</v>
      </c>
      <c r="K15" s="121">
        <v>115</v>
      </c>
      <c r="L15" s="113" t="s">
        <v>1256</v>
      </c>
      <c r="M15" s="121">
        <v>22</v>
      </c>
      <c r="N15" s="117">
        <v>20</v>
      </c>
      <c r="O15" s="129">
        <v>26</v>
      </c>
      <c r="P15" s="117">
        <v>1</v>
      </c>
      <c r="Q15" s="117"/>
    </row>
    <row r="16" spans="1:19" x14ac:dyDescent="0.25">
      <c r="A16" s="113" t="s">
        <v>2302</v>
      </c>
      <c r="B16" s="117">
        <v>15</v>
      </c>
      <c r="C16" s="115">
        <v>395.56235617111105</v>
      </c>
      <c r="D16" s="127">
        <f>VLOOKUP(B16,'[1]Gail Math'!$A:$B,2,FALSE)</f>
        <v>17</v>
      </c>
      <c r="E16" s="126">
        <f t="shared" si="0"/>
        <v>23.268373892418296</v>
      </c>
      <c r="F16" s="117">
        <v>1.77</v>
      </c>
      <c r="G16" s="130">
        <v>41808</v>
      </c>
      <c r="H16" s="115">
        <v>127.19046822222221</v>
      </c>
      <c r="I16" s="117">
        <v>126</v>
      </c>
      <c r="J16" s="122">
        <f t="shared" si="1"/>
        <v>240</v>
      </c>
      <c r="K16" s="121">
        <v>1</v>
      </c>
      <c r="L16" s="113" t="s">
        <v>1351</v>
      </c>
      <c r="M16" s="121">
        <v>16</v>
      </c>
      <c r="N16" s="117">
        <v>15</v>
      </c>
      <c r="O16" s="129">
        <v>15</v>
      </c>
      <c r="P16" s="117">
        <v>1</v>
      </c>
      <c r="Q16" s="117"/>
    </row>
    <row r="17" spans="1:17" x14ac:dyDescent="0.25">
      <c r="A17" s="113" t="s">
        <v>2303</v>
      </c>
      <c r="B17" s="117">
        <v>257</v>
      </c>
      <c r="C17" s="115">
        <v>388.8262289999999</v>
      </c>
      <c r="D17" s="127">
        <f>VLOOKUP(B17,'[1]Gail Math'!$A:$B,2,FALSE)</f>
        <v>20</v>
      </c>
      <c r="E17" s="126">
        <f t="shared" si="0"/>
        <v>19.441311449999993</v>
      </c>
      <c r="F17" s="117">
        <v>1.8</v>
      </c>
      <c r="G17" s="130">
        <v>41808</v>
      </c>
      <c r="H17" s="115">
        <v>134.07800999999998</v>
      </c>
      <c r="I17" s="117">
        <v>130.5</v>
      </c>
      <c r="J17" s="122">
        <f t="shared" si="1"/>
        <v>272</v>
      </c>
      <c r="K17" s="121">
        <v>1</v>
      </c>
      <c r="L17" s="113" t="s">
        <v>935</v>
      </c>
      <c r="M17" s="121">
        <v>17</v>
      </c>
      <c r="N17" s="117">
        <v>16</v>
      </c>
      <c r="O17" s="129">
        <v>17</v>
      </c>
      <c r="P17" s="117">
        <v>1</v>
      </c>
      <c r="Q17" s="117"/>
    </row>
    <row r="18" spans="1:17" x14ac:dyDescent="0.25">
      <c r="A18" s="113" t="s">
        <v>2304</v>
      </c>
      <c r="B18" s="117">
        <v>280</v>
      </c>
      <c r="C18" s="115">
        <v>173.49980800000003</v>
      </c>
      <c r="D18" s="127">
        <f>VLOOKUP(B18,'[1]Gail Math'!$A:$B,2,FALSE)</f>
        <v>5</v>
      </c>
      <c r="E18" s="126">
        <f t="shared" si="0"/>
        <v>34.699961600000009</v>
      </c>
      <c r="F18" s="117">
        <v>1.77</v>
      </c>
      <c r="G18" s="130">
        <v>41808</v>
      </c>
      <c r="H18" s="115">
        <v>53.220800000000011</v>
      </c>
      <c r="I18" s="117">
        <v>50.5</v>
      </c>
      <c r="J18" s="122">
        <f t="shared" si="1"/>
        <v>42</v>
      </c>
      <c r="K18" s="121">
        <v>2</v>
      </c>
      <c r="L18" s="113" t="s">
        <v>1277</v>
      </c>
      <c r="M18" s="121">
        <v>7</v>
      </c>
      <c r="N18" s="117">
        <v>6</v>
      </c>
      <c r="O18" s="129">
        <v>16</v>
      </c>
      <c r="P18" s="117">
        <v>1</v>
      </c>
      <c r="Q18" s="117"/>
    </row>
    <row r="19" spans="1:17" x14ac:dyDescent="0.25">
      <c r="A19" s="113" t="s">
        <v>2305</v>
      </c>
      <c r="B19" s="117">
        <v>281</v>
      </c>
      <c r="C19" s="115">
        <v>263.14465415999996</v>
      </c>
      <c r="D19" s="127">
        <f>VLOOKUP(B19,'[1]Gail Math'!$A:$B,2,FALSE)</f>
        <v>9</v>
      </c>
      <c r="E19" s="126">
        <f t="shared" si="0"/>
        <v>29.238294906666663</v>
      </c>
      <c r="F19" s="117">
        <v>1.77</v>
      </c>
      <c r="G19" s="130">
        <v>41808</v>
      </c>
      <c r="H19" s="115">
        <v>72.893255999999994</v>
      </c>
      <c r="I19" s="117">
        <v>70.5</v>
      </c>
      <c r="J19" s="122">
        <f t="shared" si="1"/>
        <v>72</v>
      </c>
      <c r="K19" s="121">
        <v>2</v>
      </c>
      <c r="L19" s="113" t="s">
        <v>1449</v>
      </c>
      <c r="M19" s="121">
        <v>9</v>
      </c>
      <c r="N19" s="117">
        <v>8</v>
      </c>
      <c r="O19" s="129">
        <v>12</v>
      </c>
      <c r="P19" s="117">
        <v>1</v>
      </c>
      <c r="Q19" s="117"/>
    </row>
    <row r="20" spans="1:17" x14ac:dyDescent="0.25">
      <c r="A20" s="113" t="s">
        <v>2306</v>
      </c>
      <c r="B20" s="117">
        <v>292</v>
      </c>
      <c r="C20" s="115">
        <v>494.72484413333336</v>
      </c>
      <c r="D20" s="127">
        <f>VLOOKUP(B20,'[1]Gail Math'!$A:$B,2,FALSE)</f>
        <v>13</v>
      </c>
      <c r="E20" s="126">
        <f t="shared" si="0"/>
        <v>38.055757241025645</v>
      </c>
      <c r="F20" s="117">
        <v>1.79</v>
      </c>
      <c r="G20" s="130">
        <v>41808</v>
      </c>
      <c r="H20" s="115">
        <v>164.36041333333336</v>
      </c>
      <c r="I20" s="117">
        <v>162.5</v>
      </c>
      <c r="J20" s="122">
        <f t="shared" si="1"/>
        <v>420</v>
      </c>
      <c r="K20" s="121">
        <v>2</v>
      </c>
      <c r="L20" s="113" t="s">
        <v>1389</v>
      </c>
      <c r="M20" s="121">
        <v>21</v>
      </c>
      <c r="N20" s="117">
        <v>20</v>
      </c>
      <c r="O20" s="129">
        <v>44</v>
      </c>
      <c r="P20" s="117">
        <v>1</v>
      </c>
      <c r="Q20" s="117"/>
    </row>
    <row r="21" spans="1:17" x14ac:dyDescent="0.25">
      <c r="A21" s="113" t="s">
        <v>2307</v>
      </c>
      <c r="B21" s="117">
        <v>293</v>
      </c>
      <c r="C21" s="115">
        <v>366.72680815555543</v>
      </c>
      <c r="D21" s="127">
        <f>VLOOKUP(B21,'[1]Gail Math'!$A:$B,2,FALSE)</f>
        <v>20</v>
      </c>
      <c r="E21" s="126">
        <f t="shared" si="0"/>
        <v>18.336340407777772</v>
      </c>
      <c r="F21" s="117">
        <v>1.78</v>
      </c>
      <c r="G21" s="130">
        <v>41808</v>
      </c>
      <c r="H21" s="115">
        <v>109.79844555555553</v>
      </c>
      <c r="I21" s="117">
        <v>108</v>
      </c>
      <c r="J21" s="122">
        <f t="shared" si="1"/>
        <v>182</v>
      </c>
      <c r="K21" s="121">
        <v>3</v>
      </c>
      <c r="L21" s="113" t="s">
        <v>1362</v>
      </c>
      <c r="M21" s="121">
        <v>14</v>
      </c>
      <c r="N21" s="117">
        <v>13</v>
      </c>
      <c r="O21" s="129">
        <v>13</v>
      </c>
      <c r="P21" s="117">
        <v>1</v>
      </c>
      <c r="Q21" s="117"/>
    </row>
    <row r="22" spans="1:17" x14ac:dyDescent="0.25">
      <c r="A22" s="113" t="s">
        <v>2308</v>
      </c>
      <c r="B22" s="117">
        <v>294</v>
      </c>
      <c r="C22" s="115">
        <v>130.72958005333334</v>
      </c>
      <c r="D22" s="127">
        <f>VLOOKUP(B22,'[1]Gail Math'!$A:$B,2,FALSE)</f>
        <v>5</v>
      </c>
      <c r="E22" s="126">
        <f t="shared" si="0"/>
        <v>26.145916010666667</v>
      </c>
      <c r="F22" s="117">
        <v>1.66</v>
      </c>
      <c r="G22" s="130">
        <v>41808</v>
      </c>
      <c r="H22" s="115">
        <v>39.73543466666667</v>
      </c>
      <c r="I22" s="117">
        <v>37.5</v>
      </c>
      <c r="J22" s="122">
        <f t="shared" si="1"/>
        <v>20</v>
      </c>
      <c r="K22" s="121">
        <v>3</v>
      </c>
      <c r="L22" s="113" t="s">
        <v>1275</v>
      </c>
      <c r="M22" s="121">
        <v>5</v>
      </c>
      <c r="N22" s="117">
        <v>4</v>
      </c>
      <c r="O22" s="129">
        <v>12</v>
      </c>
      <c r="P22" s="117">
        <v>1</v>
      </c>
      <c r="Q22" s="117"/>
    </row>
    <row r="23" spans="1:17" x14ac:dyDescent="0.25">
      <c r="A23" s="113" t="s">
        <v>2309</v>
      </c>
      <c r="B23" s="117">
        <v>295</v>
      </c>
      <c r="C23" s="115">
        <v>354.8286038666667</v>
      </c>
      <c r="D23" s="127">
        <f>VLOOKUP(B23,'[1]Gail Math'!$A:$B,2,FALSE)</f>
        <v>18</v>
      </c>
      <c r="E23" s="126">
        <f t="shared" si="0"/>
        <v>19.712700214814816</v>
      </c>
      <c r="F23" s="117">
        <v>1.77</v>
      </c>
      <c r="G23" s="130">
        <v>41808</v>
      </c>
      <c r="H23" s="115">
        <v>120.28088266666667</v>
      </c>
      <c r="I23" s="117">
        <v>118.5</v>
      </c>
      <c r="J23" s="122">
        <f t="shared" si="1"/>
        <v>210</v>
      </c>
      <c r="K23" s="121">
        <v>3</v>
      </c>
      <c r="L23" s="113" t="s">
        <v>1230</v>
      </c>
      <c r="M23" s="121">
        <v>15</v>
      </c>
      <c r="N23" s="117">
        <v>14</v>
      </c>
      <c r="O23" s="129">
        <v>17</v>
      </c>
      <c r="P23" s="117">
        <v>1</v>
      </c>
      <c r="Q23" s="117"/>
    </row>
    <row r="24" spans="1:17" x14ac:dyDescent="0.25">
      <c r="A24" s="113" t="s">
        <v>2310</v>
      </c>
      <c r="B24" s="117">
        <v>297</v>
      </c>
      <c r="C24" s="115">
        <v>516.14851999999996</v>
      </c>
      <c r="D24" s="127">
        <f>VLOOKUP(B24,'[1]Gail Math'!$A:$B,2,FALSE)</f>
        <v>19</v>
      </c>
      <c r="E24" s="126">
        <f t="shared" si="0"/>
        <v>27.165711578947366</v>
      </c>
      <c r="F24" s="117">
        <v>1.79</v>
      </c>
      <c r="G24" s="130">
        <v>41808</v>
      </c>
      <c r="H24" s="115">
        <v>174.96559999999999</v>
      </c>
      <c r="I24" s="117">
        <v>172</v>
      </c>
      <c r="J24" s="122">
        <f t="shared" si="1"/>
        <v>462</v>
      </c>
      <c r="K24" s="121">
        <v>4</v>
      </c>
      <c r="L24" s="113" t="s">
        <v>1324</v>
      </c>
      <c r="M24" s="121">
        <v>22</v>
      </c>
      <c r="N24" s="117">
        <v>21</v>
      </c>
      <c r="O24" s="129">
        <v>14</v>
      </c>
      <c r="P24" s="117">
        <v>1</v>
      </c>
      <c r="Q24" s="117"/>
    </row>
    <row r="25" spans="1:17" x14ac:dyDescent="0.25">
      <c r="A25" s="113" t="s">
        <v>2311</v>
      </c>
      <c r="B25" s="117">
        <v>298</v>
      </c>
      <c r="C25" s="115">
        <v>386.70604168</v>
      </c>
      <c r="D25" s="127">
        <f>VLOOKUP(B25,'[1]Gail Math'!$A:$B,2,FALSE)</f>
        <v>20</v>
      </c>
      <c r="E25" s="126">
        <f t="shared" si="0"/>
        <v>19.335302083999999</v>
      </c>
      <c r="F25" s="117">
        <v>1.79</v>
      </c>
      <c r="G25" s="130">
        <v>41808</v>
      </c>
      <c r="H25" s="115">
        <v>115.780252</v>
      </c>
      <c r="I25" s="117">
        <v>114</v>
      </c>
      <c r="J25" s="122">
        <f t="shared" si="1"/>
        <v>210</v>
      </c>
      <c r="K25" s="121">
        <v>4</v>
      </c>
      <c r="L25" s="113" t="s">
        <v>1364</v>
      </c>
      <c r="M25" s="121">
        <v>15</v>
      </c>
      <c r="N25" s="117">
        <v>14</v>
      </c>
      <c r="O25" s="129">
        <v>19</v>
      </c>
      <c r="P25" s="117">
        <v>1</v>
      </c>
      <c r="Q25" s="117"/>
    </row>
    <row r="26" spans="1:17" x14ac:dyDescent="0.25">
      <c r="A26" s="113" t="s">
        <v>2312</v>
      </c>
      <c r="B26" s="117">
        <v>299</v>
      </c>
      <c r="C26" s="115">
        <v>590.99379387999988</v>
      </c>
      <c r="D26" s="127">
        <f>VLOOKUP(B26,'[1]Gail Math'!$A:$B,2,FALSE)</f>
        <v>20</v>
      </c>
      <c r="E26" s="126">
        <f t="shared" si="0"/>
        <v>29.549689693999994</v>
      </c>
      <c r="F26" s="117">
        <v>1.79</v>
      </c>
      <c r="G26" s="130">
        <v>41808</v>
      </c>
      <c r="H26" s="115">
        <v>179.63337199999998</v>
      </c>
      <c r="I26" s="117">
        <v>177</v>
      </c>
      <c r="J26" s="122">
        <f t="shared" si="1"/>
        <v>462</v>
      </c>
      <c r="K26" s="121">
        <v>5</v>
      </c>
      <c r="L26" s="113" t="s">
        <v>1277</v>
      </c>
      <c r="M26" s="121">
        <v>22</v>
      </c>
      <c r="N26" s="117">
        <v>21</v>
      </c>
      <c r="O26" s="129">
        <v>19</v>
      </c>
      <c r="P26" s="117">
        <v>1</v>
      </c>
      <c r="Q26" s="117"/>
    </row>
    <row r="27" spans="1:17" x14ac:dyDescent="0.25">
      <c r="A27" s="113" t="s">
        <v>2313</v>
      </c>
      <c r="B27" s="117">
        <v>300</v>
      </c>
      <c r="C27" s="115">
        <v>607.57848246666651</v>
      </c>
      <c r="D27" s="127">
        <f>VLOOKUP(B27,'[1]Gail Math'!$A:$B,2,FALSE)</f>
        <v>20</v>
      </c>
      <c r="E27" s="126">
        <f t="shared" si="0"/>
        <v>30.378924123333327</v>
      </c>
      <c r="F27" s="117">
        <v>1.81</v>
      </c>
      <c r="G27" s="130">
        <v>41808</v>
      </c>
      <c r="H27" s="115">
        <v>206.65934777777773</v>
      </c>
      <c r="I27" s="117">
        <v>203.5</v>
      </c>
      <c r="J27" s="122">
        <f t="shared" si="1"/>
        <v>650</v>
      </c>
      <c r="K27" s="121">
        <v>5</v>
      </c>
      <c r="L27" s="113" t="s">
        <v>1343</v>
      </c>
      <c r="M27" s="121">
        <v>26</v>
      </c>
      <c r="N27" s="117">
        <v>25</v>
      </c>
      <c r="O27" s="129">
        <v>19</v>
      </c>
      <c r="P27" s="117">
        <v>1</v>
      </c>
      <c r="Q27" s="117"/>
    </row>
    <row r="28" spans="1:17" x14ac:dyDescent="0.25">
      <c r="A28" s="113" t="s">
        <v>2314</v>
      </c>
      <c r="B28" s="117">
        <v>301</v>
      </c>
      <c r="C28" s="115">
        <v>765.20871765333334</v>
      </c>
      <c r="D28" s="127">
        <f>VLOOKUP(B28,'[1]Gail Math'!$A:$B,2,FALSE)</f>
        <v>20</v>
      </c>
      <c r="E28" s="126">
        <f t="shared" si="0"/>
        <v>38.26043588266667</v>
      </c>
      <c r="F28" s="117">
        <v>1.83</v>
      </c>
      <c r="G28" s="130">
        <v>41808</v>
      </c>
      <c r="H28" s="115">
        <v>241.39076266666669</v>
      </c>
      <c r="I28" s="117">
        <v>237.5</v>
      </c>
      <c r="J28" s="122">
        <f t="shared" si="1"/>
        <v>870</v>
      </c>
      <c r="K28" s="121">
        <v>6</v>
      </c>
      <c r="L28" s="113" t="s">
        <v>1408</v>
      </c>
      <c r="M28" s="121">
        <v>30</v>
      </c>
      <c r="N28" s="117">
        <v>29</v>
      </c>
      <c r="O28" s="129">
        <v>18</v>
      </c>
      <c r="P28" s="117">
        <v>1</v>
      </c>
      <c r="Q28" s="117"/>
    </row>
    <row r="29" spans="1:17" x14ac:dyDescent="0.25">
      <c r="A29" s="113" t="s">
        <v>2315</v>
      </c>
      <c r="B29" s="117">
        <v>302</v>
      </c>
      <c r="C29" s="115">
        <v>590.17190400000004</v>
      </c>
      <c r="D29" s="127">
        <f>VLOOKUP(B29,'[1]Gail Math'!$A:$B,2,FALSE)</f>
        <v>20</v>
      </c>
      <c r="E29" s="126">
        <f t="shared" si="0"/>
        <v>29.508595200000002</v>
      </c>
      <c r="F29" s="117">
        <v>1.83</v>
      </c>
      <c r="G29" s="130">
        <v>41808</v>
      </c>
      <c r="H29" s="115">
        <v>163.93664000000001</v>
      </c>
      <c r="I29" s="117">
        <v>161</v>
      </c>
      <c r="J29" s="122">
        <f t="shared" si="1"/>
        <v>380</v>
      </c>
      <c r="K29" s="121">
        <v>7</v>
      </c>
      <c r="L29" s="113" t="s">
        <v>1232</v>
      </c>
      <c r="M29" s="121">
        <v>20</v>
      </c>
      <c r="N29" s="117">
        <v>19</v>
      </c>
      <c r="O29" s="129">
        <v>17</v>
      </c>
      <c r="P29" s="117">
        <v>1</v>
      </c>
      <c r="Q29" s="117"/>
    </row>
    <row r="30" spans="1:17" x14ac:dyDescent="0.25">
      <c r="A30" s="113" t="s">
        <v>2316</v>
      </c>
      <c r="B30" s="117">
        <v>303</v>
      </c>
      <c r="C30" s="115">
        <v>481.84333236666657</v>
      </c>
      <c r="D30" s="127">
        <f>VLOOKUP(B30,'[1]Gail Math'!$A:$B,2,FALSE)</f>
        <v>20</v>
      </c>
      <c r="E30" s="126">
        <f t="shared" si="0"/>
        <v>24.09216661833333</v>
      </c>
      <c r="F30" s="117">
        <v>1.79</v>
      </c>
      <c r="G30" s="130">
        <v>41808</v>
      </c>
      <c r="H30" s="115">
        <v>134.9701211111111</v>
      </c>
      <c r="I30" s="117">
        <v>133</v>
      </c>
      <c r="J30" s="122">
        <f t="shared" si="1"/>
        <v>272</v>
      </c>
      <c r="K30" s="121">
        <v>7</v>
      </c>
      <c r="L30" s="113" t="s">
        <v>1186</v>
      </c>
      <c r="M30" s="121">
        <v>17</v>
      </c>
      <c r="N30" s="117">
        <v>16</v>
      </c>
      <c r="O30" s="129">
        <v>18</v>
      </c>
      <c r="P30" s="117">
        <v>1</v>
      </c>
      <c r="Q30" s="117"/>
    </row>
    <row r="31" spans="1:17" x14ac:dyDescent="0.25">
      <c r="A31" s="113" t="s">
        <v>2317</v>
      </c>
      <c r="B31" s="117">
        <v>304</v>
      </c>
      <c r="C31" s="115">
        <v>870.91722744444451</v>
      </c>
      <c r="D31" s="127">
        <f>VLOOKUP(B31,'[1]Gail Math'!$A:$B,2,FALSE)</f>
        <v>20</v>
      </c>
      <c r="E31" s="126">
        <f t="shared" si="0"/>
        <v>43.545861372222227</v>
      </c>
      <c r="F31" s="117">
        <v>1.82</v>
      </c>
      <c r="G31" s="130">
        <v>41808</v>
      </c>
      <c r="H31" s="115">
        <v>248.83349355555558</v>
      </c>
      <c r="I31" s="117">
        <v>247.5</v>
      </c>
      <c r="J31" s="122">
        <f t="shared" si="1"/>
        <v>930</v>
      </c>
      <c r="K31" s="121">
        <v>8</v>
      </c>
      <c r="L31" s="113" t="s">
        <v>1449</v>
      </c>
      <c r="M31" s="121">
        <v>31</v>
      </c>
      <c r="N31" s="117">
        <v>30</v>
      </c>
      <c r="O31" s="129">
        <v>13</v>
      </c>
      <c r="P31" s="117">
        <v>1</v>
      </c>
      <c r="Q31" s="117"/>
    </row>
    <row r="32" spans="1:17" x14ac:dyDescent="0.25">
      <c r="A32" s="113" t="s">
        <v>2318</v>
      </c>
      <c r="B32" s="117">
        <v>305</v>
      </c>
      <c r="C32" s="115">
        <v>541.15910660000009</v>
      </c>
      <c r="D32" s="127">
        <f>VLOOKUP(B32,'[1]Gail Math'!$A:$B,2,FALSE)</f>
        <v>20</v>
      </c>
      <c r="E32" s="126">
        <f t="shared" si="0"/>
        <v>27.057955330000006</v>
      </c>
      <c r="F32" s="117">
        <v>1.78</v>
      </c>
      <c r="G32" s="130">
        <v>41808</v>
      </c>
      <c r="H32" s="115">
        <v>202.68131333333338</v>
      </c>
      <c r="I32" s="117">
        <v>199.5</v>
      </c>
      <c r="J32" s="122">
        <f t="shared" si="1"/>
        <v>600</v>
      </c>
      <c r="K32" s="121">
        <v>9</v>
      </c>
      <c r="L32" s="113" t="s">
        <v>1199</v>
      </c>
      <c r="M32" s="121">
        <v>25</v>
      </c>
      <c r="N32" s="117">
        <v>24</v>
      </c>
      <c r="O32" s="129">
        <v>17</v>
      </c>
      <c r="P32" s="117">
        <v>1</v>
      </c>
      <c r="Q32" s="117"/>
    </row>
    <row r="33" spans="1:17" x14ac:dyDescent="0.25">
      <c r="A33" s="113" t="s">
        <v>2319</v>
      </c>
      <c r="B33" s="117">
        <v>306</v>
      </c>
      <c r="C33" s="115">
        <v>638.01007424000022</v>
      </c>
      <c r="D33" s="127">
        <f>VLOOKUP(B33,'[1]Gail Math'!$A:$B,2,FALSE)</f>
        <v>16</v>
      </c>
      <c r="E33" s="126">
        <f t="shared" si="0"/>
        <v>39.875629640000014</v>
      </c>
      <c r="F33" s="117">
        <v>1.78</v>
      </c>
      <c r="G33" s="130">
        <v>41808</v>
      </c>
      <c r="H33" s="115">
        <v>186.00876800000006</v>
      </c>
      <c r="I33" s="117">
        <v>184</v>
      </c>
      <c r="J33" s="122">
        <f t="shared" si="1"/>
        <v>506</v>
      </c>
      <c r="K33" s="121">
        <v>10</v>
      </c>
      <c r="L33" s="113" t="s">
        <v>932</v>
      </c>
      <c r="M33" s="121">
        <v>23</v>
      </c>
      <c r="N33" s="117">
        <v>22</v>
      </c>
      <c r="O33" s="129">
        <v>17</v>
      </c>
      <c r="P33" s="117">
        <v>1</v>
      </c>
      <c r="Q33" s="117"/>
    </row>
    <row r="34" spans="1:17" x14ac:dyDescent="0.25">
      <c r="A34" s="113" t="s">
        <v>2320</v>
      </c>
      <c r="B34" s="117">
        <v>307</v>
      </c>
      <c r="C34" s="115">
        <v>669.03141887999993</v>
      </c>
      <c r="D34" s="127">
        <f>VLOOKUP(B34,'[1]Gail Math'!$A:$B,2,FALSE)</f>
        <v>20</v>
      </c>
      <c r="E34" s="126">
        <f t="shared" si="0"/>
        <v>33.451570943999997</v>
      </c>
      <c r="F34" s="117">
        <v>1.8</v>
      </c>
      <c r="G34" s="130">
        <v>41808</v>
      </c>
      <c r="H34" s="115">
        <v>181.80201599999998</v>
      </c>
      <c r="I34" s="117">
        <v>178.5</v>
      </c>
      <c r="J34" s="122">
        <f t="shared" si="1"/>
        <v>506</v>
      </c>
      <c r="K34" s="121">
        <v>10</v>
      </c>
      <c r="L34" s="113" t="s">
        <v>1189</v>
      </c>
      <c r="M34" s="121">
        <v>23</v>
      </c>
      <c r="N34" s="117">
        <v>22</v>
      </c>
      <c r="O34" s="129">
        <v>18</v>
      </c>
      <c r="P34" s="117">
        <v>1</v>
      </c>
      <c r="Q34" s="117"/>
    </row>
    <row r="35" spans="1:17" x14ac:dyDescent="0.25">
      <c r="A35" s="113" t="s">
        <v>2321</v>
      </c>
      <c r="B35" s="117">
        <v>308</v>
      </c>
      <c r="C35" s="115">
        <v>315.12496494444434</v>
      </c>
      <c r="D35" s="127">
        <f>VLOOKUP(B35,'[1]Gail Math'!$A:$B,2,FALSE)</f>
        <v>20</v>
      </c>
      <c r="E35" s="126">
        <f t="shared" si="0"/>
        <v>15.756248247222217</v>
      </c>
      <c r="F35" s="117">
        <v>1.79</v>
      </c>
      <c r="G35" s="130">
        <v>41808</v>
      </c>
      <c r="H35" s="115">
        <v>118.91508111111108</v>
      </c>
      <c r="I35" s="117">
        <v>117</v>
      </c>
      <c r="J35" s="122">
        <f t="shared" si="1"/>
        <v>210</v>
      </c>
      <c r="K35" s="121">
        <v>11</v>
      </c>
      <c r="L35" s="113" t="s">
        <v>1362</v>
      </c>
      <c r="M35" s="121">
        <v>15</v>
      </c>
      <c r="N35" s="117">
        <v>14</v>
      </c>
      <c r="O35" s="129">
        <v>13</v>
      </c>
      <c r="P35" s="117">
        <v>1</v>
      </c>
      <c r="Q35" s="117"/>
    </row>
    <row r="36" spans="1:17" x14ac:dyDescent="0.25">
      <c r="A36" s="113" t="s">
        <v>2322</v>
      </c>
      <c r="B36" s="117">
        <v>309</v>
      </c>
      <c r="C36" s="115">
        <v>229.28921361333329</v>
      </c>
      <c r="D36" s="127">
        <f>VLOOKUP(B36,'[1]Gail Math'!$A:$B,2,FALSE)</f>
        <v>8</v>
      </c>
      <c r="E36" s="126">
        <f t="shared" si="0"/>
        <v>28.661151701666661</v>
      </c>
      <c r="F36" s="117">
        <v>1.77</v>
      </c>
      <c r="G36" s="130">
        <v>41808</v>
      </c>
      <c r="H36" s="115">
        <v>81.308231777777763</v>
      </c>
      <c r="I36" s="117">
        <v>78.5</v>
      </c>
      <c r="J36" s="122">
        <f t="shared" si="1"/>
        <v>90</v>
      </c>
      <c r="K36" s="121">
        <v>11</v>
      </c>
      <c r="L36" s="113" t="s">
        <v>1389</v>
      </c>
      <c r="M36" s="121">
        <v>10</v>
      </c>
      <c r="N36" s="117">
        <v>9</v>
      </c>
      <c r="O36" s="129">
        <v>18</v>
      </c>
      <c r="P36" s="117">
        <v>1</v>
      </c>
      <c r="Q36" s="117"/>
    </row>
    <row r="37" spans="1:17" x14ac:dyDescent="0.25">
      <c r="A37" s="113" t="s">
        <v>2323</v>
      </c>
      <c r="B37" s="117">
        <v>310</v>
      </c>
      <c r="C37" s="115">
        <v>468.16364919999995</v>
      </c>
      <c r="D37" s="127">
        <f>VLOOKUP(B37,'[1]Gail Math'!$A:$B,2,FALSE)</f>
        <v>17</v>
      </c>
      <c r="E37" s="126">
        <f t="shared" si="0"/>
        <v>27.539038188235292</v>
      </c>
      <c r="F37" s="117">
        <v>1.82</v>
      </c>
      <c r="G37" s="130">
        <v>41808</v>
      </c>
      <c r="H37" s="115">
        <v>176.66552799999999</v>
      </c>
      <c r="I37" s="117">
        <v>174</v>
      </c>
      <c r="J37" s="122">
        <f t="shared" si="1"/>
        <v>462</v>
      </c>
      <c r="K37" s="121">
        <v>11</v>
      </c>
      <c r="L37" s="113" t="s">
        <v>1186</v>
      </c>
      <c r="M37" s="121">
        <v>22</v>
      </c>
      <c r="N37" s="117">
        <v>21</v>
      </c>
      <c r="O37" s="129">
        <v>18</v>
      </c>
      <c r="P37" s="117">
        <v>1</v>
      </c>
      <c r="Q37" s="117"/>
    </row>
    <row r="38" spans="1:17" x14ac:dyDescent="0.25">
      <c r="A38" s="113" t="s">
        <v>2324</v>
      </c>
      <c r="B38" s="117">
        <v>311</v>
      </c>
      <c r="C38" s="115">
        <v>704.82134448666659</v>
      </c>
      <c r="D38" s="127">
        <f>VLOOKUP(B38,'[1]Gail Math'!$A:$B,2,FALSE)</f>
        <v>20</v>
      </c>
      <c r="E38" s="126">
        <f t="shared" si="0"/>
        <v>35.241067224333328</v>
      </c>
      <c r="F38" s="117">
        <v>1.81</v>
      </c>
      <c r="G38" s="130">
        <v>41808</v>
      </c>
      <c r="H38" s="115">
        <v>192.04941266666665</v>
      </c>
      <c r="I38" s="117">
        <v>189</v>
      </c>
      <c r="J38" s="122">
        <f t="shared" si="1"/>
        <v>552</v>
      </c>
      <c r="K38" s="121">
        <v>12</v>
      </c>
      <c r="L38" s="113" t="s">
        <v>1408</v>
      </c>
      <c r="M38" s="121">
        <v>24</v>
      </c>
      <c r="N38" s="117">
        <v>23</v>
      </c>
      <c r="O38" s="129">
        <v>18</v>
      </c>
      <c r="P38" s="117">
        <v>1</v>
      </c>
      <c r="Q38" s="117"/>
    </row>
    <row r="39" spans="1:17" x14ac:dyDescent="0.25">
      <c r="A39" s="113" t="s">
        <v>2325</v>
      </c>
      <c r="B39" s="117">
        <v>312</v>
      </c>
      <c r="C39" s="115">
        <v>323.34672170666664</v>
      </c>
      <c r="D39" s="127">
        <f>VLOOKUP(B39,'[1]Gail Math'!$A:$B,2,FALSE)</f>
        <v>8</v>
      </c>
      <c r="E39" s="126">
        <f t="shared" si="0"/>
        <v>40.41834021333333</v>
      </c>
      <c r="F39" s="117">
        <v>1.78</v>
      </c>
      <c r="G39" s="130">
        <v>41808</v>
      </c>
      <c r="H39" s="115">
        <v>95.382513777777774</v>
      </c>
      <c r="I39" s="117">
        <v>92.5</v>
      </c>
      <c r="J39" s="122">
        <f t="shared" si="1"/>
        <v>132</v>
      </c>
      <c r="K39" s="121">
        <v>13</v>
      </c>
      <c r="L39" s="113" t="s">
        <v>1277</v>
      </c>
      <c r="M39" s="121">
        <v>12</v>
      </c>
      <c r="N39" s="117">
        <v>11</v>
      </c>
      <c r="O39" s="129">
        <v>18</v>
      </c>
      <c r="P39" s="117">
        <v>1</v>
      </c>
      <c r="Q39" s="117"/>
    </row>
    <row r="40" spans="1:17" x14ac:dyDescent="0.25">
      <c r="A40" s="113" t="s">
        <v>2326</v>
      </c>
      <c r="B40" s="117">
        <v>313</v>
      </c>
      <c r="C40" s="115">
        <v>430.23581253333322</v>
      </c>
      <c r="D40" s="127">
        <f>VLOOKUP(B40,'[1]Gail Math'!$A:$B,2,FALSE)</f>
        <v>13</v>
      </c>
      <c r="E40" s="126">
        <f t="shared" si="0"/>
        <v>33.09506250256409</v>
      </c>
      <c r="F40" s="117">
        <v>1.75</v>
      </c>
      <c r="G40" s="130">
        <v>41808</v>
      </c>
      <c r="H40" s="115">
        <v>113.21995066666665</v>
      </c>
      <c r="I40" s="117">
        <v>110.5</v>
      </c>
      <c r="J40" s="122">
        <f t="shared" si="1"/>
        <v>182</v>
      </c>
      <c r="K40" s="121">
        <v>13</v>
      </c>
      <c r="L40" s="113" t="s">
        <v>1408</v>
      </c>
      <c r="M40" s="121">
        <v>14</v>
      </c>
      <c r="N40" s="117">
        <v>13</v>
      </c>
      <c r="O40" s="129">
        <v>19</v>
      </c>
      <c r="P40" s="117">
        <v>1</v>
      </c>
      <c r="Q40" s="117"/>
    </row>
    <row r="41" spans="1:17" x14ac:dyDescent="0.25">
      <c r="A41" s="113" t="s">
        <v>2327</v>
      </c>
      <c r="B41" s="117">
        <v>317</v>
      </c>
      <c r="C41" s="115">
        <v>540.46727813333325</v>
      </c>
      <c r="D41" s="127">
        <f>VLOOKUP(B41,'[1]Gail Math'!$A:$B,2,FALSE)</f>
        <v>10</v>
      </c>
      <c r="E41" s="126">
        <f t="shared" si="0"/>
        <v>54.046727813333327</v>
      </c>
      <c r="F41" s="117">
        <v>1.79</v>
      </c>
      <c r="G41" s="130">
        <v>41808</v>
      </c>
      <c r="H41" s="115">
        <v>159.42987555555553</v>
      </c>
      <c r="I41" s="117">
        <v>157.5</v>
      </c>
      <c r="J41" s="122">
        <f t="shared" si="1"/>
        <v>380</v>
      </c>
      <c r="K41" s="121">
        <v>13</v>
      </c>
      <c r="L41" s="113" t="s">
        <v>1186</v>
      </c>
      <c r="M41" s="121">
        <v>20</v>
      </c>
      <c r="N41" s="117">
        <v>19</v>
      </c>
      <c r="O41" s="129">
        <v>19</v>
      </c>
      <c r="P41" s="117">
        <v>1</v>
      </c>
      <c r="Q41" s="117"/>
    </row>
    <row r="42" spans="1:17" x14ac:dyDescent="0.25">
      <c r="A42" s="113" t="s">
        <v>2328</v>
      </c>
      <c r="B42" s="117">
        <v>326</v>
      </c>
      <c r="C42" s="115">
        <v>924.84295497999994</v>
      </c>
      <c r="D42" s="127">
        <f>VLOOKUP(B42,'[1]Gail Math'!$A:$B,2,FALSE)</f>
        <v>20</v>
      </c>
      <c r="E42" s="126">
        <f t="shared" si="0"/>
        <v>46.242147748999997</v>
      </c>
      <c r="F42" s="117">
        <v>1.83</v>
      </c>
      <c r="G42" s="130">
        <v>41808</v>
      </c>
      <c r="H42" s="115">
        <v>257.616422</v>
      </c>
      <c r="I42" s="117">
        <v>254</v>
      </c>
      <c r="J42" s="122">
        <f t="shared" si="1"/>
        <v>992</v>
      </c>
      <c r="K42" s="121">
        <v>14</v>
      </c>
      <c r="L42" s="113" t="s">
        <v>1499</v>
      </c>
      <c r="M42" s="121">
        <v>32</v>
      </c>
      <c r="N42" s="117">
        <v>31</v>
      </c>
      <c r="O42" s="129">
        <v>14</v>
      </c>
      <c r="P42" s="117">
        <v>1</v>
      </c>
      <c r="Q42" s="117"/>
    </row>
    <row r="43" spans="1:17" x14ac:dyDescent="0.25">
      <c r="A43" s="113" t="s">
        <v>2329</v>
      </c>
      <c r="B43" s="117">
        <v>327</v>
      </c>
      <c r="C43" s="115">
        <v>1001.9425345200001</v>
      </c>
      <c r="D43" s="127">
        <f>VLOOKUP(B43,'[1]Gail Math'!$A:$B,2,FALSE)</f>
        <v>20</v>
      </c>
      <c r="E43" s="126">
        <f t="shared" si="0"/>
        <v>50.097126726000006</v>
      </c>
      <c r="F43" s="117">
        <v>1.8</v>
      </c>
      <c r="G43" s="130">
        <v>41808</v>
      </c>
      <c r="H43" s="115">
        <v>279.09262800000005</v>
      </c>
      <c r="I43" s="117">
        <v>275.5</v>
      </c>
      <c r="J43" s="122">
        <f t="shared" si="1"/>
        <v>1190</v>
      </c>
      <c r="K43" s="121">
        <v>15</v>
      </c>
      <c r="L43" s="113" t="s">
        <v>1232</v>
      </c>
      <c r="M43" s="121">
        <v>35</v>
      </c>
      <c r="N43" s="117">
        <v>34</v>
      </c>
      <c r="O43" s="129">
        <v>14</v>
      </c>
      <c r="P43" s="117">
        <v>1</v>
      </c>
      <c r="Q43" s="117"/>
    </row>
    <row r="44" spans="1:17" x14ac:dyDescent="0.25">
      <c r="A44" s="113" t="s">
        <v>2330</v>
      </c>
      <c r="B44" s="117">
        <v>328</v>
      </c>
      <c r="C44" s="115">
        <v>903.97596458666658</v>
      </c>
      <c r="D44" s="127">
        <f>VLOOKUP(B44,'[1]Gail Math'!$A:$B,2,FALSE)</f>
        <v>20</v>
      </c>
      <c r="E44" s="126">
        <f t="shared" si="0"/>
        <v>45.198798229333327</v>
      </c>
      <c r="F44" s="117">
        <v>1.78</v>
      </c>
      <c r="G44" s="130">
        <v>41808</v>
      </c>
      <c r="H44" s="115">
        <v>236.64292266666666</v>
      </c>
      <c r="I44" s="117">
        <v>234</v>
      </c>
      <c r="J44" s="122">
        <f t="shared" si="1"/>
        <v>870</v>
      </c>
      <c r="K44" s="121">
        <v>16</v>
      </c>
      <c r="L44" s="113" t="s">
        <v>1256</v>
      </c>
      <c r="M44" s="121">
        <v>30</v>
      </c>
      <c r="N44" s="117">
        <v>29</v>
      </c>
      <c r="O44" s="129">
        <v>19</v>
      </c>
      <c r="P44" s="117">
        <v>1</v>
      </c>
      <c r="Q44" s="117"/>
    </row>
    <row r="45" spans="1:17" x14ac:dyDescent="0.25">
      <c r="A45" s="113" t="s">
        <v>2331</v>
      </c>
      <c r="B45" s="117">
        <v>329</v>
      </c>
      <c r="C45" s="115">
        <v>715.67807219999997</v>
      </c>
      <c r="D45" s="127">
        <f>VLOOKUP(B45,'[1]Gail Math'!$A:$B,2,FALSE)</f>
        <v>20</v>
      </c>
      <c r="E45" s="126">
        <f t="shared" si="0"/>
        <v>35.783903609999996</v>
      </c>
      <c r="F45" s="117">
        <v>1.77</v>
      </c>
      <c r="G45" s="130">
        <v>41808</v>
      </c>
      <c r="H45" s="115">
        <v>203.89688666666666</v>
      </c>
      <c r="I45" s="117">
        <v>200</v>
      </c>
      <c r="J45" s="122">
        <f t="shared" si="1"/>
        <v>600</v>
      </c>
      <c r="K45" s="121">
        <v>17</v>
      </c>
      <c r="L45" s="113" t="s">
        <v>1324</v>
      </c>
      <c r="M45" s="121">
        <v>25</v>
      </c>
      <c r="N45" s="117">
        <v>24</v>
      </c>
      <c r="O45" s="129">
        <v>19</v>
      </c>
      <c r="P45" s="117">
        <v>1</v>
      </c>
      <c r="Q45" s="117"/>
    </row>
    <row r="46" spans="1:17" x14ac:dyDescent="0.25">
      <c r="A46" s="113" t="s">
        <v>2332</v>
      </c>
      <c r="B46" s="117">
        <v>330</v>
      </c>
      <c r="C46" s="115">
        <v>671.38154541333347</v>
      </c>
      <c r="D46" s="127">
        <f>VLOOKUP(B46,'[1]Gail Math'!$A:$B,2,FALSE)</f>
        <v>20</v>
      </c>
      <c r="E46" s="126">
        <f t="shared" si="0"/>
        <v>33.569077270666675</v>
      </c>
      <c r="F46" s="117">
        <v>1.78</v>
      </c>
      <c r="G46" s="130">
        <v>41808</v>
      </c>
      <c r="H46" s="115">
        <v>184.95359377777783</v>
      </c>
      <c r="I46" s="117">
        <v>183.5</v>
      </c>
      <c r="J46" s="122">
        <f t="shared" si="1"/>
        <v>506</v>
      </c>
      <c r="K46" s="121">
        <v>17</v>
      </c>
      <c r="L46" s="113" t="s">
        <v>1281</v>
      </c>
      <c r="M46" s="121">
        <v>23</v>
      </c>
      <c r="N46" s="117">
        <v>22</v>
      </c>
      <c r="O46" s="129">
        <v>18</v>
      </c>
      <c r="P46" s="117">
        <v>1</v>
      </c>
      <c r="Q46" s="117"/>
    </row>
    <row r="47" spans="1:17" x14ac:dyDescent="0.25">
      <c r="A47" s="113" t="s">
        <v>2333</v>
      </c>
      <c r="B47" s="117">
        <v>331</v>
      </c>
      <c r="C47" s="115">
        <v>280.97394480000003</v>
      </c>
      <c r="D47" s="127">
        <f>VLOOKUP(B47,'[1]Gail Math'!$A:$B,2,FALSE)</f>
        <v>9</v>
      </c>
      <c r="E47" s="126">
        <f t="shared" si="0"/>
        <v>31.219327200000002</v>
      </c>
      <c r="F47" s="117">
        <v>1.73</v>
      </c>
      <c r="G47" s="130">
        <v>41808</v>
      </c>
      <c r="H47" s="115">
        <v>78.048318000000009</v>
      </c>
      <c r="I47" s="117">
        <v>74.5</v>
      </c>
      <c r="J47" s="122">
        <f t="shared" si="1"/>
        <v>90</v>
      </c>
      <c r="K47" s="121">
        <v>18</v>
      </c>
      <c r="L47" s="113" t="s">
        <v>1313</v>
      </c>
      <c r="M47" s="121">
        <v>10</v>
      </c>
      <c r="N47" s="117">
        <v>9</v>
      </c>
      <c r="O47" s="129">
        <v>14</v>
      </c>
      <c r="P47" s="117">
        <v>1</v>
      </c>
      <c r="Q47" s="117"/>
    </row>
    <row r="48" spans="1:17" x14ac:dyDescent="0.25">
      <c r="A48" s="113" t="s">
        <v>2334</v>
      </c>
      <c r="B48" s="117">
        <v>332</v>
      </c>
      <c r="C48" s="115">
        <v>563.09847777777793</v>
      </c>
      <c r="D48" s="127">
        <f>VLOOKUP(B48,'[1]Gail Math'!$A:$B,2,FALSE)</f>
        <v>17</v>
      </c>
      <c r="E48" s="126">
        <f t="shared" si="0"/>
        <v>33.123439869281057</v>
      </c>
      <c r="F48" s="117">
        <v>1.79</v>
      </c>
      <c r="G48" s="130">
        <v>41808</v>
      </c>
      <c r="H48" s="115">
        <v>192.84194444444449</v>
      </c>
      <c r="I48" s="117">
        <v>190</v>
      </c>
      <c r="J48" s="122">
        <f t="shared" si="1"/>
        <v>552</v>
      </c>
      <c r="K48" s="121">
        <v>18</v>
      </c>
      <c r="L48" s="113" t="s">
        <v>1364</v>
      </c>
      <c r="M48" s="121">
        <v>24</v>
      </c>
      <c r="N48" s="117">
        <v>23</v>
      </c>
      <c r="O48" s="129">
        <v>18</v>
      </c>
      <c r="P48" s="117">
        <v>1</v>
      </c>
      <c r="Q48" s="117"/>
    </row>
    <row r="49" spans="1:17" x14ac:dyDescent="0.25">
      <c r="A49" s="113" t="s">
        <v>2335</v>
      </c>
      <c r="B49" s="117">
        <v>333</v>
      </c>
      <c r="C49" s="115">
        <v>1023.0220023466668</v>
      </c>
      <c r="D49" s="127">
        <f>VLOOKUP(B49,'[1]Gail Math'!$A:$B,2,FALSE)</f>
        <v>20</v>
      </c>
      <c r="E49" s="126">
        <f t="shared" si="0"/>
        <v>51.151100117333343</v>
      </c>
      <c r="F49" s="117">
        <v>1.79</v>
      </c>
      <c r="G49" s="130">
        <v>41808</v>
      </c>
      <c r="H49" s="115">
        <v>290.63125066666669</v>
      </c>
      <c r="I49" s="117">
        <v>287.5</v>
      </c>
      <c r="J49" s="122">
        <f t="shared" si="1"/>
        <v>1260</v>
      </c>
      <c r="K49" s="121">
        <v>19</v>
      </c>
      <c r="L49" s="113" t="s">
        <v>1430</v>
      </c>
      <c r="M49" s="121">
        <v>36</v>
      </c>
      <c r="N49" s="117">
        <v>35</v>
      </c>
      <c r="O49" s="129">
        <v>19</v>
      </c>
      <c r="P49" s="117">
        <v>1</v>
      </c>
      <c r="Q49" s="117"/>
    </row>
    <row r="50" spans="1:17" x14ac:dyDescent="0.25">
      <c r="A50" s="113" t="s">
        <v>2336</v>
      </c>
      <c r="B50" s="117">
        <v>334</v>
      </c>
      <c r="C50" s="115">
        <v>436.38186814444435</v>
      </c>
      <c r="D50" s="127">
        <f>VLOOKUP(B50,'[1]Gail Math'!$A:$B,2,FALSE)</f>
        <v>20</v>
      </c>
      <c r="E50" s="126">
        <f t="shared" si="0"/>
        <v>21.819093407222219</v>
      </c>
      <c r="F50" s="117">
        <v>1.81</v>
      </c>
      <c r="G50" s="130">
        <v>41808</v>
      </c>
      <c r="H50" s="115">
        <v>130.2632442222222</v>
      </c>
      <c r="I50" s="117">
        <v>128</v>
      </c>
      <c r="J50" s="122">
        <f t="shared" si="1"/>
        <v>240</v>
      </c>
      <c r="K50" s="121">
        <v>20</v>
      </c>
      <c r="L50" s="113" t="s">
        <v>1430</v>
      </c>
      <c r="M50" s="121">
        <v>16</v>
      </c>
      <c r="N50" s="117">
        <v>15</v>
      </c>
      <c r="O50" s="129">
        <v>14</v>
      </c>
      <c r="P50" s="117">
        <v>1</v>
      </c>
      <c r="Q50" s="117"/>
    </row>
    <row r="51" spans="1:17" x14ac:dyDescent="0.25">
      <c r="A51" s="113" t="s">
        <v>2337</v>
      </c>
      <c r="B51" s="117">
        <v>335</v>
      </c>
      <c r="C51" s="115">
        <v>290.14783728000009</v>
      </c>
      <c r="D51" s="127">
        <f>VLOOKUP(B51,'[1]Gail Math'!$A:$B,2,FALSE)</f>
        <v>11</v>
      </c>
      <c r="E51" s="126">
        <f t="shared" si="0"/>
        <v>26.377076116363643</v>
      </c>
      <c r="F51" s="117">
        <v>1.81</v>
      </c>
      <c r="G51" s="130">
        <v>41808</v>
      </c>
      <c r="H51" s="115">
        <v>76.154288000000022</v>
      </c>
      <c r="I51" s="117">
        <v>74</v>
      </c>
      <c r="J51" s="122">
        <f t="shared" si="1"/>
        <v>90</v>
      </c>
      <c r="K51" s="121">
        <v>20</v>
      </c>
      <c r="L51" s="113" t="s">
        <v>1406</v>
      </c>
      <c r="M51" s="121">
        <v>10</v>
      </c>
      <c r="N51" s="117">
        <v>9</v>
      </c>
      <c r="O51" s="129">
        <v>17</v>
      </c>
      <c r="P51" s="117">
        <v>1</v>
      </c>
      <c r="Q51" s="117"/>
    </row>
    <row r="52" spans="1:17" x14ac:dyDescent="0.25">
      <c r="A52" s="113" t="s">
        <v>2338</v>
      </c>
      <c r="B52" s="117">
        <v>336</v>
      </c>
      <c r="C52" s="115">
        <v>693.99819600000012</v>
      </c>
      <c r="D52" s="127">
        <f>VLOOKUP(B52,'[1]Gail Math'!$A:$B,2,FALSE)</f>
        <v>20</v>
      </c>
      <c r="E52" s="126">
        <f t="shared" si="0"/>
        <v>34.699909800000007</v>
      </c>
      <c r="F52" s="117">
        <v>1.83</v>
      </c>
      <c r="G52" s="130">
        <v>41808</v>
      </c>
      <c r="H52" s="115">
        <v>231.33273200000005</v>
      </c>
      <c r="I52" s="117">
        <v>229</v>
      </c>
      <c r="J52" s="122">
        <f t="shared" si="1"/>
        <v>812</v>
      </c>
      <c r="K52" s="121">
        <v>21</v>
      </c>
      <c r="L52" s="113" t="s">
        <v>1324</v>
      </c>
      <c r="M52" s="121">
        <v>29</v>
      </c>
      <c r="N52" s="117">
        <v>28</v>
      </c>
      <c r="O52" s="129">
        <v>14</v>
      </c>
      <c r="P52" s="117">
        <v>1</v>
      </c>
      <c r="Q52" s="117"/>
    </row>
    <row r="53" spans="1:17" x14ac:dyDescent="0.25">
      <c r="A53" s="113" t="s">
        <v>2339</v>
      </c>
      <c r="B53" s="117">
        <v>337</v>
      </c>
      <c r="C53" s="115">
        <v>405.21179024666668</v>
      </c>
      <c r="D53" s="127">
        <f>VLOOKUP(B53,'[1]Gail Math'!$A:$B,2,FALSE)</f>
        <v>20</v>
      </c>
      <c r="E53" s="126">
        <f t="shared" si="0"/>
        <v>20.260589512333333</v>
      </c>
      <c r="F53" s="117">
        <v>1.81</v>
      </c>
      <c r="G53" s="130">
        <v>41808</v>
      </c>
      <c r="H53" s="115">
        <v>138.29753933333333</v>
      </c>
      <c r="I53" s="117">
        <v>135</v>
      </c>
      <c r="J53" s="122">
        <f t="shared" si="1"/>
        <v>272</v>
      </c>
      <c r="K53" s="121">
        <v>22</v>
      </c>
      <c r="L53" s="113" t="s">
        <v>1270</v>
      </c>
      <c r="M53" s="121">
        <v>17</v>
      </c>
      <c r="N53" s="117">
        <v>16</v>
      </c>
      <c r="O53" s="129">
        <v>18</v>
      </c>
      <c r="P53" s="117">
        <v>1</v>
      </c>
      <c r="Q53" s="117"/>
    </row>
    <row r="54" spans="1:17" x14ac:dyDescent="0.25">
      <c r="A54" s="113" t="s">
        <v>2340</v>
      </c>
      <c r="B54" s="117">
        <v>338</v>
      </c>
      <c r="C54" s="115">
        <v>402.28275258666673</v>
      </c>
      <c r="D54" s="127">
        <f>VLOOKUP(B54,'[1]Gail Math'!$A:$B,2,FALSE)</f>
        <v>20</v>
      </c>
      <c r="E54" s="126">
        <f t="shared" si="0"/>
        <v>20.114137629333335</v>
      </c>
      <c r="F54" s="117">
        <v>1.8</v>
      </c>
      <c r="G54" s="130">
        <v>41808</v>
      </c>
      <c r="H54" s="115">
        <v>122.6471806666667</v>
      </c>
      <c r="I54" s="117">
        <v>120</v>
      </c>
      <c r="J54" s="122">
        <f t="shared" si="1"/>
        <v>210</v>
      </c>
      <c r="K54" s="121">
        <v>22</v>
      </c>
      <c r="L54" s="113" t="s">
        <v>1430</v>
      </c>
      <c r="M54" s="121">
        <v>15</v>
      </c>
      <c r="N54" s="117">
        <v>14</v>
      </c>
      <c r="O54" s="129">
        <v>18</v>
      </c>
      <c r="P54" s="117">
        <v>1</v>
      </c>
      <c r="Q54" s="117"/>
    </row>
    <row r="55" spans="1:17" x14ac:dyDescent="0.25">
      <c r="A55" s="113" t="s">
        <v>2341</v>
      </c>
      <c r="B55" s="117">
        <v>339</v>
      </c>
      <c r="C55" s="115">
        <v>767.61304869333355</v>
      </c>
      <c r="D55" s="127">
        <f>VLOOKUP(B55,'[1]Gail Math'!$A:$B,2,FALSE)</f>
        <v>20</v>
      </c>
      <c r="E55" s="126">
        <f t="shared" si="0"/>
        <v>38.380652434666679</v>
      </c>
      <c r="F55" s="117">
        <v>1.84</v>
      </c>
      <c r="G55" s="130">
        <v>41808</v>
      </c>
      <c r="H55" s="115">
        <v>205.24413066666671</v>
      </c>
      <c r="I55" s="117">
        <v>204</v>
      </c>
      <c r="J55" s="122">
        <f t="shared" si="1"/>
        <v>650</v>
      </c>
      <c r="K55" s="121">
        <v>22</v>
      </c>
      <c r="L55" s="113" t="s">
        <v>1281</v>
      </c>
      <c r="M55" s="121">
        <v>26</v>
      </c>
      <c r="N55" s="117">
        <v>25</v>
      </c>
      <c r="O55" s="129">
        <v>18</v>
      </c>
      <c r="P55" s="117">
        <v>1</v>
      </c>
      <c r="Q55" s="117"/>
    </row>
    <row r="56" spans="1:17" x14ac:dyDescent="0.25">
      <c r="A56" s="113" t="s">
        <v>2342</v>
      </c>
      <c r="B56" s="117">
        <v>340</v>
      </c>
      <c r="C56" s="115">
        <v>526.86519999999996</v>
      </c>
      <c r="D56" s="127">
        <f>VLOOKUP(B56,'[1]Gail Math'!$A:$B,2,FALSE)</f>
        <v>20</v>
      </c>
      <c r="E56" s="126">
        <f t="shared" si="0"/>
        <v>26.343259999999997</v>
      </c>
      <c r="F56" s="117">
        <v>1.82</v>
      </c>
      <c r="G56" s="130">
        <v>41808</v>
      </c>
      <c r="H56" s="115">
        <v>140.49738666666667</v>
      </c>
      <c r="I56" s="117">
        <v>138</v>
      </c>
      <c r="J56" s="122">
        <f t="shared" si="1"/>
        <v>306</v>
      </c>
      <c r="K56" s="121">
        <v>23</v>
      </c>
      <c r="L56" s="113" t="s">
        <v>1189</v>
      </c>
      <c r="M56" s="121">
        <v>18</v>
      </c>
      <c r="N56" s="117">
        <v>17</v>
      </c>
      <c r="O56" s="129">
        <v>18</v>
      </c>
      <c r="P56" s="117">
        <v>1</v>
      </c>
      <c r="Q56" s="117"/>
    </row>
    <row r="57" spans="1:17" x14ac:dyDescent="0.25">
      <c r="A57" s="113" t="s">
        <v>2343</v>
      </c>
      <c r="B57" s="117">
        <v>341</v>
      </c>
      <c r="C57" s="115">
        <v>926.35678999999982</v>
      </c>
      <c r="D57" s="127">
        <f>VLOOKUP(B57,'[1]Gail Math'!$A:$B,2,FALSE)</f>
        <v>20</v>
      </c>
      <c r="E57" s="126">
        <f t="shared" si="0"/>
        <v>46.317839499999991</v>
      </c>
      <c r="F57" s="117">
        <v>1.82</v>
      </c>
      <c r="G57" s="130">
        <v>41808</v>
      </c>
      <c r="H57" s="115">
        <v>247.02847733333329</v>
      </c>
      <c r="I57" s="117">
        <v>246</v>
      </c>
      <c r="J57" s="122">
        <f t="shared" si="1"/>
        <v>930</v>
      </c>
      <c r="K57" s="121">
        <v>24</v>
      </c>
      <c r="L57" s="113" t="s">
        <v>1218</v>
      </c>
      <c r="M57" s="121">
        <v>31</v>
      </c>
      <c r="N57" s="117">
        <v>30</v>
      </c>
      <c r="O57" s="129">
        <v>18</v>
      </c>
      <c r="P57" s="117">
        <v>1</v>
      </c>
      <c r="Q57" s="117"/>
    </row>
    <row r="58" spans="1:17" x14ac:dyDescent="0.25">
      <c r="A58" s="113" t="s">
        <v>2344</v>
      </c>
      <c r="B58" s="117">
        <v>342</v>
      </c>
      <c r="C58" s="115">
        <v>414.26032500000008</v>
      </c>
      <c r="D58" s="127">
        <f>VLOOKUP(B58,'[1]Gail Math'!$A:$B,2,FALSE)</f>
        <v>20</v>
      </c>
      <c r="E58" s="126">
        <f t="shared" si="0"/>
        <v>20.713016250000003</v>
      </c>
      <c r="F58" s="117">
        <v>1.84</v>
      </c>
      <c r="G58" s="130">
        <v>41808</v>
      </c>
      <c r="H58" s="115">
        <v>110.46942000000001</v>
      </c>
      <c r="I58" s="117">
        <v>109</v>
      </c>
      <c r="J58" s="122">
        <f t="shared" si="1"/>
        <v>182</v>
      </c>
      <c r="K58" s="121">
        <v>25</v>
      </c>
      <c r="L58" s="113" t="s">
        <v>932</v>
      </c>
      <c r="M58" s="121">
        <v>14</v>
      </c>
      <c r="N58" s="117">
        <v>13</v>
      </c>
      <c r="O58" s="129">
        <v>18</v>
      </c>
      <c r="P58" s="117">
        <v>1</v>
      </c>
      <c r="Q58" s="117"/>
    </row>
    <row r="59" spans="1:17" x14ac:dyDescent="0.25">
      <c r="A59" s="113" t="s">
        <v>2345</v>
      </c>
      <c r="B59" s="117">
        <v>343</v>
      </c>
      <c r="C59" s="115">
        <v>183.70494737777778</v>
      </c>
      <c r="D59" s="127">
        <f>VLOOKUP(B59,'[1]Gail Math'!$A:$B,2,FALSE)</f>
        <v>20</v>
      </c>
      <c r="E59" s="126">
        <f t="shared" si="0"/>
        <v>9.1852473688888896</v>
      </c>
      <c r="F59" s="117">
        <v>1.76</v>
      </c>
      <c r="G59" s="130">
        <v>41808</v>
      </c>
      <c r="H59" s="115">
        <v>65.608909777777782</v>
      </c>
      <c r="I59" s="117">
        <v>62.5</v>
      </c>
      <c r="J59" s="122">
        <f t="shared" si="1"/>
        <v>56</v>
      </c>
      <c r="K59" s="121">
        <v>25</v>
      </c>
      <c r="L59" s="113" t="s">
        <v>1256</v>
      </c>
      <c r="M59" s="121">
        <v>8</v>
      </c>
      <c r="N59" s="117">
        <v>7</v>
      </c>
      <c r="O59" s="129">
        <v>18</v>
      </c>
      <c r="P59" s="117">
        <v>1</v>
      </c>
      <c r="Q59" s="117"/>
    </row>
    <row r="60" spans="1:17" x14ac:dyDescent="0.25">
      <c r="A60" s="113" t="s">
        <v>2346</v>
      </c>
      <c r="B60" s="117">
        <v>344</v>
      </c>
      <c r="C60" s="115">
        <v>614.6121453022223</v>
      </c>
      <c r="D60" s="127">
        <f>VLOOKUP(B60,'[1]Gail Math'!$A:$B,2,FALSE)</f>
        <v>20</v>
      </c>
      <c r="E60" s="126">
        <f t="shared" si="0"/>
        <v>30.730607265111114</v>
      </c>
      <c r="F60" s="117">
        <v>1.86</v>
      </c>
      <c r="G60" s="130">
        <v>41808</v>
      </c>
      <c r="H60" s="115">
        <v>180.23816577777779</v>
      </c>
      <c r="I60" s="117">
        <v>177.5</v>
      </c>
      <c r="J60" s="122">
        <f t="shared" si="1"/>
        <v>506</v>
      </c>
      <c r="K60" s="121">
        <v>25</v>
      </c>
      <c r="L60" s="113" t="s">
        <v>1215</v>
      </c>
      <c r="M60" s="121">
        <v>23</v>
      </c>
      <c r="N60" s="117">
        <v>22</v>
      </c>
      <c r="O60" s="129">
        <v>14</v>
      </c>
      <c r="P60" s="117">
        <v>1</v>
      </c>
      <c r="Q60" s="117"/>
    </row>
    <row r="61" spans="1:17" x14ac:dyDescent="0.25">
      <c r="A61" s="113" t="s">
        <v>2347</v>
      </c>
      <c r="B61" s="117">
        <v>345</v>
      </c>
      <c r="C61" s="115">
        <v>743.54363701333341</v>
      </c>
      <c r="D61" s="127">
        <f>VLOOKUP(B61,'[1]Gail Math'!$A:$B,2,FALSE)</f>
        <v>20</v>
      </c>
      <c r="E61" s="126">
        <f t="shared" si="0"/>
        <v>37.17718185066667</v>
      </c>
      <c r="F61" s="117">
        <v>1.82</v>
      </c>
      <c r="G61" s="130">
        <v>41808</v>
      </c>
      <c r="H61" s="115">
        <v>199.87732177777778</v>
      </c>
      <c r="I61" s="117">
        <v>198</v>
      </c>
      <c r="J61" s="122">
        <f t="shared" si="1"/>
        <v>600</v>
      </c>
      <c r="K61" s="121">
        <v>26</v>
      </c>
      <c r="L61" s="113" t="s">
        <v>1277</v>
      </c>
      <c r="M61" s="121">
        <v>25</v>
      </c>
      <c r="N61" s="117">
        <v>24</v>
      </c>
      <c r="O61" s="129">
        <v>18</v>
      </c>
      <c r="P61" s="117">
        <v>1</v>
      </c>
      <c r="Q61" s="117"/>
    </row>
    <row r="62" spans="1:17" x14ac:dyDescent="0.25">
      <c r="A62" s="113" t="s">
        <v>2348</v>
      </c>
      <c r="B62" s="117">
        <v>346</v>
      </c>
      <c r="C62" s="115">
        <v>548.15452048000009</v>
      </c>
      <c r="D62" s="127">
        <f>VLOOKUP(B62,'[1]Gail Math'!$A:$B,2,FALSE)</f>
        <v>20</v>
      </c>
      <c r="E62" s="126">
        <f t="shared" si="0"/>
        <v>27.407726024000006</v>
      </c>
      <c r="F62" s="117">
        <v>1.83</v>
      </c>
      <c r="G62" s="130">
        <v>41808</v>
      </c>
      <c r="H62" s="115">
        <v>161.69749866666669</v>
      </c>
      <c r="I62" s="117">
        <v>160</v>
      </c>
      <c r="J62" s="122">
        <f t="shared" si="1"/>
        <v>380</v>
      </c>
      <c r="K62" s="121">
        <v>26</v>
      </c>
      <c r="L62" s="113" t="s">
        <v>1406</v>
      </c>
      <c r="M62" s="121">
        <v>20</v>
      </c>
      <c r="N62" s="117">
        <v>19</v>
      </c>
      <c r="O62" s="129">
        <v>18</v>
      </c>
      <c r="P62" s="117">
        <v>1</v>
      </c>
      <c r="Q62" s="117"/>
    </row>
    <row r="63" spans="1:17" x14ac:dyDescent="0.25">
      <c r="A63" s="113" t="s">
        <v>2349</v>
      </c>
      <c r="B63" s="117">
        <v>347</v>
      </c>
      <c r="C63" s="115">
        <v>482.71969685333329</v>
      </c>
      <c r="D63" s="127">
        <f>VLOOKUP(B63,'[1]Gail Math'!$A:$B,2,FALSE)</f>
        <v>20</v>
      </c>
      <c r="E63" s="126">
        <f t="shared" si="0"/>
        <v>24.135984842666666</v>
      </c>
      <c r="F63" s="117">
        <v>1.83</v>
      </c>
      <c r="G63" s="130">
        <v>41808</v>
      </c>
      <c r="H63" s="115">
        <v>131.89062755555554</v>
      </c>
      <c r="I63" s="117">
        <v>128</v>
      </c>
      <c r="J63" s="122">
        <f t="shared" si="1"/>
        <v>240</v>
      </c>
      <c r="K63" s="121">
        <v>27</v>
      </c>
      <c r="L63" s="113" t="s">
        <v>1430</v>
      </c>
      <c r="M63" s="121">
        <v>16</v>
      </c>
      <c r="N63" s="117">
        <v>15</v>
      </c>
      <c r="O63" s="129">
        <v>19</v>
      </c>
      <c r="P63" s="117">
        <v>1</v>
      </c>
      <c r="Q63" s="117"/>
    </row>
    <row r="64" spans="1:17" x14ac:dyDescent="0.25">
      <c r="A64" s="113" t="s">
        <v>2350</v>
      </c>
      <c r="B64" s="117">
        <v>348</v>
      </c>
      <c r="C64" s="115">
        <v>574.19813671999998</v>
      </c>
      <c r="D64" s="127">
        <f>VLOOKUP(B64,'[1]Gail Math'!$A:$B,2,FALSE)</f>
        <v>20</v>
      </c>
      <c r="E64" s="126">
        <f t="shared" si="0"/>
        <v>28.709906835999998</v>
      </c>
      <c r="F64" s="117">
        <v>1.81</v>
      </c>
      <c r="G64" s="130">
        <v>41808</v>
      </c>
      <c r="H64" s="115">
        <v>172.951246</v>
      </c>
      <c r="I64" s="117">
        <v>171</v>
      </c>
      <c r="J64" s="122">
        <f t="shared" ref="J64:J127" si="2">PRODUCT(M64:N64)</f>
        <v>462</v>
      </c>
      <c r="K64" s="121">
        <v>27</v>
      </c>
      <c r="L64" s="113" t="s">
        <v>1406</v>
      </c>
      <c r="M64" s="121">
        <v>22</v>
      </c>
      <c r="N64" s="117">
        <v>21</v>
      </c>
      <c r="O64" s="129">
        <v>19</v>
      </c>
      <c r="P64" s="117">
        <v>1</v>
      </c>
      <c r="Q64" s="117"/>
    </row>
    <row r="65" spans="1:17" x14ac:dyDescent="0.25">
      <c r="A65" s="113" t="s">
        <v>2351</v>
      </c>
      <c r="B65" s="117">
        <v>349</v>
      </c>
      <c r="C65" s="115">
        <v>536.3533907066668</v>
      </c>
      <c r="D65" s="127">
        <f>VLOOKUP(B65,'[1]Gail Math'!$A:$B,2,FALSE)</f>
        <v>20</v>
      </c>
      <c r="E65" s="126">
        <f t="shared" ref="E65:E128" si="3">C65/D65</f>
        <v>26.817669535333341</v>
      </c>
      <c r="F65" s="117">
        <v>1.77</v>
      </c>
      <c r="G65" s="130">
        <v>41808</v>
      </c>
      <c r="H65" s="115">
        <v>172.46089733333338</v>
      </c>
      <c r="I65" s="117">
        <v>169</v>
      </c>
      <c r="J65" s="122">
        <f t="shared" si="2"/>
        <v>420</v>
      </c>
      <c r="K65" s="121">
        <v>28</v>
      </c>
      <c r="L65" s="113" t="s">
        <v>1313</v>
      </c>
      <c r="M65" s="121">
        <v>21</v>
      </c>
      <c r="N65" s="117">
        <v>20</v>
      </c>
      <c r="O65" s="129">
        <v>19</v>
      </c>
      <c r="P65" s="117">
        <v>1</v>
      </c>
      <c r="Q65" s="117"/>
    </row>
    <row r="66" spans="1:17" x14ac:dyDescent="0.25">
      <c r="A66" s="113" t="s">
        <v>2352</v>
      </c>
      <c r="B66" s="117">
        <v>350</v>
      </c>
      <c r="C66" s="115">
        <v>263.77485888000001</v>
      </c>
      <c r="D66" s="127">
        <f>VLOOKUP(B66,'[1]Gail Math'!$A:$B,2,FALSE)</f>
        <v>12</v>
      </c>
      <c r="E66" s="126">
        <f t="shared" si="3"/>
        <v>21.98123824</v>
      </c>
      <c r="F66" s="117">
        <v>1.72</v>
      </c>
      <c r="G66" s="130">
        <v>41808</v>
      </c>
      <c r="H66" s="115">
        <v>70.152888000000004</v>
      </c>
      <c r="I66" s="117">
        <v>68.5</v>
      </c>
      <c r="J66" s="122">
        <f t="shared" si="2"/>
        <v>72</v>
      </c>
      <c r="K66" s="121">
        <v>29</v>
      </c>
      <c r="L66" s="113" t="s">
        <v>1218</v>
      </c>
      <c r="M66" s="121">
        <v>9</v>
      </c>
      <c r="N66" s="117">
        <v>8</v>
      </c>
      <c r="O66" s="129">
        <v>18</v>
      </c>
      <c r="P66" s="117">
        <v>1</v>
      </c>
      <c r="Q66" s="117"/>
    </row>
    <row r="67" spans="1:17" x14ac:dyDescent="0.25">
      <c r="A67" s="113" t="s">
        <v>2353</v>
      </c>
      <c r="B67" s="117">
        <v>351</v>
      </c>
      <c r="C67" s="115">
        <v>363.45367320888886</v>
      </c>
      <c r="D67" s="127">
        <f>VLOOKUP(B67,'[1]Gail Math'!$A:$B,2,FALSE)</f>
        <v>20</v>
      </c>
      <c r="E67" s="126">
        <f t="shared" si="3"/>
        <v>18.172683660444442</v>
      </c>
      <c r="F67" s="117">
        <v>1.85</v>
      </c>
      <c r="G67" s="130">
        <v>41808</v>
      </c>
      <c r="H67" s="115">
        <v>98.764585111111103</v>
      </c>
      <c r="I67" s="117">
        <v>95.5</v>
      </c>
      <c r="J67" s="122">
        <f t="shared" si="2"/>
        <v>132</v>
      </c>
      <c r="K67" s="121">
        <v>29</v>
      </c>
      <c r="L67" s="113" t="s">
        <v>1256</v>
      </c>
      <c r="M67" s="121">
        <v>12</v>
      </c>
      <c r="N67" s="117">
        <v>11</v>
      </c>
      <c r="O67" s="129">
        <v>13</v>
      </c>
      <c r="P67" s="117">
        <v>1</v>
      </c>
      <c r="Q67" s="117"/>
    </row>
    <row r="68" spans="1:17" x14ac:dyDescent="0.25">
      <c r="A68" s="113" t="s">
        <v>2354</v>
      </c>
      <c r="B68" s="117">
        <v>352</v>
      </c>
      <c r="C68" s="115">
        <v>642.10175328000003</v>
      </c>
      <c r="D68" s="127">
        <f>VLOOKUP(B68,'[1]Gail Math'!$A:$B,2,FALSE)</f>
        <v>20</v>
      </c>
      <c r="E68" s="126">
        <f t="shared" si="3"/>
        <v>32.105087664000003</v>
      </c>
      <c r="F68" s="117">
        <v>1.83</v>
      </c>
      <c r="G68" s="130">
        <v>41808</v>
      </c>
      <c r="H68" s="115">
        <v>196.963728</v>
      </c>
      <c r="I68" s="117">
        <v>193</v>
      </c>
      <c r="J68" s="122">
        <f t="shared" si="2"/>
        <v>552</v>
      </c>
      <c r="K68" s="121">
        <v>29</v>
      </c>
      <c r="L68" s="113" t="s">
        <v>1289</v>
      </c>
      <c r="M68" s="121">
        <v>24</v>
      </c>
      <c r="N68" s="117">
        <v>23</v>
      </c>
      <c r="O68" s="129">
        <v>18</v>
      </c>
      <c r="P68" s="117">
        <v>1</v>
      </c>
      <c r="Q68" s="117"/>
    </row>
    <row r="69" spans="1:17" x14ac:dyDescent="0.25">
      <c r="A69" s="113" t="s">
        <v>2355</v>
      </c>
      <c r="B69" s="117">
        <v>353</v>
      </c>
      <c r="C69" s="115">
        <v>492.95150648888887</v>
      </c>
      <c r="D69" s="127">
        <f>VLOOKUP(B69,'[1]Gail Math'!$A:$B,2,FALSE)</f>
        <v>20</v>
      </c>
      <c r="E69" s="126">
        <f t="shared" si="3"/>
        <v>24.647575324444443</v>
      </c>
      <c r="F69" s="117">
        <v>1.8</v>
      </c>
      <c r="G69" s="130">
        <v>41808</v>
      </c>
      <c r="H69" s="115">
        <v>154.04734577777776</v>
      </c>
      <c r="I69" s="117">
        <v>150</v>
      </c>
      <c r="J69" s="122">
        <f t="shared" si="2"/>
        <v>323</v>
      </c>
      <c r="K69" s="121">
        <v>30</v>
      </c>
      <c r="L69" s="113" t="s">
        <v>1256</v>
      </c>
      <c r="M69" s="121">
        <v>19</v>
      </c>
      <c r="N69" s="117">
        <v>17</v>
      </c>
      <c r="O69" s="129">
        <v>19</v>
      </c>
      <c r="P69" s="117">
        <v>1</v>
      </c>
      <c r="Q69" s="117"/>
    </row>
    <row r="70" spans="1:17" x14ac:dyDescent="0.25">
      <c r="A70" s="113" t="s">
        <v>2356</v>
      </c>
      <c r="B70" s="117">
        <v>354</v>
      </c>
      <c r="C70" s="115">
        <v>581.6087424000001</v>
      </c>
      <c r="D70" s="127">
        <f>VLOOKUP(B70,'[1]Gail Math'!$A:$B,2,FALSE)</f>
        <v>20</v>
      </c>
      <c r="E70" s="126">
        <f t="shared" si="3"/>
        <v>29.080437120000006</v>
      </c>
      <c r="F70" s="117">
        <v>1.84</v>
      </c>
      <c r="G70" s="130">
        <v>41808</v>
      </c>
      <c r="H70" s="115">
        <v>191.95008000000004</v>
      </c>
      <c r="I70" s="117">
        <v>189.5</v>
      </c>
      <c r="J70" s="122">
        <f t="shared" si="2"/>
        <v>552</v>
      </c>
      <c r="K70" s="121">
        <v>30</v>
      </c>
      <c r="L70" s="113" t="s">
        <v>1281</v>
      </c>
      <c r="M70" s="121">
        <v>24</v>
      </c>
      <c r="N70" s="117">
        <v>23</v>
      </c>
      <c r="O70" s="129">
        <v>14</v>
      </c>
      <c r="P70" s="117">
        <v>1</v>
      </c>
      <c r="Q70" s="117"/>
    </row>
    <row r="71" spans="1:17" x14ac:dyDescent="0.25">
      <c r="A71" s="113" t="s">
        <v>2357</v>
      </c>
      <c r="B71" s="117">
        <v>355</v>
      </c>
      <c r="C71" s="115">
        <v>432.93049457777772</v>
      </c>
      <c r="D71" s="127">
        <f>VLOOKUP(B71,'[1]Gail Math'!$A:$B,2,FALSE)</f>
        <v>20</v>
      </c>
      <c r="E71" s="126">
        <f t="shared" si="3"/>
        <v>21.646524728888885</v>
      </c>
      <c r="F71" s="117">
        <v>1.85</v>
      </c>
      <c r="G71" s="130">
        <v>41808</v>
      </c>
      <c r="H71" s="115">
        <v>131.99100444444443</v>
      </c>
      <c r="I71" s="117">
        <v>129</v>
      </c>
      <c r="J71" s="122">
        <f t="shared" si="2"/>
        <v>240</v>
      </c>
      <c r="K71" s="121">
        <v>31</v>
      </c>
      <c r="L71" s="113" t="s">
        <v>1408</v>
      </c>
      <c r="M71" s="121">
        <v>16</v>
      </c>
      <c r="N71" s="117">
        <v>15</v>
      </c>
      <c r="O71" s="129">
        <v>18</v>
      </c>
      <c r="P71" s="117">
        <v>1</v>
      </c>
      <c r="Q71" s="117"/>
    </row>
    <row r="72" spans="1:17" x14ac:dyDescent="0.25">
      <c r="A72" s="113" t="s">
        <v>2358</v>
      </c>
      <c r="B72" s="117">
        <v>356</v>
      </c>
      <c r="C72" s="115">
        <v>619.56024755555563</v>
      </c>
      <c r="D72" s="127">
        <f>VLOOKUP(B72,'[1]Gail Math'!$A:$B,2,FALSE)</f>
        <v>20</v>
      </c>
      <c r="E72" s="126">
        <f t="shared" si="3"/>
        <v>30.97801237777778</v>
      </c>
      <c r="F72" s="117">
        <v>1.84</v>
      </c>
      <c r="G72" s="130">
        <v>41808</v>
      </c>
      <c r="H72" s="115">
        <v>182.22360222222224</v>
      </c>
      <c r="I72" s="117">
        <v>178</v>
      </c>
      <c r="J72" s="122">
        <f t="shared" si="2"/>
        <v>506</v>
      </c>
      <c r="K72" s="121">
        <v>32</v>
      </c>
      <c r="L72" s="113" t="s">
        <v>1270</v>
      </c>
      <c r="M72" s="121">
        <v>23</v>
      </c>
      <c r="N72" s="117">
        <v>22</v>
      </c>
      <c r="O72" s="129">
        <v>19</v>
      </c>
      <c r="P72" s="117">
        <v>1</v>
      </c>
      <c r="Q72" s="117"/>
    </row>
    <row r="73" spans="1:17" x14ac:dyDescent="0.25">
      <c r="A73" s="113" t="s">
        <v>2359</v>
      </c>
      <c r="B73" s="117">
        <v>357</v>
      </c>
      <c r="C73" s="115">
        <v>540.79586946000006</v>
      </c>
      <c r="D73" s="127">
        <f>VLOOKUP(B73,'[1]Gail Math'!$A:$B,2,FALSE)</f>
        <v>20</v>
      </c>
      <c r="E73" s="126">
        <f t="shared" si="3"/>
        <v>27.039793473000003</v>
      </c>
      <c r="F73" s="117">
        <v>1.81</v>
      </c>
      <c r="G73" s="130">
        <v>41808</v>
      </c>
      <c r="H73" s="115">
        <v>182.08615133333333</v>
      </c>
      <c r="I73" s="117">
        <v>178</v>
      </c>
      <c r="J73" s="122">
        <f t="shared" si="2"/>
        <v>506</v>
      </c>
      <c r="K73" s="121">
        <v>32</v>
      </c>
      <c r="L73" s="113" t="s">
        <v>1275</v>
      </c>
      <c r="M73" s="121">
        <v>23</v>
      </c>
      <c r="N73" s="117">
        <v>22</v>
      </c>
      <c r="O73" s="129">
        <v>19</v>
      </c>
      <c r="P73" s="117">
        <v>1</v>
      </c>
      <c r="Q73" s="117"/>
    </row>
    <row r="74" spans="1:17" x14ac:dyDescent="0.25">
      <c r="A74" s="113" t="s">
        <v>2360</v>
      </c>
      <c r="B74" s="117">
        <v>358</v>
      </c>
      <c r="C74" s="115">
        <v>641.09826000000021</v>
      </c>
      <c r="D74" s="127">
        <f>VLOOKUP(B74,'[1]Gail Math'!$A:$B,2,FALSE)</f>
        <v>20</v>
      </c>
      <c r="E74" s="126">
        <f t="shared" si="3"/>
        <v>32.054913000000013</v>
      </c>
      <c r="F74" s="117">
        <v>1.85</v>
      </c>
      <c r="G74" s="130">
        <v>41856</v>
      </c>
      <c r="H74" s="115">
        <v>215.85800000000006</v>
      </c>
      <c r="I74" s="117">
        <v>214.5</v>
      </c>
      <c r="J74" s="122">
        <f t="shared" si="2"/>
        <v>702</v>
      </c>
      <c r="K74" s="121">
        <v>34</v>
      </c>
      <c r="L74" s="113" t="s">
        <v>1289</v>
      </c>
      <c r="M74" s="121">
        <v>27</v>
      </c>
      <c r="N74" s="117">
        <v>26</v>
      </c>
      <c r="O74" s="129">
        <v>18</v>
      </c>
      <c r="P74" s="117">
        <v>1</v>
      </c>
      <c r="Q74" s="117"/>
    </row>
    <row r="75" spans="1:17" x14ac:dyDescent="0.25">
      <c r="A75" s="113" t="s">
        <v>2361</v>
      </c>
      <c r="B75" s="117">
        <v>359</v>
      </c>
      <c r="C75" s="115">
        <v>403.14082599999989</v>
      </c>
      <c r="D75" s="127">
        <f>VLOOKUP(B75,'[1]Gail Math'!$A:$B,2,FALSE)</f>
        <v>20</v>
      </c>
      <c r="E75" s="126">
        <f t="shared" si="3"/>
        <v>20.157041299999996</v>
      </c>
      <c r="F75" s="117">
        <v>1.82</v>
      </c>
      <c r="G75" s="130">
        <v>41856</v>
      </c>
      <c r="H75" s="115">
        <v>132.17731999999998</v>
      </c>
      <c r="I75" s="117">
        <v>130</v>
      </c>
      <c r="J75" s="122">
        <f t="shared" si="2"/>
        <v>272</v>
      </c>
      <c r="K75" s="121">
        <v>35</v>
      </c>
      <c r="L75" s="113" t="s">
        <v>1284</v>
      </c>
      <c r="M75" s="121">
        <v>17</v>
      </c>
      <c r="N75" s="117">
        <v>16</v>
      </c>
      <c r="O75" s="129">
        <v>13</v>
      </c>
      <c r="P75" s="117">
        <v>1</v>
      </c>
      <c r="Q75" s="117"/>
    </row>
    <row r="76" spans="1:17" x14ac:dyDescent="0.25">
      <c r="A76" s="113" t="s">
        <v>2362</v>
      </c>
      <c r="B76" s="117">
        <v>360</v>
      </c>
      <c r="C76" s="115">
        <v>486.77938668000002</v>
      </c>
      <c r="D76" s="127">
        <f>VLOOKUP(B76,'[1]Gail Math'!$A:$B,2,FALSE)</f>
        <v>20</v>
      </c>
      <c r="E76" s="126">
        <f t="shared" si="3"/>
        <v>24.338969334000002</v>
      </c>
      <c r="F76" s="117">
        <v>1.82</v>
      </c>
      <c r="G76" s="130">
        <v>41856</v>
      </c>
      <c r="H76" s="115">
        <v>140.28224399999999</v>
      </c>
      <c r="I76" s="117">
        <v>138</v>
      </c>
      <c r="J76" s="122">
        <f t="shared" si="2"/>
        <v>306</v>
      </c>
      <c r="K76" s="121">
        <v>35</v>
      </c>
      <c r="L76" s="113" t="s">
        <v>1406</v>
      </c>
      <c r="M76" s="121">
        <v>18</v>
      </c>
      <c r="N76" s="117">
        <v>17</v>
      </c>
      <c r="O76" s="129">
        <v>18</v>
      </c>
      <c r="P76" s="117">
        <v>1</v>
      </c>
      <c r="Q76" s="117"/>
    </row>
    <row r="77" spans="1:17" x14ac:dyDescent="0.25">
      <c r="A77" s="113" t="s">
        <v>2363</v>
      </c>
      <c r="B77" s="117">
        <v>361</v>
      </c>
      <c r="C77" s="115">
        <v>908.95390314666656</v>
      </c>
      <c r="D77" s="127">
        <f>VLOOKUP(B77,'[1]Gail Math'!$A:$B,2,FALSE)</f>
        <v>20</v>
      </c>
      <c r="E77" s="126">
        <f t="shared" si="3"/>
        <v>45.447695157333328</v>
      </c>
      <c r="F77" s="117">
        <v>1.82</v>
      </c>
      <c r="G77" s="130">
        <v>41856</v>
      </c>
      <c r="H77" s="115">
        <v>258.22554066666663</v>
      </c>
      <c r="I77" s="117">
        <v>256</v>
      </c>
      <c r="J77" s="122">
        <f t="shared" si="2"/>
        <v>992</v>
      </c>
      <c r="K77" s="121">
        <v>36</v>
      </c>
      <c r="L77" s="113" t="s">
        <v>1449</v>
      </c>
      <c r="M77" s="121">
        <v>32</v>
      </c>
      <c r="N77" s="117">
        <v>31</v>
      </c>
      <c r="O77" s="129">
        <v>17</v>
      </c>
      <c r="P77" s="117">
        <v>1</v>
      </c>
      <c r="Q77" s="117"/>
    </row>
    <row r="78" spans="1:17" x14ac:dyDescent="0.25">
      <c r="A78" s="113" t="s">
        <v>2364</v>
      </c>
      <c r="B78" s="117">
        <v>362</v>
      </c>
      <c r="C78" s="115">
        <v>860.09152752000011</v>
      </c>
      <c r="D78" s="127">
        <f>VLOOKUP(B78,'[1]Gail Math'!$A:$B,2,FALSE)</f>
        <v>20</v>
      </c>
      <c r="E78" s="126">
        <f t="shared" si="3"/>
        <v>43.004576376000003</v>
      </c>
      <c r="F78" s="117">
        <v>1.84</v>
      </c>
      <c r="G78" s="130">
        <v>41856</v>
      </c>
      <c r="H78" s="115">
        <v>265.46034800000001</v>
      </c>
      <c r="I78" s="117">
        <v>263.5</v>
      </c>
      <c r="J78" s="122">
        <f t="shared" si="2"/>
        <v>1056</v>
      </c>
      <c r="K78" s="121">
        <v>37</v>
      </c>
      <c r="L78" s="113" t="s">
        <v>1351</v>
      </c>
      <c r="M78" s="121">
        <v>33</v>
      </c>
      <c r="N78" s="117">
        <v>32</v>
      </c>
      <c r="O78" s="129">
        <v>17</v>
      </c>
      <c r="P78" s="117">
        <v>1</v>
      </c>
      <c r="Q78" s="117"/>
    </row>
    <row r="79" spans="1:17" x14ac:dyDescent="0.25">
      <c r="A79" s="113" t="s">
        <v>2365</v>
      </c>
      <c r="B79" s="117">
        <v>363</v>
      </c>
      <c r="C79" s="115">
        <v>321.59357463333333</v>
      </c>
      <c r="D79" s="127">
        <f>VLOOKUP(B79,'[1]Gail Math'!$A:$B,2,FALSE)</f>
        <v>20</v>
      </c>
      <c r="E79" s="126">
        <f t="shared" si="3"/>
        <v>16.079678731666668</v>
      </c>
      <c r="F79" s="117">
        <v>1.82</v>
      </c>
      <c r="G79" s="130">
        <v>41808</v>
      </c>
      <c r="H79" s="115">
        <v>90.589739333333341</v>
      </c>
      <c r="I79" s="117">
        <v>87</v>
      </c>
      <c r="J79" s="122">
        <f t="shared" si="2"/>
        <v>110</v>
      </c>
      <c r="K79" s="121">
        <v>33</v>
      </c>
      <c r="L79" s="113" t="s">
        <v>1199</v>
      </c>
      <c r="M79" s="121">
        <v>11</v>
      </c>
      <c r="N79" s="117">
        <v>10</v>
      </c>
      <c r="O79" s="129">
        <v>18</v>
      </c>
      <c r="P79" s="117">
        <v>1</v>
      </c>
      <c r="Q79" s="117"/>
    </row>
    <row r="80" spans="1:17" x14ac:dyDescent="0.25">
      <c r="A80" s="113" t="s">
        <v>2366</v>
      </c>
      <c r="B80" s="117">
        <v>364</v>
      </c>
      <c r="C80" s="115">
        <v>534.70151657999986</v>
      </c>
      <c r="D80" s="127">
        <f>VLOOKUP(B80,'[1]Gail Math'!$A:$B,2,FALSE)</f>
        <v>20</v>
      </c>
      <c r="E80" s="126">
        <f t="shared" si="3"/>
        <v>26.735075828999992</v>
      </c>
      <c r="F80" s="117">
        <v>1.84</v>
      </c>
      <c r="G80" s="130">
        <v>41856</v>
      </c>
      <c r="H80" s="115">
        <v>173.04256199999998</v>
      </c>
      <c r="I80" s="117">
        <v>170.5</v>
      </c>
      <c r="J80" s="122">
        <f t="shared" si="2"/>
        <v>462</v>
      </c>
      <c r="K80" s="121">
        <v>38</v>
      </c>
      <c r="L80" s="113" t="s">
        <v>1277</v>
      </c>
      <c r="M80" s="121">
        <v>22</v>
      </c>
      <c r="N80" s="117">
        <v>21</v>
      </c>
      <c r="O80" s="129">
        <v>18</v>
      </c>
      <c r="P80" s="117">
        <v>1</v>
      </c>
      <c r="Q80" s="117"/>
    </row>
    <row r="81" spans="1:17" x14ac:dyDescent="0.25">
      <c r="A81" s="113" t="s">
        <v>2367</v>
      </c>
      <c r="B81" s="117">
        <v>365</v>
      </c>
      <c r="C81" s="115">
        <v>482.93192490666672</v>
      </c>
      <c r="D81" s="127">
        <f>VLOOKUP(B81,'[1]Gail Math'!$A:$B,2,FALSE)</f>
        <v>20</v>
      </c>
      <c r="E81" s="126">
        <f t="shared" si="3"/>
        <v>24.146596245333335</v>
      </c>
      <c r="F81" s="117">
        <v>1.79</v>
      </c>
      <c r="G81" s="130">
        <v>41856</v>
      </c>
      <c r="H81" s="115">
        <v>149.97885866666667</v>
      </c>
      <c r="I81" s="117">
        <v>147.5</v>
      </c>
      <c r="J81" s="122">
        <f t="shared" si="2"/>
        <v>342</v>
      </c>
      <c r="K81" s="121">
        <v>38</v>
      </c>
      <c r="L81" s="113" t="s">
        <v>1343</v>
      </c>
      <c r="M81" s="121">
        <v>19</v>
      </c>
      <c r="N81" s="117">
        <v>18</v>
      </c>
      <c r="O81" s="129">
        <v>18</v>
      </c>
      <c r="P81" s="117">
        <v>1</v>
      </c>
      <c r="Q81" s="117"/>
    </row>
    <row r="82" spans="1:17" x14ac:dyDescent="0.25">
      <c r="A82" s="113" t="s">
        <v>2368</v>
      </c>
      <c r="B82" s="117">
        <v>367</v>
      </c>
      <c r="C82" s="115">
        <v>501.44493706666663</v>
      </c>
      <c r="D82" s="127">
        <f>VLOOKUP(B82,'[1]Gail Math'!$A:$B,2,FALSE)</f>
        <v>20</v>
      </c>
      <c r="E82" s="126">
        <f t="shared" si="3"/>
        <v>25.072246853333333</v>
      </c>
      <c r="F82" s="117">
        <v>1.83</v>
      </c>
      <c r="G82" s="130">
        <v>41856</v>
      </c>
      <c r="H82" s="115">
        <v>126.94808533333332</v>
      </c>
      <c r="I82" s="117">
        <v>124</v>
      </c>
      <c r="J82" s="122">
        <f t="shared" si="2"/>
        <v>240</v>
      </c>
      <c r="K82" s="121">
        <v>39</v>
      </c>
      <c r="L82" s="113" t="s">
        <v>1256</v>
      </c>
      <c r="M82" s="121">
        <v>16</v>
      </c>
      <c r="N82" s="117">
        <v>15</v>
      </c>
      <c r="O82" s="129">
        <v>17</v>
      </c>
      <c r="P82" s="117">
        <v>1</v>
      </c>
      <c r="Q82" s="117"/>
    </row>
    <row r="83" spans="1:17" x14ac:dyDescent="0.25">
      <c r="A83" s="113" t="s">
        <v>2369</v>
      </c>
      <c r="B83" s="117">
        <v>368</v>
      </c>
      <c r="C83" s="115">
        <v>745.58387555555566</v>
      </c>
      <c r="D83" s="127">
        <f>VLOOKUP(B83,'[1]Gail Math'!$A:$B,2,FALSE)</f>
        <v>20</v>
      </c>
      <c r="E83" s="126">
        <f t="shared" si="3"/>
        <v>37.279193777777785</v>
      </c>
      <c r="F83" s="117">
        <v>1.82</v>
      </c>
      <c r="G83" s="130">
        <v>41856</v>
      </c>
      <c r="H83" s="115">
        <v>213.02396444444449</v>
      </c>
      <c r="I83" s="117">
        <v>209.5</v>
      </c>
      <c r="J83" s="122">
        <f t="shared" si="2"/>
        <v>702</v>
      </c>
      <c r="K83" s="121">
        <v>39</v>
      </c>
      <c r="L83" s="113" t="s">
        <v>1364</v>
      </c>
      <c r="M83" s="121">
        <v>27</v>
      </c>
      <c r="N83" s="117">
        <v>26</v>
      </c>
      <c r="O83" s="129">
        <v>18</v>
      </c>
      <c r="P83" s="117">
        <v>1</v>
      </c>
      <c r="Q83" s="117"/>
    </row>
    <row r="84" spans="1:17" x14ac:dyDescent="0.25">
      <c r="A84" s="113" t="s">
        <v>2370</v>
      </c>
      <c r="B84" s="117">
        <v>369</v>
      </c>
      <c r="C84" s="115">
        <v>603.45776401777778</v>
      </c>
      <c r="D84" s="127">
        <f>VLOOKUP(B84,'[1]Gail Math'!$A:$B,2,FALSE)</f>
        <v>20</v>
      </c>
      <c r="E84" s="126">
        <f t="shared" si="3"/>
        <v>30.172888200888888</v>
      </c>
      <c r="F84" s="117">
        <v>1.81</v>
      </c>
      <c r="G84" s="130">
        <v>41856</v>
      </c>
      <c r="H84" s="115">
        <v>176.96708622222221</v>
      </c>
      <c r="I84" s="117">
        <v>174</v>
      </c>
      <c r="J84" s="122">
        <f t="shared" si="2"/>
        <v>462</v>
      </c>
      <c r="K84" s="121">
        <v>40</v>
      </c>
      <c r="L84" s="113" t="s">
        <v>1408</v>
      </c>
      <c r="M84" s="121">
        <v>22</v>
      </c>
      <c r="N84" s="117">
        <v>21</v>
      </c>
      <c r="O84" s="129">
        <v>12</v>
      </c>
      <c r="P84" s="117">
        <v>1</v>
      </c>
      <c r="Q84" s="117"/>
    </row>
    <row r="85" spans="1:17" x14ac:dyDescent="0.25">
      <c r="A85" s="113" t="s">
        <v>2371</v>
      </c>
      <c r="B85" s="117">
        <v>370</v>
      </c>
      <c r="C85" s="115">
        <v>452.50975333333326</v>
      </c>
      <c r="D85" s="127">
        <f>VLOOKUP(B85,'[1]Gail Math'!$A:$B,2,FALSE)</f>
        <v>20</v>
      </c>
      <c r="E85" s="126">
        <f t="shared" si="3"/>
        <v>22.625487666666665</v>
      </c>
      <c r="F85" s="117">
        <v>1.81</v>
      </c>
      <c r="G85" s="130">
        <v>41856</v>
      </c>
      <c r="H85" s="115">
        <v>149.83766666666665</v>
      </c>
      <c r="I85" s="117">
        <v>146</v>
      </c>
      <c r="J85" s="122">
        <f t="shared" si="2"/>
        <v>342</v>
      </c>
      <c r="K85" s="121">
        <v>41</v>
      </c>
      <c r="L85" s="113" t="s">
        <v>1552</v>
      </c>
      <c r="M85" s="121">
        <v>19</v>
      </c>
      <c r="N85" s="117">
        <v>18</v>
      </c>
      <c r="O85" s="129">
        <v>13</v>
      </c>
      <c r="P85" s="117">
        <v>1</v>
      </c>
      <c r="Q85" s="117"/>
    </row>
    <row r="86" spans="1:17" x14ac:dyDescent="0.25">
      <c r="A86" s="113" t="s">
        <v>2372</v>
      </c>
      <c r="B86" s="117">
        <v>371</v>
      </c>
      <c r="C86" s="115">
        <v>778.98836273333347</v>
      </c>
      <c r="D86" s="127">
        <f>VLOOKUP(B86,'[1]Gail Math'!$A:$B,2,FALSE)</f>
        <v>20</v>
      </c>
      <c r="E86" s="126">
        <f t="shared" si="3"/>
        <v>38.949418136666672</v>
      </c>
      <c r="F86" s="117">
        <v>1.81</v>
      </c>
      <c r="G86" s="130">
        <v>41856</v>
      </c>
      <c r="H86" s="115">
        <v>201.81045666666671</v>
      </c>
      <c r="I86" s="117">
        <v>198.5</v>
      </c>
      <c r="J86" s="122">
        <f t="shared" si="2"/>
        <v>600</v>
      </c>
      <c r="K86" s="121">
        <v>41</v>
      </c>
      <c r="L86" s="113" t="s">
        <v>1289</v>
      </c>
      <c r="M86" s="121">
        <v>25</v>
      </c>
      <c r="N86" s="117">
        <v>24</v>
      </c>
      <c r="O86" s="129">
        <v>17</v>
      </c>
      <c r="P86" s="117">
        <v>1</v>
      </c>
      <c r="Q86" s="117"/>
    </row>
    <row r="87" spans="1:17" x14ac:dyDescent="0.25">
      <c r="A87" s="113" t="s">
        <v>2373</v>
      </c>
      <c r="B87" s="117">
        <v>373</v>
      </c>
      <c r="C87" s="115">
        <v>564.60402093333335</v>
      </c>
      <c r="D87" s="127">
        <f>VLOOKUP(B87,'[1]Gail Math'!$A:$B,2,FALSE)</f>
        <v>20</v>
      </c>
      <c r="E87" s="126">
        <f t="shared" si="3"/>
        <v>28.230201046666668</v>
      </c>
      <c r="F87" s="117">
        <v>1.82</v>
      </c>
      <c r="G87" s="130">
        <v>41856</v>
      </c>
      <c r="H87" s="115">
        <v>182.13032933333332</v>
      </c>
      <c r="I87" s="117">
        <v>180</v>
      </c>
      <c r="J87" s="122">
        <f t="shared" si="2"/>
        <v>506</v>
      </c>
      <c r="K87" s="121">
        <v>42</v>
      </c>
      <c r="L87" s="113" t="s">
        <v>1232</v>
      </c>
      <c r="M87" s="121">
        <v>23</v>
      </c>
      <c r="N87" s="117">
        <v>22</v>
      </c>
      <c r="O87" s="129">
        <v>17</v>
      </c>
      <c r="P87" s="117">
        <v>1</v>
      </c>
      <c r="Q87" s="117"/>
    </row>
    <row r="88" spans="1:17" x14ac:dyDescent="0.25">
      <c r="A88" s="113" t="s">
        <v>2374</v>
      </c>
      <c r="B88" s="117">
        <v>374</v>
      </c>
      <c r="C88" s="115">
        <v>706.79067565333332</v>
      </c>
      <c r="D88" s="127">
        <f>VLOOKUP(B88,'[1]Gail Math'!$A:$B,2,FALSE)</f>
        <v>20</v>
      </c>
      <c r="E88" s="126">
        <f t="shared" si="3"/>
        <v>35.339533782666663</v>
      </c>
      <c r="F88" s="117">
        <v>1.81</v>
      </c>
      <c r="G88" s="130">
        <v>41856</v>
      </c>
      <c r="H88" s="115">
        <v>223.6679353333333</v>
      </c>
      <c r="I88" s="117">
        <v>221</v>
      </c>
      <c r="J88" s="122">
        <f t="shared" si="2"/>
        <v>756</v>
      </c>
      <c r="K88" s="121">
        <v>43</v>
      </c>
      <c r="L88" s="113" t="s">
        <v>1210</v>
      </c>
      <c r="M88" s="121">
        <v>28</v>
      </c>
      <c r="N88" s="117">
        <v>27</v>
      </c>
      <c r="O88" s="129">
        <v>18</v>
      </c>
      <c r="P88" s="117">
        <v>1</v>
      </c>
      <c r="Q88" s="117"/>
    </row>
    <row r="89" spans="1:17" x14ac:dyDescent="0.25">
      <c r="A89" s="113" t="s">
        <v>2375</v>
      </c>
      <c r="B89" s="117">
        <v>375</v>
      </c>
      <c r="C89" s="115">
        <v>665.25531506000016</v>
      </c>
      <c r="D89" s="127">
        <f>VLOOKUP(B89,'[1]Gail Math'!$A:$B,2,FALSE)</f>
        <v>20</v>
      </c>
      <c r="E89" s="126">
        <f t="shared" si="3"/>
        <v>33.262765753000011</v>
      </c>
      <c r="F89" s="117">
        <v>1.82</v>
      </c>
      <c r="G89" s="130">
        <v>41856</v>
      </c>
      <c r="H89" s="115">
        <v>197.40513800000005</v>
      </c>
      <c r="I89" s="117">
        <v>193</v>
      </c>
      <c r="J89" s="122">
        <f t="shared" si="2"/>
        <v>552</v>
      </c>
      <c r="K89" s="121">
        <v>51</v>
      </c>
      <c r="L89" s="113" t="s">
        <v>1351</v>
      </c>
      <c r="M89" s="121">
        <v>24</v>
      </c>
      <c r="N89" s="117">
        <v>23</v>
      </c>
      <c r="O89" s="129">
        <v>18</v>
      </c>
      <c r="P89" s="117">
        <v>1</v>
      </c>
      <c r="Q89" s="117"/>
    </row>
    <row r="90" spans="1:17" x14ac:dyDescent="0.25">
      <c r="A90" s="113" t="s">
        <v>2376</v>
      </c>
      <c r="B90" s="117">
        <v>376</v>
      </c>
      <c r="C90" s="115">
        <v>743.84499395555576</v>
      </c>
      <c r="D90" s="127">
        <f>VLOOKUP(B90,'[1]Gail Math'!$A:$B,2,FALSE)</f>
        <v>20</v>
      </c>
      <c r="E90" s="126">
        <f t="shared" si="3"/>
        <v>37.19224969777779</v>
      </c>
      <c r="F90" s="117">
        <v>1.83</v>
      </c>
      <c r="G90" s="130">
        <v>41856</v>
      </c>
      <c r="H90" s="115">
        <v>222.04328177777782</v>
      </c>
      <c r="I90" s="117">
        <v>220.5</v>
      </c>
      <c r="J90" s="122">
        <f t="shared" si="2"/>
        <v>756</v>
      </c>
      <c r="K90" s="121">
        <v>52</v>
      </c>
      <c r="L90" s="113" t="s">
        <v>932</v>
      </c>
      <c r="M90" s="121">
        <v>28</v>
      </c>
      <c r="N90" s="117">
        <v>27</v>
      </c>
      <c r="O90" s="129">
        <v>17</v>
      </c>
      <c r="P90" s="117">
        <v>1</v>
      </c>
      <c r="Q90" s="117"/>
    </row>
    <row r="91" spans="1:17" x14ac:dyDescent="0.25">
      <c r="A91" s="113" t="s">
        <v>2377</v>
      </c>
      <c r="B91" s="117">
        <v>389</v>
      </c>
      <c r="C91" s="115">
        <v>139.36971053333332</v>
      </c>
      <c r="D91" s="127">
        <f>VLOOKUP(B91,'[1]Gail Math'!$A:$B,2,FALSE)</f>
        <v>5</v>
      </c>
      <c r="E91" s="126">
        <f t="shared" si="3"/>
        <v>27.873942106666664</v>
      </c>
      <c r="F91" s="117">
        <v>1.8</v>
      </c>
      <c r="G91" s="130">
        <v>41808</v>
      </c>
      <c r="H91" s="115">
        <v>40.99109133333333</v>
      </c>
      <c r="I91" s="117">
        <v>38</v>
      </c>
      <c r="J91" s="122">
        <f t="shared" si="2"/>
        <v>20</v>
      </c>
      <c r="K91" s="121">
        <v>33</v>
      </c>
      <c r="L91" s="113" t="s">
        <v>1215</v>
      </c>
      <c r="M91" s="121">
        <v>5</v>
      </c>
      <c r="N91" s="117">
        <v>4</v>
      </c>
      <c r="O91" s="129">
        <v>18</v>
      </c>
      <c r="P91" s="117">
        <v>1</v>
      </c>
      <c r="Q91" s="117"/>
    </row>
    <row r="92" spans="1:17" x14ac:dyDescent="0.25">
      <c r="A92" s="113" t="s">
        <v>2378</v>
      </c>
      <c r="B92" s="117">
        <v>404</v>
      </c>
      <c r="C92" s="115">
        <v>182.79990698666666</v>
      </c>
      <c r="D92" s="127">
        <f>VLOOKUP(B92,'[1]Gail Math'!$A:$B,2,FALSE)</f>
        <v>9</v>
      </c>
      <c r="E92" s="126">
        <f t="shared" si="3"/>
        <v>20.311100776296296</v>
      </c>
      <c r="F92" s="117">
        <v>1.85</v>
      </c>
      <c r="G92" s="130">
        <v>41808</v>
      </c>
      <c r="H92" s="115">
        <v>61.342250666666665</v>
      </c>
      <c r="I92" s="117">
        <v>58.5</v>
      </c>
      <c r="J92" s="122">
        <f t="shared" si="2"/>
        <v>56</v>
      </c>
      <c r="K92" s="121">
        <v>33</v>
      </c>
      <c r="L92" s="113" t="s">
        <v>1196</v>
      </c>
      <c r="M92" s="121">
        <v>8</v>
      </c>
      <c r="N92" s="117">
        <v>7</v>
      </c>
      <c r="O92" s="129">
        <v>13</v>
      </c>
      <c r="P92" s="117">
        <v>1</v>
      </c>
      <c r="Q92" s="117"/>
    </row>
    <row r="93" spans="1:17" x14ac:dyDescent="0.25">
      <c r="A93" s="113" t="s">
        <v>2379</v>
      </c>
      <c r="B93" s="117">
        <v>405</v>
      </c>
      <c r="C93" s="115">
        <v>473.3689798933334</v>
      </c>
      <c r="D93" s="127">
        <f>VLOOKUP(B93,'[1]Gail Math'!$A:$B,2,FALSE)</f>
        <v>20</v>
      </c>
      <c r="E93" s="126">
        <f t="shared" si="3"/>
        <v>23.668448994666669</v>
      </c>
      <c r="F93" s="117">
        <v>1.81</v>
      </c>
      <c r="G93" s="130">
        <v>41856</v>
      </c>
      <c r="H93" s="115">
        <v>148.85816977777779</v>
      </c>
      <c r="I93" s="117">
        <v>145</v>
      </c>
      <c r="J93" s="122">
        <f t="shared" si="2"/>
        <v>306</v>
      </c>
      <c r="K93" s="121">
        <v>50</v>
      </c>
      <c r="L93" s="113" t="s">
        <v>1256</v>
      </c>
      <c r="M93" s="121">
        <v>18</v>
      </c>
      <c r="N93" s="117">
        <v>17</v>
      </c>
      <c r="O93" s="129">
        <v>19</v>
      </c>
      <c r="P93" s="117">
        <v>1</v>
      </c>
      <c r="Q93" s="117"/>
    </row>
    <row r="94" spans="1:17" x14ac:dyDescent="0.25">
      <c r="A94" s="113" t="s">
        <v>2380</v>
      </c>
      <c r="B94" s="117">
        <v>411</v>
      </c>
      <c r="C94" s="115">
        <v>378.77085559111106</v>
      </c>
      <c r="D94" s="127">
        <f>VLOOKUP(B94,'[1]Gail Math'!$A:$B,2,FALSE)</f>
        <v>20</v>
      </c>
      <c r="E94" s="126">
        <f t="shared" si="3"/>
        <v>18.938542779555554</v>
      </c>
      <c r="F94" s="117">
        <v>1.77</v>
      </c>
      <c r="G94" s="130">
        <v>41856</v>
      </c>
      <c r="H94" s="115">
        <v>127.96312688888887</v>
      </c>
      <c r="I94" s="117">
        <v>126</v>
      </c>
      <c r="J94" s="122">
        <f t="shared" si="2"/>
        <v>240</v>
      </c>
      <c r="K94" s="121">
        <v>50</v>
      </c>
      <c r="L94" s="113" t="s">
        <v>1418</v>
      </c>
      <c r="M94" s="121">
        <v>16</v>
      </c>
      <c r="N94" s="117">
        <v>15</v>
      </c>
      <c r="O94" s="129">
        <v>19</v>
      </c>
      <c r="P94" s="117">
        <v>1</v>
      </c>
      <c r="Q94" s="117"/>
    </row>
    <row r="95" spans="1:17" x14ac:dyDescent="0.25">
      <c r="A95" s="113" t="s">
        <v>2381</v>
      </c>
      <c r="B95" s="117">
        <v>414</v>
      </c>
      <c r="C95" s="115">
        <v>384.4469904</v>
      </c>
      <c r="D95" s="127">
        <f>VLOOKUP(B95,'[1]Gail Math'!$A:$B,2,FALSE)</f>
        <v>9</v>
      </c>
      <c r="E95" s="126">
        <f t="shared" si="3"/>
        <v>42.716332266666669</v>
      </c>
      <c r="F95" s="117">
        <v>1.84</v>
      </c>
      <c r="G95" s="130">
        <v>41856</v>
      </c>
      <c r="H95" s="115">
        <v>121.66043999999999</v>
      </c>
      <c r="I95" s="117">
        <v>115.5</v>
      </c>
      <c r="J95" s="122">
        <f t="shared" si="2"/>
        <v>210</v>
      </c>
      <c r="K95" s="121">
        <v>49</v>
      </c>
      <c r="L95" s="113" t="s">
        <v>1186</v>
      </c>
      <c r="M95" s="121">
        <v>15</v>
      </c>
      <c r="N95" s="117">
        <v>14</v>
      </c>
      <c r="O95" s="129">
        <v>17</v>
      </c>
      <c r="P95" s="117">
        <v>1</v>
      </c>
      <c r="Q95" s="117"/>
    </row>
    <row r="96" spans="1:17" x14ac:dyDescent="0.25">
      <c r="A96" s="113" t="s">
        <v>2382</v>
      </c>
      <c r="B96" s="117">
        <v>415</v>
      </c>
      <c r="C96" s="115">
        <v>444.79693066666653</v>
      </c>
      <c r="D96" s="127">
        <f>VLOOKUP(B96,'[1]Gail Math'!$A:$B,2,FALSE)</f>
        <v>20</v>
      </c>
      <c r="E96" s="126">
        <f t="shared" si="3"/>
        <v>22.239846533333328</v>
      </c>
      <c r="F96" s="117">
        <v>1.8</v>
      </c>
      <c r="G96" s="130">
        <v>41856</v>
      </c>
      <c r="H96" s="115">
        <v>127.0848373333333</v>
      </c>
      <c r="I96" s="117">
        <v>124</v>
      </c>
      <c r="J96" s="122">
        <f t="shared" si="2"/>
        <v>240</v>
      </c>
      <c r="K96" s="121">
        <v>48</v>
      </c>
      <c r="L96" s="113" t="s">
        <v>1430</v>
      </c>
      <c r="M96" s="121">
        <v>16</v>
      </c>
      <c r="N96" s="117">
        <v>15</v>
      </c>
      <c r="O96" s="129">
        <v>18</v>
      </c>
      <c r="P96" s="117">
        <v>1</v>
      </c>
      <c r="Q96" s="117"/>
    </row>
    <row r="97" spans="1:17" x14ac:dyDescent="0.25">
      <c r="A97" s="113" t="s">
        <v>2383</v>
      </c>
      <c r="B97" s="117">
        <v>416</v>
      </c>
      <c r="C97" s="115">
        <v>180.03320452444444</v>
      </c>
      <c r="D97" s="127">
        <f>VLOOKUP(B97,'[1]Gail Math'!$A:$B,2,FALSE)</f>
        <v>10</v>
      </c>
      <c r="E97" s="126">
        <f t="shared" si="3"/>
        <v>18.003320452444445</v>
      </c>
      <c r="F97" s="117">
        <v>1.69</v>
      </c>
      <c r="G97" s="130">
        <v>41808</v>
      </c>
      <c r="H97" s="115">
        <v>48.526470222222223</v>
      </c>
      <c r="I97" s="117">
        <v>45.5</v>
      </c>
      <c r="J97" s="122">
        <f t="shared" si="2"/>
        <v>30</v>
      </c>
      <c r="K97" s="121">
        <v>33</v>
      </c>
      <c r="L97" s="113" t="s">
        <v>1186</v>
      </c>
      <c r="M97" s="121">
        <v>6</v>
      </c>
      <c r="N97" s="117">
        <v>5</v>
      </c>
      <c r="O97" s="129">
        <v>17</v>
      </c>
      <c r="P97" s="117">
        <v>1</v>
      </c>
      <c r="Q97" s="117"/>
    </row>
    <row r="98" spans="1:17" x14ac:dyDescent="0.25">
      <c r="A98" s="113" t="s">
        <v>2384</v>
      </c>
      <c r="B98" s="117">
        <v>418</v>
      </c>
      <c r="C98" s="115">
        <v>537.47226676000002</v>
      </c>
      <c r="D98" s="127">
        <f>VLOOKUP(B98,'[1]Gail Math'!$A:$B,2,FALSE)</f>
        <v>20</v>
      </c>
      <c r="E98" s="126">
        <f t="shared" si="3"/>
        <v>26.873613338000002</v>
      </c>
      <c r="F98" s="117">
        <v>1.82</v>
      </c>
      <c r="G98" s="130">
        <v>41856</v>
      </c>
      <c r="H98" s="115">
        <v>148.06398533333333</v>
      </c>
      <c r="I98" s="117">
        <v>145</v>
      </c>
      <c r="J98" s="122">
        <f t="shared" si="2"/>
        <v>306</v>
      </c>
      <c r="K98" s="121">
        <v>48</v>
      </c>
      <c r="L98" s="113" t="s">
        <v>1406</v>
      </c>
      <c r="M98" s="121">
        <v>18</v>
      </c>
      <c r="N98" s="117">
        <v>17</v>
      </c>
      <c r="O98" s="129">
        <v>18</v>
      </c>
      <c r="P98" s="117">
        <v>1</v>
      </c>
      <c r="Q98" s="117"/>
    </row>
    <row r="99" spans="1:17" x14ac:dyDescent="0.25">
      <c r="A99" s="113" t="s">
        <v>2385</v>
      </c>
      <c r="B99" s="117">
        <v>424</v>
      </c>
      <c r="C99" s="115">
        <v>254.82240367111115</v>
      </c>
      <c r="D99" s="127">
        <f>VLOOKUP(B99,'[1]Gail Math'!$A:$B,2,FALSE)</f>
        <v>9</v>
      </c>
      <c r="E99" s="126">
        <f t="shared" si="3"/>
        <v>28.313600407901237</v>
      </c>
      <c r="F99" s="117">
        <v>1.8</v>
      </c>
      <c r="G99" s="130">
        <v>41808</v>
      </c>
      <c r="H99" s="115">
        <v>76.98562044444445</v>
      </c>
      <c r="I99" s="117">
        <v>73.5</v>
      </c>
      <c r="J99" s="122">
        <f t="shared" si="2"/>
        <v>90</v>
      </c>
      <c r="K99" s="121">
        <v>34</v>
      </c>
      <c r="L99" s="113" t="s">
        <v>1218</v>
      </c>
      <c r="M99" s="121">
        <v>10</v>
      </c>
      <c r="N99" s="117">
        <v>9</v>
      </c>
      <c r="O99" s="129">
        <v>19</v>
      </c>
      <c r="P99" s="117">
        <v>1</v>
      </c>
      <c r="Q99" s="117"/>
    </row>
    <row r="100" spans="1:17" x14ac:dyDescent="0.25">
      <c r="A100" s="113" t="s">
        <v>2386</v>
      </c>
      <c r="B100" s="117">
        <v>425</v>
      </c>
      <c r="C100" s="115">
        <v>264.6773211111111</v>
      </c>
      <c r="D100" s="127">
        <f>VLOOKUP(B100,'[1]Gail Math'!$A:$B,2,FALSE)</f>
        <v>10</v>
      </c>
      <c r="E100" s="126">
        <f t="shared" si="3"/>
        <v>26.467732111111111</v>
      </c>
      <c r="F100" s="117">
        <v>1.77</v>
      </c>
      <c r="G100" s="130">
        <v>41808</v>
      </c>
      <c r="H100" s="115">
        <v>86.214111111111109</v>
      </c>
      <c r="I100" s="117">
        <v>83</v>
      </c>
      <c r="J100" s="122">
        <f t="shared" si="2"/>
        <v>110</v>
      </c>
      <c r="K100" s="121">
        <v>34</v>
      </c>
      <c r="L100" s="113" t="s">
        <v>1232</v>
      </c>
      <c r="M100" s="121">
        <v>11</v>
      </c>
      <c r="N100" s="117">
        <v>10</v>
      </c>
      <c r="O100" s="129">
        <v>10</v>
      </c>
      <c r="P100" s="117">
        <v>1</v>
      </c>
      <c r="Q100" s="117"/>
    </row>
    <row r="101" spans="1:17" x14ac:dyDescent="0.25">
      <c r="A101" s="113" t="s">
        <v>2387</v>
      </c>
      <c r="B101" s="117">
        <v>426</v>
      </c>
      <c r="C101" s="115">
        <v>763.31935688888882</v>
      </c>
      <c r="D101" s="127">
        <f>VLOOKUP(B101,'[1]Gail Math'!$A:$B,2,FALSE)</f>
        <v>20</v>
      </c>
      <c r="E101" s="126">
        <f t="shared" si="3"/>
        <v>38.165967844444438</v>
      </c>
      <c r="F101" s="117">
        <v>1.82</v>
      </c>
      <c r="G101" s="130">
        <v>41856</v>
      </c>
      <c r="H101" s="115">
        <v>227.85652444444443</v>
      </c>
      <c r="I101" s="117">
        <v>223</v>
      </c>
      <c r="J101" s="122">
        <f t="shared" si="2"/>
        <v>756</v>
      </c>
      <c r="K101" s="121">
        <v>44</v>
      </c>
      <c r="L101" s="113" t="s">
        <v>1189</v>
      </c>
      <c r="M101" s="121">
        <v>28</v>
      </c>
      <c r="N101" s="117">
        <v>27</v>
      </c>
      <c r="O101" s="129">
        <v>7</v>
      </c>
      <c r="P101" s="117">
        <v>1</v>
      </c>
      <c r="Q101" s="117"/>
    </row>
    <row r="102" spans="1:17" x14ac:dyDescent="0.25">
      <c r="A102" s="113" t="s">
        <v>2388</v>
      </c>
      <c r="B102" s="117">
        <v>427</v>
      </c>
      <c r="C102" s="115">
        <v>1149.0213770933333</v>
      </c>
      <c r="D102" s="127">
        <f>VLOOKUP(B102,'[1]Gail Math'!$A:$B,2,FALSE)</f>
        <v>20</v>
      </c>
      <c r="E102" s="126">
        <f t="shared" si="3"/>
        <v>57.451068854666666</v>
      </c>
      <c r="F102" s="117">
        <v>1.83</v>
      </c>
      <c r="G102" s="130">
        <v>41856</v>
      </c>
      <c r="H102" s="115">
        <v>380.47065466666663</v>
      </c>
      <c r="I102" s="117">
        <v>345</v>
      </c>
      <c r="J102" s="122">
        <f t="shared" si="2"/>
        <v>1806</v>
      </c>
      <c r="K102" s="121">
        <v>46</v>
      </c>
      <c r="L102" s="113" t="s">
        <v>1196</v>
      </c>
      <c r="M102" s="121">
        <v>43</v>
      </c>
      <c r="N102" s="117">
        <v>42</v>
      </c>
      <c r="O102" s="129">
        <v>16</v>
      </c>
      <c r="P102" s="117">
        <v>1</v>
      </c>
      <c r="Q102" s="117"/>
    </row>
    <row r="103" spans="1:17" x14ac:dyDescent="0.25">
      <c r="A103" s="113" t="s">
        <v>2389</v>
      </c>
      <c r="B103" s="117">
        <v>428</v>
      </c>
      <c r="C103" s="115">
        <v>513.28858510222221</v>
      </c>
      <c r="D103" s="127">
        <f>VLOOKUP(B103,'[1]Gail Math'!$A:$B,2,FALSE)</f>
        <v>18</v>
      </c>
      <c r="E103" s="126">
        <f t="shared" si="3"/>
        <v>28.516032505679011</v>
      </c>
      <c r="F103" s="117">
        <v>1.83</v>
      </c>
      <c r="G103" s="130">
        <v>41856</v>
      </c>
      <c r="H103" s="115">
        <v>159.40639288888886</v>
      </c>
      <c r="I103" s="117">
        <v>155.5</v>
      </c>
      <c r="J103" s="122">
        <f t="shared" si="2"/>
        <v>380</v>
      </c>
      <c r="K103" s="121">
        <v>45</v>
      </c>
      <c r="L103" s="113" t="s">
        <v>1232</v>
      </c>
      <c r="M103" s="121">
        <v>20</v>
      </c>
      <c r="N103" s="117">
        <v>19</v>
      </c>
      <c r="O103" s="129">
        <v>18</v>
      </c>
      <c r="P103" s="117">
        <v>1</v>
      </c>
      <c r="Q103" s="117"/>
    </row>
    <row r="104" spans="1:17" x14ac:dyDescent="0.25">
      <c r="A104" s="113" t="s">
        <v>2390</v>
      </c>
      <c r="B104" s="117">
        <v>430</v>
      </c>
      <c r="C104" s="115">
        <v>411.91931871999998</v>
      </c>
      <c r="D104" s="127">
        <f>VLOOKUP(B104,'[1]Gail Math'!$A:$B,2,FALSE)</f>
        <v>14</v>
      </c>
      <c r="E104" s="126">
        <f t="shared" si="3"/>
        <v>29.422808479999997</v>
      </c>
      <c r="F104" s="117">
        <v>1.81</v>
      </c>
      <c r="G104" s="130">
        <v>41856</v>
      </c>
      <c r="H104" s="115">
        <v>106.43910044444443</v>
      </c>
      <c r="I104" s="117">
        <v>104</v>
      </c>
      <c r="J104" s="122">
        <f t="shared" si="2"/>
        <v>156</v>
      </c>
      <c r="K104" s="121">
        <v>45</v>
      </c>
      <c r="L104" s="113" t="s">
        <v>1186</v>
      </c>
      <c r="M104" s="121">
        <v>13</v>
      </c>
      <c r="N104" s="117">
        <v>12</v>
      </c>
      <c r="O104" s="129">
        <v>18</v>
      </c>
      <c r="P104" s="117">
        <v>1</v>
      </c>
      <c r="Q104" s="117"/>
    </row>
    <row r="105" spans="1:17" x14ac:dyDescent="0.25">
      <c r="A105" s="113" t="s">
        <v>2391</v>
      </c>
      <c r="B105" s="117">
        <v>431</v>
      </c>
      <c r="C105" s="115">
        <v>318.94388088888888</v>
      </c>
      <c r="D105" s="127">
        <f>VLOOKUP(B105,'[1]Gail Math'!$A:$B,2,FALSE)</f>
        <v>14</v>
      </c>
      <c r="E105" s="126">
        <f t="shared" si="3"/>
        <v>22.781705777777777</v>
      </c>
      <c r="F105" s="117">
        <v>1.77</v>
      </c>
      <c r="G105" s="130">
        <v>41808</v>
      </c>
      <c r="H105" s="115">
        <v>89.59097777777778</v>
      </c>
      <c r="I105" s="117">
        <v>86.75</v>
      </c>
      <c r="J105" s="122">
        <f t="shared" si="2"/>
        <v>110</v>
      </c>
      <c r="K105" s="121">
        <v>56</v>
      </c>
      <c r="L105" s="113" t="s">
        <v>1210</v>
      </c>
      <c r="M105" s="121">
        <v>11</v>
      </c>
      <c r="N105" s="117">
        <v>10</v>
      </c>
      <c r="O105" s="129">
        <v>19</v>
      </c>
      <c r="P105" s="117">
        <v>1</v>
      </c>
      <c r="Q105" s="117"/>
    </row>
    <row r="106" spans="1:17" x14ac:dyDescent="0.25">
      <c r="A106" s="113" t="s">
        <v>2392</v>
      </c>
      <c r="B106" s="117">
        <v>432</v>
      </c>
      <c r="C106" s="115">
        <v>372.37343455999996</v>
      </c>
      <c r="D106" s="127">
        <f>VLOOKUP(B106,'[1]Gail Math'!$A:$B,2,FALSE)</f>
        <v>13</v>
      </c>
      <c r="E106" s="126">
        <f t="shared" si="3"/>
        <v>28.644110350769228</v>
      </c>
      <c r="F106" s="117">
        <v>1.83</v>
      </c>
      <c r="G106" s="130">
        <v>41856</v>
      </c>
      <c r="H106" s="115">
        <v>121.69066488888888</v>
      </c>
      <c r="I106" s="117">
        <v>117.5</v>
      </c>
      <c r="J106" s="122">
        <f t="shared" si="2"/>
        <v>210</v>
      </c>
      <c r="K106" s="121">
        <v>46</v>
      </c>
      <c r="L106" s="113" t="s">
        <v>1351</v>
      </c>
      <c r="M106" s="121">
        <v>15</v>
      </c>
      <c r="N106" s="117">
        <v>14</v>
      </c>
      <c r="O106" s="129">
        <v>19</v>
      </c>
      <c r="P106" s="117">
        <v>1</v>
      </c>
      <c r="Q106" s="117"/>
    </row>
    <row r="107" spans="1:17" x14ac:dyDescent="0.25">
      <c r="A107" s="113" t="s">
        <v>2393</v>
      </c>
      <c r="B107" s="117">
        <v>433</v>
      </c>
      <c r="C107" s="115">
        <v>358.35126533333334</v>
      </c>
      <c r="D107" s="127">
        <f>VLOOKUP(B107,'[1]Gail Math'!$A:$B,2,FALSE)</f>
        <v>20</v>
      </c>
      <c r="E107" s="126">
        <f t="shared" si="3"/>
        <v>17.917563266666669</v>
      </c>
      <c r="F107" s="117">
        <v>1.78</v>
      </c>
      <c r="G107" s="130">
        <v>41808</v>
      </c>
      <c r="H107" s="115">
        <v>96.85169333333333</v>
      </c>
      <c r="I107" s="117">
        <v>93.5</v>
      </c>
      <c r="J107" s="122">
        <f t="shared" si="2"/>
        <v>132</v>
      </c>
      <c r="K107" s="121">
        <v>56</v>
      </c>
      <c r="L107" s="113" t="s">
        <v>1306</v>
      </c>
      <c r="M107" s="121">
        <v>12</v>
      </c>
      <c r="N107" s="117">
        <v>11</v>
      </c>
      <c r="O107" s="129">
        <v>18</v>
      </c>
      <c r="P107" s="117">
        <v>1</v>
      </c>
      <c r="Q107" s="117"/>
    </row>
    <row r="108" spans="1:17" x14ac:dyDescent="0.25">
      <c r="A108" s="113" t="s">
        <v>2394</v>
      </c>
      <c r="B108" s="117">
        <v>434</v>
      </c>
      <c r="C108" s="115">
        <v>429.72201523999996</v>
      </c>
      <c r="D108" s="127">
        <f>VLOOKUP(B108,'[1]Gail Math'!$A:$B,2,FALSE)</f>
        <v>19</v>
      </c>
      <c r="E108" s="126">
        <f t="shared" si="3"/>
        <v>22.616948170526314</v>
      </c>
      <c r="F108" s="117">
        <v>1.83</v>
      </c>
      <c r="G108" s="130">
        <v>41856</v>
      </c>
      <c r="H108" s="115">
        <v>133.45404199999999</v>
      </c>
      <c r="I108" s="117">
        <v>130</v>
      </c>
      <c r="J108" s="122">
        <f t="shared" si="2"/>
        <v>240</v>
      </c>
      <c r="K108" s="121">
        <v>56</v>
      </c>
      <c r="L108" s="113" t="s">
        <v>1389</v>
      </c>
      <c r="M108" s="121">
        <v>16</v>
      </c>
      <c r="N108" s="117">
        <v>15</v>
      </c>
      <c r="O108" s="129">
        <v>18</v>
      </c>
      <c r="P108" s="117">
        <v>1</v>
      </c>
      <c r="Q108" s="117"/>
    </row>
    <row r="109" spans="1:17" x14ac:dyDescent="0.25">
      <c r="A109" s="113" t="s">
        <v>2395</v>
      </c>
      <c r="B109" s="117">
        <v>435</v>
      </c>
      <c r="C109" s="115">
        <v>386.87938972222219</v>
      </c>
      <c r="D109" s="127">
        <f>VLOOKUP(B109,'[1]Gail Math'!$A:$B,2,FALSE)</f>
        <v>15</v>
      </c>
      <c r="E109" s="126">
        <f t="shared" si="3"/>
        <v>25.791959314814811</v>
      </c>
      <c r="F109" s="117">
        <v>1.81</v>
      </c>
      <c r="G109" s="130">
        <v>41856</v>
      </c>
      <c r="H109" s="115">
        <v>121.27880555555555</v>
      </c>
      <c r="I109" s="117">
        <v>119</v>
      </c>
      <c r="J109" s="122">
        <f t="shared" si="2"/>
        <v>210</v>
      </c>
      <c r="K109" s="121">
        <v>57</v>
      </c>
      <c r="L109" s="113" t="s">
        <v>1218</v>
      </c>
      <c r="M109" s="121">
        <v>15</v>
      </c>
      <c r="N109" s="117">
        <v>14</v>
      </c>
      <c r="O109" s="129">
        <v>18</v>
      </c>
      <c r="P109" s="117">
        <v>1</v>
      </c>
      <c r="Q109" s="117"/>
    </row>
    <row r="110" spans="1:17" x14ac:dyDescent="0.25">
      <c r="A110" s="113" t="s">
        <v>2396</v>
      </c>
      <c r="B110" s="117">
        <v>436</v>
      </c>
      <c r="C110" s="115">
        <v>547.03702650000002</v>
      </c>
      <c r="D110" s="127">
        <f>VLOOKUP(B110,'[1]Gail Math'!$A:$B,2,FALSE)</f>
        <v>20</v>
      </c>
      <c r="E110" s="126">
        <f t="shared" si="3"/>
        <v>27.351851325000002</v>
      </c>
      <c r="F110" s="117">
        <v>1.82</v>
      </c>
      <c r="G110" s="130">
        <v>41856</v>
      </c>
      <c r="H110" s="115">
        <v>148.24851666666666</v>
      </c>
      <c r="I110" s="117">
        <v>99.5</v>
      </c>
      <c r="J110" s="122">
        <f t="shared" si="2"/>
        <v>156</v>
      </c>
      <c r="K110" s="121">
        <v>54</v>
      </c>
      <c r="L110" s="113" t="s">
        <v>1418</v>
      </c>
      <c r="M110" s="121">
        <v>13</v>
      </c>
      <c r="N110" s="117">
        <v>12</v>
      </c>
      <c r="O110" s="129">
        <v>20</v>
      </c>
      <c r="P110" s="117">
        <v>1</v>
      </c>
      <c r="Q110" s="117"/>
    </row>
    <row r="111" spans="1:17" x14ac:dyDescent="0.25">
      <c r="A111" s="113" t="s">
        <v>2397</v>
      </c>
      <c r="B111" s="117">
        <v>437</v>
      </c>
      <c r="C111" s="115">
        <v>832.92645476444454</v>
      </c>
      <c r="D111" s="127">
        <f>VLOOKUP(B111,'[1]Gail Math'!$A:$B,2,FALSE)</f>
        <v>20</v>
      </c>
      <c r="E111" s="126">
        <f t="shared" si="3"/>
        <v>41.646322738222224</v>
      </c>
      <c r="F111" s="117">
        <v>1.81</v>
      </c>
      <c r="G111" s="130">
        <v>41856</v>
      </c>
      <c r="H111" s="115">
        <v>228.82594911111113</v>
      </c>
      <c r="I111" s="117">
        <v>225</v>
      </c>
      <c r="J111" s="122">
        <f t="shared" si="2"/>
        <v>756</v>
      </c>
      <c r="K111" s="121">
        <v>57</v>
      </c>
      <c r="L111" s="113" t="s">
        <v>1313</v>
      </c>
      <c r="M111" s="121">
        <v>28</v>
      </c>
      <c r="N111" s="117">
        <v>27</v>
      </c>
      <c r="O111" s="129">
        <v>18</v>
      </c>
      <c r="P111" s="117">
        <v>1</v>
      </c>
      <c r="Q111" s="117"/>
    </row>
    <row r="112" spans="1:17" x14ac:dyDescent="0.25">
      <c r="A112" s="113" t="s">
        <v>2398</v>
      </c>
      <c r="B112" s="117">
        <v>439</v>
      </c>
      <c r="C112" s="115">
        <v>467.15116113777776</v>
      </c>
      <c r="D112" s="127">
        <f>VLOOKUP(B112,'[1]Gail Math'!$A:$B,2,FALSE)</f>
        <v>20</v>
      </c>
      <c r="E112" s="126">
        <f t="shared" si="3"/>
        <v>23.357558056888887</v>
      </c>
      <c r="F112" s="117">
        <v>1.8</v>
      </c>
      <c r="G112" s="130">
        <v>41856</v>
      </c>
      <c r="H112" s="115">
        <v>147.36629688888888</v>
      </c>
      <c r="I112" s="117">
        <v>109</v>
      </c>
      <c r="J112" s="122">
        <f t="shared" si="2"/>
        <v>182</v>
      </c>
      <c r="K112" s="121">
        <v>55</v>
      </c>
      <c r="L112" s="113" t="s">
        <v>1277</v>
      </c>
      <c r="M112" s="121">
        <v>14</v>
      </c>
      <c r="N112" s="117">
        <v>13</v>
      </c>
      <c r="O112" s="129">
        <v>9</v>
      </c>
      <c r="P112" s="117">
        <v>1</v>
      </c>
      <c r="Q112" s="117"/>
    </row>
    <row r="113" spans="1:17" x14ac:dyDescent="0.25">
      <c r="A113" s="113" t="s">
        <v>2399</v>
      </c>
      <c r="B113" s="117">
        <v>440</v>
      </c>
      <c r="C113" s="115">
        <v>428.71468283999997</v>
      </c>
      <c r="D113" s="127">
        <f>VLOOKUP(B113,'[1]Gail Math'!$A:$B,2,FALSE)</f>
        <v>20</v>
      </c>
      <c r="E113" s="126">
        <f t="shared" si="3"/>
        <v>21.435734141999998</v>
      </c>
      <c r="F113" s="117">
        <v>1.83</v>
      </c>
      <c r="G113" s="130">
        <v>41856</v>
      </c>
      <c r="H113" s="115">
        <v>134.81593799999999</v>
      </c>
      <c r="I113" s="117">
        <v>131.5</v>
      </c>
      <c r="J113" s="122">
        <f t="shared" si="2"/>
        <v>272</v>
      </c>
      <c r="K113" s="121">
        <v>58</v>
      </c>
      <c r="L113" s="113" t="s">
        <v>1351</v>
      </c>
      <c r="M113" s="121">
        <v>17</v>
      </c>
      <c r="N113" s="117">
        <v>16</v>
      </c>
      <c r="O113" s="129">
        <v>19</v>
      </c>
      <c r="P113" s="117">
        <v>1</v>
      </c>
      <c r="Q113" s="117"/>
    </row>
    <row r="114" spans="1:17" x14ac:dyDescent="0.25">
      <c r="A114" s="113" t="s">
        <v>2400</v>
      </c>
      <c r="B114" s="117">
        <v>441</v>
      </c>
      <c r="C114" s="115">
        <v>326.28402047999998</v>
      </c>
      <c r="D114" s="127">
        <f>VLOOKUP(B114,'[1]Gail Math'!$A:$B,2,FALSE)</f>
        <v>14</v>
      </c>
      <c r="E114" s="126">
        <f t="shared" si="3"/>
        <v>23.306001462857143</v>
      </c>
      <c r="F114" s="117">
        <v>1.82</v>
      </c>
      <c r="G114" s="130">
        <v>41808</v>
      </c>
      <c r="H114" s="115">
        <v>93.759775999999988</v>
      </c>
      <c r="I114" s="117">
        <v>90</v>
      </c>
      <c r="J114" s="122">
        <f t="shared" si="2"/>
        <v>132</v>
      </c>
      <c r="K114" s="121">
        <v>58</v>
      </c>
      <c r="L114" s="113" t="s">
        <v>1230</v>
      </c>
      <c r="M114" s="121">
        <v>12</v>
      </c>
      <c r="N114" s="117">
        <v>11</v>
      </c>
      <c r="O114" s="129">
        <v>18</v>
      </c>
      <c r="P114" s="117">
        <v>1</v>
      </c>
      <c r="Q114" s="117"/>
    </row>
    <row r="115" spans="1:17" x14ac:dyDescent="0.25">
      <c r="A115" s="113" t="s">
        <v>2401</v>
      </c>
      <c r="B115" s="117">
        <v>442</v>
      </c>
      <c r="C115" s="115">
        <v>597.47501333333355</v>
      </c>
      <c r="D115" s="127">
        <f>VLOOKUP(B115,'[1]Gail Math'!$A:$B,2,FALSE)</f>
        <v>20</v>
      </c>
      <c r="E115" s="126">
        <f t="shared" si="3"/>
        <v>29.873750666666677</v>
      </c>
      <c r="F115" s="117">
        <v>1.82</v>
      </c>
      <c r="G115" s="130">
        <v>41856</v>
      </c>
      <c r="H115" s="115">
        <v>177.8199444444445</v>
      </c>
      <c r="I115" s="117">
        <v>150</v>
      </c>
      <c r="J115" s="122">
        <f t="shared" si="2"/>
        <v>342</v>
      </c>
      <c r="K115" s="121">
        <v>59</v>
      </c>
      <c r="L115" s="113" t="s">
        <v>1218</v>
      </c>
      <c r="M115" s="121">
        <v>19</v>
      </c>
      <c r="N115" s="117">
        <v>18</v>
      </c>
      <c r="O115" s="129">
        <v>18</v>
      </c>
      <c r="P115" s="117">
        <v>1</v>
      </c>
      <c r="Q115" s="117"/>
    </row>
    <row r="116" spans="1:17" x14ac:dyDescent="0.25">
      <c r="A116" s="113" t="s">
        <v>2402</v>
      </c>
      <c r="B116" s="117">
        <v>443</v>
      </c>
      <c r="C116" s="115">
        <v>356.50226055111108</v>
      </c>
      <c r="D116" s="127">
        <f>VLOOKUP(B116,'[1]Gail Math'!$A:$B,2,FALSE)</f>
        <v>15</v>
      </c>
      <c r="E116" s="126">
        <f t="shared" si="3"/>
        <v>23.766817370074072</v>
      </c>
      <c r="F116" s="117">
        <v>1.81</v>
      </c>
      <c r="G116" s="130">
        <v>41856</v>
      </c>
      <c r="H116" s="115">
        <v>110.37221688888889</v>
      </c>
      <c r="I116" s="117">
        <v>108</v>
      </c>
      <c r="J116" s="122">
        <f t="shared" si="2"/>
        <v>182</v>
      </c>
      <c r="K116" s="121">
        <v>59</v>
      </c>
      <c r="L116" s="113" t="s">
        <v>1275</v>
      </c>
      <c r="M116" s="121">
        <v>14</v>
      </c>
      <c r="N116" s="117">
        <v>13</v>
      </c>
      <c r="O116" s="129">
        <v>18</v>
      </c>
      <c r="P116" s="117">
        <v>1</v>
      </c>
      <c r="Q116" s="117"/>
    </row>
    <row r="117" spans="1:17" x14ac:dyDescent="0.25">
      <c r="A117" s="113" t="s">
        <v>2403</v>
      </c>
      <c r="B117" s="117">
        <v>444</v>
      </c>
      <c r="C117" s="115">
        <v>340.2070888244445</v>
      </c>
      <c r="D117" s="127">
        <f>VLOOKUP(B117,'[1]Gail Math'!$A:$B,2,FALSE)</f>
        <v>12</v>
      </c>
      <c r="E117" s="126">
        <f t="shared" si="3"/>
        <v>28.350590735370375</v>
      </c>
      <c r="F117" s="117">
        <v>1.83</v>
      </c>
      <c r="G117" s="130">
        <v>41856</v>
      </c>
      <c r="H117" s="115">
        <v>109.3913468888889</v>
      </c>
      <c r="I117" s="117">
        <v>106.5</v>
      </c>
      <c r="J117" s="122">
        <f t="shared" si="2"/>
        <v>182</v>
      </c>
      <c r="K117" s="121">
        <v>60</v>
      </c>
      <c r="L117" s="113" t="s">
        <v>1210</v>
      </c>
      <c r="M117" s="121">
        <v>14</v>
      </c>
      <c r="N117" s="117">
        <v>13</v>
      </c>
      <c r="O117" s="129">
        <v>18</v>
      </c>
      <c r="P117" s="117">
        <v>1</v>
      </c>
      <c r="Q117" s="117"/>
    </row>
    <row r="118" spans="1:17" x14ac:dyDescent="0.25">
      <c r="A118" s="113" t="s">
        <v>2404</v>
      </c>
      <c r="B118" s="117">
        <v>445</v>
      </c>
      <c r="C118" s="115">
        <v>449.93878366666667</v>
      </c>
      <c r="D118" s="127">
        <f>VLOOKUP(B118,'[1]Gail Math'!$A:$B,2,FALSE)</f>
        <v>20</v>
      </c>
      <c r="E118" s="126">
        <f t="shared" si="3"/>
        <v>22.496939183333332</v>
      </c>
      <c r="F118" s="117">
        <v>1.85</v>
      </c>
      <c r="G118" s="130">
        <v>41856</v>
      </c>
      <c r="H118" s="115">
        <v>133.11798333333334</v>
      </c>
      <c r="I118" s="117">
        <v>122</v>
      </c>
      <c r="J118" s="122">
        <f t="shared" si="2"/>
        <v>210</v>
      </c>
      <c r="K118" s="121">
        <v>55</v>
      </c>
      <c r="L118" s="113" t="s">
        <v>1189</v>
      </c>
      <c r="M118" s="121">
        <v>15</v>
      </c>
      <c r="N118" s="117">
        <v>14</v>
      </c>
      <c r="O118" s="129">
        <v>18</v>
      </c>
      <c r="P118" s="117">
        <v>1</v>
      </c>
      <c r="Q118" s="117"/>
    </row>
    <row r="119" spans="1:17" x14ac:dyDescent="0.25">
      <c r="A119" s="113" t="s">
        <v>2405</v>
      </c>
      <c r="B119" s="117">
        <v>447</v>
      </c>
      <c r="C119" s="115">
        <v>492.28823626666662</v>
      </c>
      <c r="D119" s="127">
        <f>VLOOKUP(B119,'[1]Gail Math'!$A:$B,2,FALSE)</f>
        <v>15</v>
      </c>
      <c r="E119" s="126">
        <f t="shared" si="3"/>
        <v>32.819215751111109</v>
      </c>
      <c r="F119" s="117">
        <v>1.85</v>
      </c>
      <c r="G119" s="130">
        <v>41856</v>
      </c>
      <c r="H119" s="115">
        <v>157.28058666666666</v>
      </c>
      <c r="I119" s="117">
        <v>148.5</v>
      </c>
      <c r="J119" s="122">
        <f t="shared" si="2"/>
        <v>342</v>
      </c>
      <c r="K119" s="121">
        <v>53</v>
      </c>
      <c r="L119" s="113" t="s">
        <v>1364</v>
      </c>
      <c r="M119" s="121">
        <v>19</v>
      </c>
      <c r="N119" s="117">
        <v>18</v>
      </c>
      <c r="O119" s="129">
        <v>19</v>
      </c>
      <c r="P119" s="117">
        <v>1</v>
      </c>
      <c r="Q119" s="117"/>
    </row>
    <row r="120" spans="1:17" x14ac:dyDescent="0.25">
      <c r="A120" s="113" t="s">
        <v>2406</v>
      </c>
      <c r="B120" s="117">
        <v>451</v>
      </c>
      <c r="C120" s="115">
        <v>521.88099413333327</v>
      </c>
      <c r="D120" s="127">
        <f>VLOOKUP(B120,'[1]Gail Math'!$A:$B,2,FALSE)</f>
        <v>14</v>
      </c>
      <c r="E120" s="126">
        <f t="shared" si="3"/>
        <v>37.277213866666663</v>
      </c>
      <c r="F120" s="117">
        <v>1.82</v>
      </c>
      <c r="G120" s="130">
        <v>41856</v>
      </c>
      <c r="H120" s="115">
        <v>165.15221333333332</v>
      </c>
      <c r="I120" s="117">
        <v>153</v>
      </c>
      <c r="J120" s="122">
        <f t="shared" si="2"/>
        <v>342</v>
      </c>
      <c r="K120" s="121">
        <v>54</v>
      </c>
      <c r="L120" s="113" t="s">
        <v>1306</v>
      </c>
      <c r="M120" s="121">
        <v>19</v>
      </c>
      <c r="N120" s="117">
        <v>18</v>
      </c>
      <c r="O120" s="129">
        <v>18</v>
      </c>
      <c r="P120" s="117">
        <v>1</v>
      </c>
      <c r="Q120" s="117"/>
    </row>
    <row r="121" spans="1:17" x14ac:dyDescent="0.25">
      <c r="A121" s="113" t="s">
        <v>2407</v>
      </c>
      <c r="B121" s="117">
        <v>452</v>
      </c>
      <c r="C121" s="115">
        <v>467.07012488888887</v>
      </c>
      <c r="D121" s="127">
        <f>VLOOKUP(B121,'[1]Gail Math'!$A:$B,2,FALSE)</f>
        <v>20</v>
      </c>
      <c r="E121" s="126">
        <f t="shared" si="3"/>
        <v>23.353506244444443</v>
      </c>
      <c r="F121" s="117">
        <v>1.85</v>
      </c>
      <c r="G121" s="130">
        <v>41856</v>
      </c>
      <c r="H121" s="115">
        <v>159.95552222222221</v>
      </c>
      <c r="I121" s="117">
        <v>156</v>
      </c>
      <c r="J121" s="122">
        <f t="shared" si="2"/>
        <v>380</v>
      </c>
      <c r="K121" s="121">
        <v>60</v>
      </c>
      <c r="L121" s="113" t="s">
        <v>1449</v>
      </c>
      <c r="M121" s="121">
        <v>20</v>
      </c>
      <c r="N121" s="117">
        <v>19</v>
      </c>
      <c r="O121" s="129">
        <v>18</v>
      </c>
      <c r="P121" s="117">
        <v>1</v>
      </c>
      <c r="Q121" s="117"/>
    </row>
    <row r="122" spans="1:17" x14ac:dyDescent="0.25">
      <c r="A122" s="113" t="s">
        <v>2408</v>
      </c>
      <c r="B122" s="117">
        <v>453</v>
      </c>
      <c r="C122" s="115">
        <v>308.78876386666673</v>
      </c>
      <c r="D122" s="127">
        <f>VLOOKUP(B122,'[1]Gail Math'!$A:$B,2,FALSE)</f>
        <v>15</v>
      </c>
      <c r="E122" s="126">
        <f t="shared" si="3"/>
        <v>20.585917591111116</v>
      </c>
      <c r="F122" s="117">
        <v>1.85</v>
      </c>
      <c r="G122" s="130">
        <v>41808</v>
      </c>
      <c r="H122" s="115">
        <v>83.007732222222231</v>
      </c>
      <c r="I122" s="117">
        <v>79.5</v>
      </c>
      <c r="J122" s="122">
        <f t="shared" si="2"/>
        <v>90</v>
      </c>
      <c r="K122" s="121">
        <v>61</v>
      </c>
      <c r="L122" s="113" t="s">
        <v>932</v>
      </c>
      <c r="M122" s="121">
        <v>10</v>
      </c>
      <c r="N122" s="117">
        <v>9</v>
      </c>
      <c r="O122" s="129">
        <v>18</v>
      </c>
      <c r="P122" s="117">
        <v>1</v>
      </c>
      <c r="Q122" s="117"/>
    </row>
    <row r="123" spans="1:17" x14ac:dyDescent="0.25">
      <c r="A123" s="113" t="s">
        <v>2409</v>
      </c>
      <c r="B123" s="117">
        <v>454</v>
      </c>
      <c r="C123" s="115">
        <v>287.82474179555555</v>
      </c>
      <c r="D123" s="127">
        <f>VLOOKUP(B123,'[1]Gail Math'!$A:$B,2,FALSE)</f>
        <v>20</v>
      </c>
      <c r="E123" s="126">
        <f t="shared" si="3"/>
        <v>14.391237089777778</v>
      </c>
      <c r="F123" s="117">
        <v>1.86</v>
      </c>
      <c r="G123" s="130">
        <v>41808</v>
      </c>
      <c r="H123" s="115">
        <v>93.753987555555568</v>
      </c>
      <c r="I123" s="117">
        <v>90</v>
      </c>
      <c r="J123" s="122">
        <f t="shared" si="2"/>
        <v>132</v>
      </c>
      <c r="K123" s="121">
        <v>61</v>
      </c>
      <c r="L123" s="113" t="s">
        <v>1362</v>
      </c>
      <c r="M123" s="121">
        <v>12</v>
      </c>
      <c r="N123" s="117">
        <v>11</v>
      </c>
      <c r="O123" s="129">
        <v>18</v>
      </c>
      <c r="P123" s="117">
        <v>1</v>
      </c>
      <c r="Q123" s="117"/>
    </row>
    <row r="124" spans="1:17" x14ac:dyDescent="0.25">
      <c r="A124" s="113" t="s">
        <v>2410</v>
      </c>
      <c r="B124" s="117">
        <v>455</v>
      </c>
      <c r="C124" s="115">
        <v>502.7815850066666</v>
      </c>
      <c r="D124" s="127">
        <f>VLOOKUP(B124,'[1]Gail Math'!$A:$B,2,FALSE)</f>
        <v>20</v>
      </c>
      <c r="E124" s="126">
        <f t="shared" si="3"/>
        <v>25.139079250333332</v>
      </c>
      <c r="F124" s="117">
        <v>1.83</v>
      </c>
      <c r="G124" s="130">
        <v>41856</v>
      </c>
      <c r="H124" s="115">
        <v>149.19334866666665</v>
      </c>
      <c r="I124" s="117">
        <v>135.5</v>
      </c>
      <c r="J124" s="122">
        <f t="shared" si="2"/>
        <v>272</v>
      </c>
      <c r="K124" s="121">
        <v>52</v>
      </c>
      <c r="L124" s="113" t="s">
        <v>935</v>
      </c>
      <c r="M124" s="121">
        <v>17</v>
      </c>
      <c r="N124" s="117">
        <v>16</v>
      </c>
      <c r="O124" s="129">
        <v>19</v>
      </c>
      <c r="P124" s="117">
        <v>1</v>
      </c>
      <c r="Q124" s="117"/>
    </row>
    <row r="125" spans="1:17" x14ac:dyDescent="0.25">
      <c r="A125" s="113" t="s">
        <v>2411</v>
      </c>
      <c r="B125" s="117">
        <v>456</v>
      </c>
      <c r="C125" s="115">
        <v>467.88517733333333</v>
      </c>
      <c r="D125" s="127">
        <f>VLOOKUP(B125,'[1]Gail Math'!$A:$B,2,FALSE)</f>
        <v>20</v>
      </c>
      <c r="E125" s="126">
        <f t="shared" si="3"/>
        <v>23.394258866666668</v>
      </c>
      <c r="F125" s="117">
        <v>1.87</v>
      </c>
      <c r="G125" s="130">
        <v>41856</v>
      </c>
      <c r="H125" s="115">
        <v>154.92886666666666</v>
      </c>
      <c r="I125" s="117">
        <v>152</v>
      </c>
      <c r="J125" s="122">
        <f t="shared" si="2"/>
        <v>342</v>
      </c>
      <c r="K125" s="121">
        <v>61</v>
      </c>
      <c r="L125" s="113" t="s">
        <v>1215</v>
      </c>
      <c r="M125" s="121">
        <v>19</v>
      </c>
      <c r="N125" s="117">
        <v>18</v>
      </c>
      <c r="O125" s="129">
        <v>17</v>
      </c>
      <c r="P125" s="117">
        <v>1</v>
      </c>
      <c r="Q125" s="117"/>
    </row>
    <row r="126" spans="1:17" x14ac:dyDescent="0.25">
      <c r="A126" s="113" t="s">
        <v>2412</v>
      </c>
      <c r="B126" s="117">
        <v>457</v>
      </c>
      <c r="C126" s="115">
        <v>536.80231219999996</v>
      </c>
      <c r="D126" s="127">
        <f>VLOOKUP(B126,'[1]Gail Math'!$A:$B,2,FALSE)</f>
        <v>20</v>
      </c>
      <c r="E126" s="126">
        <f t="shared" si="3"/>
        <v>26.840115609999998</v>
      </c>
      <c r="F126" s="117">
        <v>1.85</v>
      </c>
      <c r="G126" s="130">
        <v>41856</v>
      </c>
      <c r="H126" s="115">
        <v>150.36479333333332</v>
      </c>
      <c r="I126" s="117">
        <v>146.5</v>
      </c>
      <c r="J126" s="122">
        <f t="shared" si="2"/>
        <v>342</v>
      </c>
      <c r="K126" s="121">
        <v>62</v>
      </c>
      <c r="L126" s="113" t="s">
        <v>1218</v>
      </c>
      <c r="M126" s="121">
        <v>19</v>
      </c>
      <c r="N126" s="117">
        <v>18</v>
      </c>
      <c r="O126" s="129">
        <v>19</v>
      </c>
      <c r="P126" s="117">
        <v>1</v>
      </c>
      <c r="Q126" s="117"/>
    </row>
    <row r="127" spans="1:17" x14ac:dyDescent="0.25">
      <c r="A127" s="113" t="s">
        <v>2413</v>
      </c>
      <c r="B127" s="117">
        <v>458</v>
      </c>
      <c r="C127" s="115">
        <v>567.52206095999998</v>
      </c>
      <c r="D127" s="127">
        <f>VLOOKUP(B127,'[1]Gail Math'!$A:$B,2,FALSE)</f>
        <v>20</v>
      </c>
      <c r="E127" s="126">
        <f t="shared" si="3"/>
        <v>28.376103047999997</v>
      </c>
      <c r="F127" s="117">
        <v>1.84</v>
      </c>
      <c r="G127" s="130">
        <v>41856</v>
      </c>
      <c r="H127" s="115">
        <v>171.456816</v>
      </c>
      <c r="I127" s="117">
        <v>165</v>
      </c>
      <c r="J127" s="122">
        <f t="shared" si="2"/>
        <v>420</v>
      </c>
      <c r="K127" s="121">
        <v>62</v>
      </c>
      <c r="L127" s="113" t="s">
        <v>1275</v>
      </c>
      <c r="M127" s="121">
        <v>21</v>
      </c>
      <c r="N127" s="117">
        <v>20</v>
      </c>
      <c r="O127" s="129">
        <v>19</v>
      </c>
      <c r="P127" s="117">
        <v>1</v>
      </c>
      <c r="Q127" s="117"/>
    </row>
    <row r="128" spans="1:17" x14ac:dyDescent="0.25">
      <c r="A128" s="113" t="s">
        <v>2414</v>
      </c>
      <c r="B128" s="117">
        <v>459</v>
      </c>
      <c r="C128" s="115">
        <v>561.85862784000005</v>
      </c>
      <c r="D128" s="127">
        <f>VLOOKUP(B128,'[1]Gail Math'!$A:$B,2,FALSE)</f>
        <v>20</v>
      </c>
      <c r="E128" s="126">
        <f t="shared" si="3"/>
        <v>28.092931392000004</v>
      </c>
      <c r="F128" s="117">
        <v>1.85</v>
      </c>
      <c r="G128" s="130">
        <v>41856</v>
      </c>
      <c r="H128" s="115">
        <v>168.72631466666667</v>
      </c>
      <c r="I128" s="117">
        <v>164</v>
      </c>
      <c r="J128" s="122">
        <f t="shared" ref="J128:J188" si="4">PRODUCT(M128:N128)</f>
        <v>420</v>
      </c>
      <c r="K128" s="121">
        <v>63</v>
      </c>
      <c r="L128" s="113" t="s">
        <v>1277</v>
      </c>
      <c r="M128" s="121">
        <v>21</v>
      </c>
      <c r="N128" s="117">
        <v>20</v>
      </c>
      <c r="O128" s="129">
        <v>12</v>
      </c>
      <c r="P128" s="117">
        <v>1</v>
      </c>
      <c r="Q128" s="117"/>
    </row>
    <row r="129" spans="1:17" x14ac:dyDescent="0.25">
      <c r="A129" s="113" t="s">
        <v>2415</v>
      </c>
      <c r="B129" s="117">
        <v>461</v>
      </c>
      <c r="C129" s="115">
        <v>603.51929657999995</v>
      </c>
      <c r="D129" s="127">
        <f>VLOOKUP(B129,'[1]Gail Math'!$A:$B,2,FALSE)</f>
        <v>20</v>
      </c>
      <c r="E129" s="126">
        <f t="shared" ref="E129:E189" si="5">C129/D129</f>
        <v>30.175964828999998</v>
      </c>
      <c r="F129" s="117">
        <v>1.85</v>
      </c>
      <c r="G129" s="130">
        <v>41856</v>
      </c>
      <c r="H129" s="115">
        <v>199.181286</v>
      </c>
      <c r="I129" s="117">
        <v>168</v>
      </c>
      <c r="J129" s="122">
        <f t="shared" si="4"/>
        <v>420</v>
      </c>
      <c r="K129" s="121">
        <v>53</v>
      </c>
      <c r="L129" s="113" t="s">
        <v>1277</v>
      </c>
      <c r="M129" s="121">
        <v>21</v>
      </c>
      <c r="N129" s="117">
        <v>20</v>
      </c>
      <c r="O129" s="129">
        <v>19</v>
      </c>
      <c r="P129" s="117">
        <v>1</v>
      </c>
      <c r="Q129" s="117"/>
    </row>
    <row r="130" spans="1:17" x14ac:dyDescent="0.25">
      <c r="A130" s="113" t="s">
        <v>2416</v>
      </c>
      <c r="B130" s="117">
        <v>462</v>
      </c>
      <c r="C130" s="115">
        <v>686.46353696666677</v>
      </c>
      <c r="D130" s="127">
        <f>VLOOKUP(B130,'[1]Gail Math'!$A:$B,2,FALSE)</f>
        <v>20</v>
      </c>
      <c r="E130" s="126">
        <f t="shared" si="5"/>
        <v>34.32317684833334</v>
      </c>
      <c r="F130" s="117">
        <v>1.85</v>
      </c>
      <c r="G130" s="130">
        <v>41870</v>
      </c>
      <c r="H130" s="115">
        <v>207.39079666666669</v>
      </c>
      <c r="I130" s="117">
        <v>196</v>
      </c>
      <c r="J130" s="122">
        <f t="shared" si="4"/>
        <v>600</v>
      </c>
      <c r="K130" s="121">
        <v>66</v>
      </c>
      <c r="L130" s="113" t="s">
        <v>1281</v>
      </c>
      <c r="M130" s="121">
        <v>25</v>
      </c>
      <c r="N130" s="117">
        <v>24</v>
      </c>
      <c r="O130" s="129">
        <v>20</v>
      </c>
      <c r="P130" s="117">
        <v>1</v>
      </c>
      <c r="Q130" s="117"/>
    </row>
    <row r="131" spans="1:17" x14ac:dyDescent="0.25">
      <c r="A131" s="113" t="s">
        <v>2417</v>
      </c>
      <c r="B131" s="117">
        <v>463</v>
      </c>
      <c r="C131" s="115">
        <v>505.36351333333329</v>
      </c>
      <c r="D131" s="127">
        <f>VLOOKUP(B131,'[1]Gail Math'!$A:$B,2,FALSE)</f>
        <v>18</v>
      </c>
      <c r="E131" s="126">
        <f t="shared" si="5"/>
        <v>28.075750740740737</v>
      </c>
      <c r="F131" s="117">
        <v>1.82</v>
      </c>
      <c r="G131" s="130">
        <v>41870</v>
      </c>
      <c r="H131" s="115">
        <v>159.42066666666665</v>
      </c>
      <c r="I131" s="117">
        <v>155</v>
      </c>
      <c r="J131" s="122">
        <f t="shared" si="4"/>
        <v>380</v>
      </c>
      <c r="K131" s="121">
        <v>67</v>
      </c>
      <c r="L131" s="113" t="s">
        <v>1215</v>
      </c>
      <c r="M131" s="121">
        <v>20</v>
      </c>
      <c r="N131" s="117">
        <v>19</v>
      </c>
      <c r="O131" s="129">
        <v>17</v>
      </c>
      <c r="P131" s="117">
        <v>1</v>
      </c>
      <c r="Q131" s="117"/>
    </row>
    <row r="132" spans="1:17" x14ac:dyDescent="0.25">
      <c r="A132" s="113" t="s">
        <v>2418</v>
      </c>
      <c r="B132" s="117">
        <v>464</v>
      </c>
      <c r="C132" s="115">
        <v>844.11022901333354</v>
      </c>
      <c r="D132" s="127">
        <f>VLOOKUP(B132,'[1]Gail Math'!$A:$B,2,FALSE)</f>
        <v>20</v>
      </c>
      <c r="E132" s="126">
        <f t="shared" si="5"/>
        <v>42.205511450666677</v>
      </c>
      <c r="F132" s="117">
        <v>1.83</v>
      </c>
      <c r="G132" s="130">
        <v>41870</v>
      </c>
      <c r="H132" s="115">
        <v>224.49740133333339</v>
      </c>
      <c r="I132" s="117">
        <v>222.5</v>
      </c>
      <c r="J132" s="122">
        <f t="shared" si="4"/>
        <v>756</v>
      </c>
      <c r="K132" s="121">
        <v>68</v>
      </c>
      <c r="L132" s="113" t="s">
        <v>1468</v>
      </c>
      <c r="M132" s="121">
        <v>28</v>
      </c>
      <c r="N132" s="117">
        <v>27</v>
      </c>
      <c r="O132" s="129">
        <v>19</v>
      </c>
      <c r="P132" s="117">
        <v>1</v>
      </c>
      <c r="Q132" s="117"/>
    </row>
    <row r="133" spans="1:17" x14ac:dyDescent="0.25">
      <c r="A133" s="113" t="s">
        <v>2419</v>
      </c>
      <c r="B133" s="117">
        <v>465</v>
      </c>
      <c r="C133" s="115">
        <v>648.30808164444454</v>
      </c>
      <c r="D133" s="127">
        <f>VLOOKUP(B133,'[1]Gail Math'!$A:$B,2,FALSE)</f>
        <v>20</v>
      </c>
      <c r="E133" s="126">
        <f t="shared" si="5"/>
        <v>32.415404082222224</v>
      </c>
      <c r="F133" s="117">
        <v>1.84</v>
      </c>
      <c r="G133" s="130">
        <v>41870</v>
      </c>
      <c r="H133" s="115">
        <v>175.21840044444446</v>
      </c>
      <c r="I133" s="117">
        <v>172.5</v>
      </c>
      <c r="J133" s="122">
        <f t="shared" si="4"/>
        <v>462</v>
      </c>
      <c r="K133" s="121">
        <v>68</v>
      </c>
      <c r="L133" s="113" t="s">
        <v>1406</v>
      </c>
      <c r="M133" s="121">
        <v>22</v>
      </c>
      <c r="N133" s="117">
        <v>21</v>
      </c>
      <c r="O133" s="129">
        <v>8</v>
      </c>
      <c r="P133" s="117">
        <v>1</v>
      </c>
      <c r="Q133" s="117"/>
    </row>
    <row r="134" spans="1:17" x14ac:dyDescent="0.25">
      <c r="A134" s="113" t="s">
        <v>2420</v>
      </c>
      <c r="B134" s="117">
        <v>466</v>
      </c>
      <c r="C134" s="115">
        <v>455.2899320177778</v>
      </c>
      <c r="D134" s="127">
        <f>VLOOKUP(B134,'[1]Gail Math'!$A:$B,2,FALSE)</f>
        <v>20</v>
      </c>
      <c r="E134" s="126">
        <f t="shared" si="5"/>
        <v>22.76449660088889</v>
      </c>
      <c r="F134" s="117">
        <v>1.83</v>
      </c>
      <c r="G134" s="130">
        <v>41870</v>
      </c>
      <c r="H134" s="115">
        <v>123.72009022222223</v>
      </c>
      <c r="I134" s="117">
        <v>121</v>
      </c>
      <c r="J134" s="122">
        <f t="shared" si="4"/>
        <v>210</v>
      </c>
      <c r="K134" s="121">
        <v>69</v>
      </c>
      <c r="L134" s="113" t="s">
        <v>1313</v>
      </c>
      <c r="M134" s="121">
        <v>15</v>
      </c>
      <c r="N134" s="117">
        <v>14</v>
      </c>
      <c r="O134" s="129">
        <v>19</v>
      </c>
      <c r="P134" s="117">
        <v>1</v>
      </c>
      <c r="Q134" s="117"/>
    </row>
    <row r="135" spans="1:17" x14ac:dyDescent="0.25">
      <c r="A135" s="241" t="s">
        <v>2421</v>
      </c>
      <c r="B135" s="132">
        <v>467</v>
      </c>
      <c r="C135" s="142">
        <v>668.39423086222212</v>
      </c>
      <c r="D135" s="141">
        <v>20</v>
      </c>
      <c r="E135" s="140">
        <f t="shared" si="5"/>
        <v>33.419711543111106</v>
      </c>
      <c r="F135" s="139">
        <v>1.89</v>
      </c>
      <c r="G135" s="138">
        <v>41886</v>
      </c>
      <c r="H135" s="137">
        <v>197.74977244444443</v>
      </c>
      <c r="I135" s="132">
        <v>196.5</v>
      </c>
      <c r="J135" s="136">
        <f t="shared" si="4"/>
        <v>968</v>
      </c>
      <c r="K135" s="134">
        <v>124</v>
      </c>
      <c r="L135" s="135" t="s">
        <v>1430</v>
      </c>
      <c r="M135" s="134">
        <v>22</v>
      </c>
      <c r="N135" s="132">
        <f>22+22</f>
        <v>44</v>
      </c>
      <c r="O135" s="133" t="s">
        <v>1553</v>
      </c>
      <c r="P135" s="132">
        <v>0</v>
      </c>
      <c r="Q135" s="117"/>
    </row>
    <row r="136" spans="1:17" x14ac:dyDescent="0.25">
      <c r="A136" s="113" t="s">
        <v>2422</v>
      </c>
      <c r="B136" s="117">
        <v>468</v>
      </c>
      <c r="C136" s="115">
        <v>830.32594216000018</v>
      </c>
      <c r="D136" s="127">
        <f>VLOOKUP(B136,'[1]Gail Math'!$A:$B,2,FALSE)</f>
        <v>20</v>
      </c>
      <c r="E136" s="126">
        <f t="shared" si="5"/>
        <v>41.51629710800001</v>
      </c>
      <c r="F136" s="117">
        <v>1.86</v>
      </c>
      <c r="G136" s="130">
        <v>41870</v>
      </c>
      <c r="H136" s="115">
        <v>220.24560800000003</v>
      </c>
      <c r="I136" s="117">
        <v>218</v>
      </c>
      <c r="J136" s="122">
        <f t="shared" si="4"/>
        <v>756</v>
      </c>
      <c r="K136" s="121">
        <v>70</v>
      </c>
      <c r="L136" s="113" t="s">
        <v>1189</v>
      </c>
      <c r="M136" s="121">
        <v>28</v>
      </c>
      <c r="N136" s="117">
        <v>27</v>
      </c>
      <c r="O136" s="129">
        <v>9</v>
      </c>
      <c r="P136" s="117">
        <v>1</v>
      </c>
      <c r="Q136" s="117"/>
    </row>
    <row r="137" spans="1:17" x14ac:dyDescent="0.25">
      <c r="A137" s="113" t="s">
        <v>2423</v>
      </c>
      <c r="B137" s="117">
        <v>470</v>
      </c>
      <c r="C137" s="115">
        <v>384.90759303999999</v>
      </c>
      <c r="D137" s="127">
        <f>VLOOKUP(B137,'[1]Gail Math'!$A:$B,2,FALSE)</f>
        <v>20</v>
      </c>
      <c r="E137" s="126">
        <f t="shared" si="5"/>
        <v>19.245379652</v>
      </c>
      <c r="F137" s="117">
        <v>1.86</v>
      </c>
      <c r="G137" s="130">
        <v>41870</v>
      </c>
      <c r="H137" s="115">
        <v>122.582036</v>
      </c>
      <c r="I137" s="117">
        <v>120.75</v>
      </c>
      <c r="J137" s="122">
        <f t="shared" si="4"/>
        <v>210</v>
      </c>
      <c r="K137" s="121">
        <v>71</v>
      </c>
      <c r="L137" s="113" t="s">
        <v>1186</v>
      </c>
      <c r="M137" s="121">
        <v>15</v>
      </c>
      <c r="N137" s="117">
        <v>14</v>
      </c>
      <c r="O137" s="129">
        <v>16</v>
      </c>
      <c r="P137" s="117">
        <v>1</v>
      </c>
      <c r="Q137" s="117"/>
    </row>
    <row r="138" spans="1:17" x14ac:dyDescent="0.25">
      <c r="A138" s="113" t="s">
        <v>2424</v>
      </c>
      <c r="B138" s="117">
        <v>471</v>
      </c>
      <c r="C138" s="115">
        <v>449.49081874666655</v>
      </c>
      <c r="D138" s="127">
        <f>VLOOKUP(B138,'[1]Gail Math'!$A:$B,2,FALSE)</f>
        <v>12</v>
      </c>
      <c r="E138" s="126">
        <f t="shared" si="5"/>
        <v>37.457568228888881</v>
      </c>
      <c r="F138" s="117">
        <v>1.84</v>
      </c>
      <c r="G138" s="130">
        <v>41870</v>
      </c>
      <c r="H138" s="115">
        <v>140.02829244444442</v>
      </c>
      <c r="I138" s="117">
        <v>136.5</v>
      </c>
      <c r="J138" s="122">
        <f t="shared" si="4"/>
        <v>272</v>
      </c>
      <c r="K138" s="121">
        <v>72</v>
      </c>
      <c r="L138" s="113" t="s">
        <v>1256</v>
      </c>
      <c r="M138" s="121">
        <v>17</v>
      </c>
      <c r="N138" s="117">
        <v>16</v>
      </c>
      <c r="O138" s="129">
        <v>19</v>
      </c>
      <c r="P138" s="117">
        <v>1</v>
      </c>
      <c r="Q138" s="117"/>
    </row>
    <row r="139" spans="1:17" x14ac:dyDescent="0.25">
      <c r="A139" s="113" t="s">
        <v>2425</v>
      </c>
      <c r="B139" s="117">
        <v>472</v>
      </c>
      <c r="C139" s="115">
        <v>484.06033610666657</v>
      </c>
      <c r="D139" s="127">
        <f>VLOOKUP(B139,'[1]Gail Math'!$A:$B,2,FALSE)</f>
        <v>16</v>
      </c>
      <c r="E139" s="126">
        <f t="shared" si="5"/>
        <v>30.253771006666661</v>
      </c>
      <c r="F139" s="117">
        <v>1.83</v>
      </c>
      <c r="G139" s="130">
        <v>41870</v>
      </c>
      <c r="H139" s="115">
        <v>153.18365066666664</v>
      </c>
      <c r="I139" s="117">
        <v>152</v>
      </c>
      <c r="J139" s="122">
        <f t="shared" si="4"/>
        <v>342</v>
      </c>
      <c r="K139" s="121">
        <v>72</v>
      </c>
      <c r="L139" s="113" t="s">
        <v>1343</v>
      </c>
      <c r="M139" s="121">
        <v>19</v>
      </c>
      <c r="N139" s="117">
        <v>18</v>
      </c>
      <c r="O139" s="129">
        <v>18</v>
      </c>
      <c r="P139" s="117">
        <v>1</v>
      </c>
      <c r="Q139" s="117"/>
    </row>
    <row r="140" spans="1:17" x14ac:dyDescent="0.25">
      <c r="A140" s="113" t="s">
        <v>2426</v>
      </c>
      <c r="B140" s="117">
        <v>474</v>
      </c>
      <c r="C140" s="115">
        <v>659.42660072000001</v>
      </c>
      <c r="D140" s="127">
        <f>VLOOKUP(B140,'[1]Gail Math'!$A:$B,2,FALSE)</f>
        <v>20</v>
      </c>
      <c r="E140" s="126">
        <f t="shared" si="5"/>
        <v>32.971330035999998</v>
      </c>
      <c r="F140" s="117">
        <v>1.83</v>
      </c>
      <c r="G140" s="130">
        <v>41870</v>
      </c>
      <c r="H140" s="115">
        <v>198.02600622222224</v>
      </c>
      <c r="I140" s="117">
        <v>196</v>
      </c>
      <c r="J140" s="122">
        <f t="shared" si="4"/>
        <v>600</v>
      </c>
      <c r="K140" s="121">
        <v>73</v>
      </c>
      <c r="L140" s="113" t="s">
        <v>1256</v>
      </c>
      <c r="M140" s="121">
        <v>25</v>
      </c>
      <c r="N140" s="117">
        <v>24</v>
      </c>
      <c r="O140" s="129">
        <v>18</v>
      </c>
      <c r="P140" s="117">
        <v>1</v>
      </c>
      <c r="Q140" s="117"/>
    </row>
    <row r="141" spans="1:17" x14ac:dyDescent="0.25">
      <c r="A141" s="113" t="s">
        <v>2427</v>
      </c>
      <c r="B141" s="117">
        <v>475</v>
      </c>
      <c r="C141" s="115">
        <v>835.26667796000015</v>
      </c>
      <c r="D141" s="127">
        <f>VLOOKUP(B141,'[1]Gail Math'!$A:$B,2,FALSE)</f>
        <v>20</v>
      </c>
      <c r="E141" s="126">
        <f t="shared" si="5"/>
        <v>41.763333898000006</v>
      </c>
      <c r="F141" s="117">
        <v>1.84</v>
      </c>
      <c r="G141" s="130">
        <v>41870</v>
      </c>
      <c r="H141" s="115">
        <v>287.03322266666669</v>
      </c>
      <c r="I141" s="117">
        <v>285.5</v>
      </c>
      <c r="J141" s="122">
        <f t="shared" si="4"/>
        <v>1260</v>
      </c>
      <c r="K141" s="121">
        <v>74</v>
      </c>
      <c r="L141" s="113" t="s">
        <v>1264</v>
      </c>
      <c r="M141" s="121">
        <v>36</v>
      </c>
      <c r="N141" s="117">
        <v>35</v>
      </c>
      <c r="O141" s="129">
        <v>19</v>
      </c>
      <c r="P141" s="117">
        <v>1</v>
      </c>
      <c r="Q141" s="117"/>
    </row>
    <row r="142" spans="1:17" x14ac:dyDescent="0.25">
      <c r="A142" s="113" t="s">
        <v>2428</v>
      </c>
      <c r="B142" s="117">
        <v>477</v>
      </c>
      <c r="C142" s="115">
        <v>229.86022713111109</v>
      </c>
      <c r="D142" s="127">
        <f>VLOOKUP(B142,'[1]Gail Math'!$A:$B,2,FALSE)</f>
        <v>20</v>
      </c>
      <c r="E142" s="126">
        <f t="shared" si="5"/>
        <v>11.493011356555554</v>
      </c>
      <c r="F142" s="117">
        <v>1.88</v>
      </c>
      <c r="G142" s="130">
        <v>41808</v>
      </c>
      <c r="H142" s="115">
        <v>63.673193111111111</v>
      </c>
      <c r="I142" s="117">
        <v>61</v>
      </c>
      <c r="J142" s="122">
        <f t="shared" si="4"/>
        <v>64</v>
      </c>
      <c r="K142" s="121">
        <v>63</v>
      </c>
      <c r="L142" s="113" t="s">
        <v>1364</v>
      </c>
      <c r="M142" s="121">
        <v>8</v>
      </c>
      <c r="N142" s="117">
        <v>8</v>
      </c>
      <c r="O142" s="129">
        <v>18</v>
      </c>
      <c r="P142" s="117">
        <v>1</v>
      </c>
      <c r="Q142" s="117"/>
    </row>
    <row r="143" spans="1:17" x14ac:dyDescent="0.25">
      <c r="A143" s="113" t="s">
        <v>2429</v>
      </c>
      <c r="B143" s="117">
        <v>478</v>
      </c>
      <c r="C143" s="115">
        <v>168.3303554666667</v>
      </c>
      <c r="D143" s="127">
        <f>VLOOKUP(B143,'[1]Gail Math'!$A:$B,2,FALSE)</f>
        <v>8</v>
      </c>
      <c r="E143" s="126">
        <f t="shared" si="5"/>
        <v>21.041294433333338</v>
      </c>
      <c r="F143" s="117">
        <v>1.92</v>
      </c>
      <c r="G143" s="130">
        <v>41808</v>
      </c>
      <c r="H143" s="115">
        <v>45.250095555555561</v>
      </c>
      <c r="I143" s="117">
        <v>42.5</v>
      </c>
      <c r="J143" s="122">
        <f t="shared" si="4"/>
        <v>30</v>
      </c>
      <c r="K143" s="121">
        <v>64</v>
      </c>
      <c r="L143" s="113" t="s">
        <v>1210</v>
      </c>
      <c r="M143" s="121">
        <v>6</v>
      </c>
      <c r="N143" s="117">
        <v>5</v>
      </c>
      <c r="O143" s="129">
        <v>6</v>
      </c>
      <c r="P143" s="117">
        <v>1</v>
      </c>
      <c r="Q143" s="117"/>
    </row>
    <row r="144" spans="1:17" x14ac:dyDescent="0.25">
      <c r="A144" s="113" t="s">
        <v>2430</v>
      </c>
      <c r="B144" s="117">
        <v>479</v>
      </c>
      <c r="C144" s="115">
        <v>277.40761387777781</v>
      </c>
      <c r="D144" s="127">
        <f>VLOOKUP(B144,'[1]Gail Math'!$A:$B,2,FALSE)</f>
        <v>20</v>
      </c>
      <c r="E144" s="126">
        <f t="shared" si="5"/>
        <v>13.87038069388889</v>
      </c>
      <c r="F144" s="117">
        <v>1.85</v>
      </c>
      <c r="G144" s="130">
        <v>41808</v>
      </c>
      <c r="H144" s="115">
        <v>74.372014444444446</v>
      </c>
      <c r="I144" s="117">
        <v>71.5</v>
      </c>
      <c r="J144" s="122">
        <f t="shared" si="4"/>
        <v>81</v>
      </c>
      <c r="K144" s="121">
        <v>64</v>
      </c>
      <c r="L144" s="113" t="s">
        <v>1324</v>
      </c>
      <c r="M144" s="121">
        <v>9</v>
      </c>
      <c r="N144" s="117">
        <v>9</v>
      </c>
      <c r="O144" s="129">
        <v>17</v>
      </c>
      <c r="P144" s="117">
        <v>1</v>
      </c>
      <c r="Q144" s="117"/>
    </row>
    <row r="145" spans="1:17" x14ac:dyDescent="0.25">
      <c r="A145" s="113" t="s">
        <v>2431</v>
      </c>
      <c r="B145" s="117">
        <v>480</v>
      </c>
      <c r="C145" s="115">
        <v>234.58346698222221</v>
      </c>
      <c r="D145" s="127">
        <f>VLOOKUP(B145,'[1]Gail Math'!$A:$B,2,FALSE)</f>
        <v>8</v>
      </c>
      <c r="E145" s="126">
        <f t="shared" si="5"/>
        <v>29.322933372777776</v>
      </c>
      <c r="F145" s="117">
        <v>1.94</v>
      </c>
      <c r="G145" s="130">
        <v>41808</v>
      </c>
      <c r="H145" s="115">
        <v>78.719284222222214</v>
      </c>
      <c r="I145" s="117">
        <v>76.5</v>
      </c>
      <c r="J145" s="122">
        <f t="shared" si="4"/>
        <v>100</v>
      </c>
      <c r="K145" s="121">
        <v>64</v>
      </c>
      <c r="L145" s="113" t="s">
        <v>1284</v>
      </c>
      <c r="M145" s="121">
        <v>10</v>
      </c>
      <c r="N145" s="117">
        <v>10</v>
      </c>
      <c r="O145" s="129">
        <v>18</v>
      </c>
      <c r="P145" s="117">
        <v>1</v>
      </c>
      <c r="Q145" s="117"/>
    </row>
    <row r="146" spans="1:17" x14ac:dyDescent="0.25">
      <c r="A146" s="113" t="s">
        <v>2432</v>
      </c>
      <c r="B146" s="117">
        <v>481</v>
      </c>
      <c r="C146" s="115">
        <v>363.51511606666674</v>
      </c>
      <c r="D146" s="127">
        <f>VLOOKUP(B146,'[1]Gail Math'!$A:$B,2,FALSE)</f>
        <v>19</v>
      </c>
      <c r="E146" s="126">
        <f t="shared" si="5"/>
        <v>19.132374529824563</v>
      </c>
      <c r="F146" s="117">
        <v>1.86</v>
      </c>
      <c r="G146" s="130">
        <v>41870</v>
      </c>
      <c r="H146" s="115">
        <v>106.60267333333334</v>
      </c>
      <c r="I146" s="117">
        <v>104</v>
      </c>
      <c r="J146" s="122">
        <f t="shared" si="4"/>
        <v>169</v>
      </c>
      <c r="K146" s="121">
        <v>75</v>
      </c>
      <c r="L146" s="113" t="s">
        <v>1430</v>
      </c>
      <c r="M146" s="121">
        <v>13</v>
      </c>
      <c r="N146" s="117">
        <v>13</v>
      </c>
      <c r="O146" s="129">
        <v>7</v>
      </c>
      <c r="P146" s="117">
        <v>1</v>
      </c>
      <c r="Q146" s="117"/>
    </row>
    <row r="147" spans="1:17" x14ac:dyDescent="0.25">
      <c r="A147" s="113" t="s">
        <v>2433</v>
      </c>
      <c r="B147" s="117">
        <v>482</v>
      </c>
      <c r="C147" s="115">
        <v>291.76018315555558</v>
      </c>
      <c r="D147" s="127">
        <f>VLOOKUP(B147,'[1]Gail Math'!$A:$B,2,FALSE)</f>
        <v>14</v>
      </c>
      <c r="E147" s="126">
        <f t="shared" si="5"/>
        <v>20.840013082539684</v>
      </c>
      <c r="F147" s="117">
        <v>1.89</v>
      </c>
      <c r="G147" s="130">
        <v>41808</v>
      </c>
      <c r="H147" s="115">
        <v>95.659076444444452</v>
      </c>
      <c r="I147" s="117">
        <v>93</v>
      </c>
      <c r="J147" s="122">
        <f t="shared" si="4"/>
        <v>144</v>
      </c>
      <c r="K147" s="121">
        <v>64</v>
      </c>
      <c r="L147" s="113" t="s">
        <v>1196</v>
      </c>
      <c r="M147" s="121">
        <v>12</v>
      </c>
      <c r="N147" s="117">
        <v>12</v>
      </c>
      <c r="O147" s="129">
        <v>7</v>
      </c>
      <c r="P147" s="117">
        <v>1</v>
      </c>
      <c r="Q147" s="117"/>
    </row>
    <row r="148" spans="1:17" x14ac:dyDescent="0.25">
      <c r="A148" s="113" t="s">
        <v>2434</v>
      </c>
      <c r="B148" s="117">
        <v>484</v>
      </c>
      <c r="C148" s="115">
        <v>544.45751007999991</v>
      </c>
      <c r="D148" s="127">
        <f>VLOOKUP(B148,'[1]Gail Math'!$A:$B,2,FALSE)</f>
        <v>20</v>
      </c>
      <c r="E148" s="126">
        <f t="shared" si="5"/>
        <v>27.222875503999994</v>
      </c>
      <c r="F148" s="117">
        <v>1.86</v>
      </c>
      <c r="G148" s="130">
        <v>41870</v>
      </c>
      <c r="H148" s="115">
        <v>158.27253199999998</v>
      </c>
      <c r="I148" s="117">
        <v>155.5</v>
      </c>
      <c r="J148" s="122">
        <f t="shared" si="4"/>
        <v>380</v>
      </c>
      <c r="K148" s="121">
        <v>75</v>
      </c>
      <c r="L148" s="113" t="s">
        <v>1343</v>
      </c>
      <c r="M148" s="121">
        <v>20</v>
      </c>
      <c r="N148" s="117">
        <v>19</v>
      </c>
      <c r="O148" s="129">
        <v>17</v>
      </c>
      <c r="P148" s="117">
        <v>1</v>
      </c>
      <c r="Q148" s="117"/>
    </row>
    <row r="149" spans="1:17" x14ac:dyDescent="0.25">
      <c r="A149" s="113" t="s">
        <v>2435</v>
      </c>
      <c r="B149" s="117">
        <v>487</v>
      </c>
      <c r="C149" s="115">
        <v>331.09991811555557</v>
      </c>
      <c r="D149" s="127">
        <f>VLOOKUP(B149,'[1]Gail Math'!$A:$B,2,FALSE)</f>
        <v>20</v>
      </c>
      <c r="E149" s="126">
        <f t="shared" si="5"/>
        <v>16.55499590577778</v>
      </c>
      <c r="F149" s="117">
        <v>1.81</v>
      </c>
      <c r="G149" s="130">
        <v>41808</v>
      </c>
      <c r="H149" s="115">
        <v>91.464065777777776</v>
      </c>
      <c r="I149" s="117">
        <v>88</v>
      </c>
      <c r="J149" s="122">
        <f t="shared" si="4"/>
        <v>110</v>
      </c>
      <c r="K149" s="121">
        <v>65</v>
      </c>
      <c r="L149" s="113" t="s">
        <v>1264</v>
      </c>
      <c r="M149" s="121">
        <v>11</v>
      </c>
      <c r="N149" s="117">
        <v>10</v>
      </c>
      <c r="O149" s="129">
        <v>17</v>
      </c>
      <c r="P149" s="117">
        <v>1</v>
      </c>
      <c r="Q149" s="117"/>
    </row>
    <row r="150" spans="1:17" x14ac:dyDescent="0.25">
      <c r="A150" s="113" t="s">
        <v>2436</v>
      </c>
      <c r="B150" s="117">
        <v>489</v>
      </c>
      <c r="C150" s="115">
        <v>474.94544399111112</v>
      </c>
      <c r="D150" s="127">
        <f>VLOOKUP(B150,'[1]Gail Math'!$A:$B,2,FALSE)</f>
        <v>20</v>
      </c>
      <c r="E150" s="126">
        <f t="shared" si="5"/>
        <v>23.747272199555557</v>
      </c>
      <c r="F150" s="117">
        <v>1.83</v>
      </c>
      <c r="G150" s="130">
        <v>41870</v>
      </c>
      <c r="H150" s="115">
        <v>134.54545155555556</v>
      </c>
      <c r="I150" s="117">
        <v>134</v>
      </c>
      <c r="J150" s="122">
        <f t="shared" si="4"/>
        <v>289</v>
      </c>
      <c r="K150" s="121">
        <v>76</v>
      </c>
      <c r="L150" s="113" t="s">
        <v>1232</v>
      </c>
      <c r="M150" s="121">
        <v>17</v>
      </c>
      <c r="N150" s="117">
        <v>17</v>
      </c>
      <c r="O150" s="129">
        <v>10</v>
      </c>
      <c r="P150" s="117">
        <v>1</v>
      </c>
      <c r="Q150" s="117"/>
    </row>
    <row r="151" spans="1:17" x14ac:dyDescent="0.25">
      <c r="A151" s="113" t="s">
        <v>2437</v>
      </c>
      <c r="B151" s="117">
        <v>490</v>
      </c>
      <c r="C151" s="115">
        <v>483.56642064000005</v>
      </c>
      <c r="D151" s="127">
        <f>VLOOKUP(B151,'[1]Gail Math'!$A:$B,2,FALSE)</f>
        <v>20</v>
      </c>
      <c r="E151" s="126">
        <f t="shared" si="5"/>
        <v>24.178321032000003</v>
      </c>
      <c r="F151" s="117">
        <v>1.85</v>
      </c>
      <c r="G151" s="130">
        <v>41870</v>
      </c>
      <c r="H151" s="115">
        <v>138.95586800000001</v>
      </c>
      <c r="I151" s="117">
        <v>133</v>
      </c>
      <c r="J151" s="122">
        <f t="shared" si="4"/>
        <v>289</v>
      </c>
      <c r="K151" s="121">
        <v>76</v>
      </c>
      <c r="L151" s="113" t="s">
        <v>1418</v>
      </c>
      <c r="M151" s="121">
        <v>17</v>
      </c>
      <c r="N151" s="117">
        <v>17</v>
      </c>
      <c r="O151" s="129">
        <v>18</v>
      </c>
      <c r="P151" s="117">
        <v>1</v>
      </c>
      <c r="Q151" s="117"/>
    </row>
    <row r="152" spans="1:17" x14ac:dyDescent="0.25">
      <c r="A152" s="113" t="s">
        <v>2438</v>
      </c>
      <c r="B152" s="117">
        <v>492</v>
      </c>
      <c r="C152" s="115">
        <v>386.37397605333331</v>
      </c>
      <c r="D152" s="127">
        <f>VLOOKUP(B152,'[1]Gail Math'!$A:$B,2,FALSE)</f>
        <v>20</v>
      </c>
      <c r="E152" s="126">
        <f t="shared" si="5"/>
        <v>19.318698802666667</v>
      </c>
      <c r="F152" s="117">
        <v>1.87</v>
      </c>
      <c r="G152" s="130">
        <v>41870</v>
      </c>
      <c r="H152" s="115">
        <v>127.93840266666666</v>
      </c>
      <c r="I152" s="117">
        <v>125.5</v>
      </c>
      <c r="J152" s="122">
        <f t="shared" si="4"/>
        <v>256</v>
      </c>
      <c r="K152" s="121">
        <v>77</v>
      </c>
      <c r="L152" s="113" t="s">
        <v>1306</v>
      </c>
      <c r="M152" s="121">
        <v>16</v>
      </c>
      <c r="N152" s="117">
        <v>16</v>
      </c>
      <c r="O152" s="129">
        <v>18</v>
      </c>
      <c r="P152" s="117">
        <v>1</v>
      </c>
      <c r="Q152" s="117"/>
    </row>
    <row r="153" spans="1:17" x14ac:dyDescent="0.25">
      <c r="A153" s="113" t="s">
        <v>2439</v>
      </c>
      <c r="B153" s="117">
        <v>493</v>
      </c>
      <c r="C153" s="115">
        <v>726.28631334000011</v>
      </c>
      <c r="D153" s="127">
        <f>VLOOKUP(B153,'[1]Gail Math'!$A:$B,2,FALSE)</f>
        <v>19</v>
      </c>
      <c r="E153" s="126">
        <f t="shared" si="5"/>
        <v>38.225595438947373</v>
      </c>
      <c r="F153" s="117">
        <v>1.84</v>
      </c>
      <c r="G153" s="130">
        <v>41870</v>
      </c>
      <c r="H153" s="115">
        <v>241.29113400000006</v>
      </c>
      <c r="I153" s="117">
        <v>240</v>
      </c>
      <c r="J153" s="122">
        <f t="shared" si="4"/>
        <v>900</v>
      </c>
      <c r="K153" s="121">
        <v>77</v>
      </c>
      <c r="L153" s="113" t="s">
        <v>1230</v>
      </c>
      <c r="M153" s="121">
        <v>30</v>
      </c>
      <c r="N153" s="117">
        <v>30</v>
      </c>
      <c r="O153" s="129">
        <v>18</v>
      </c>
      <c r="P153" s="117">
        <v>1</v>
      </c>
      <c r="Q153" s="117"/>
    </row>
    <row r="154" spans="1:17" x14ac:dyDescent="0.25">
      <c r="A154" s="113" t="s">
        <v>2440</v>
      </c>
      <c r="B154" s="117">
        <v>495</v>
      </c>
      <c r="C154" s="115">
        <v>619.22150112666657</v>
      </c>
      <c r="D154" s="127">
        <f>VLOOKUP(B154,'[1]Gail Math'!$A:$B,2,FALSE)</f>
        <v>19</v>
      </c>
      <c r="E154" s="126">
        <f t="shared" si="5"/>
        <v>32.590605322456135</v>
      </c>
      <c r="F154" s="117">
        <v>1.87</v>
      </c>
      <c r="G154" s="130">
        <v>41870</v>
      </c>
      <c r="H154" s="115">
        <v>168.72520466666666</v>
      </c>
      <c r="I154" s="117">
        <v>166.25</v>
      </c>
      <c r="J154" s="122">
        <f t="shared" si="4"/>
        <v>420</v>
      </c>
      <c r="K154" s="121">
        <v>78</v>
      </c>
      <c r="L154" s="113" t="s">
        <v>1189</v>
      </c>
      <c r="M154" s="121">
        <v>21</v>
      </c>
      <c r="N154" s="117">
        <v>20</v>
      </c>
      <c r="O154" s="129">
        <v>16</v>
      </c>
      <c r="P154" s="117">
        <v>1</v>
      </c>
      <c r="Q154" s="117"/>
    </row>
    <row r="155" spans="1:17" x14ac:dyDescent="0.25">
      <c r="A155" s="241" t="s">
        <v>2441</v>
      </c>
      <c r="B155" s="132">
        <v>496</v>
      </c>
      <c r="C155" s="142">
        <v>620.44670013333337</v>
      </c>
      <c r="D155" s="141">
        <v>20</v>
      </c>
      <c r="E155" s="140">
        <f t="shared" si="5"/>
        <v>31.022335006666669</v>
      </c>
      <c r="F155" s="139">
        <v>1.85</v>
      </c>
      <c r="G155" s="138">
        <v>41886</v>
      </c>
      <c r="H155" s="137">
        <v>213.21192444444443</v>
      </c>
      <c r="I155" s="132">
        <v>211.25</v>
      </c>
      <c r="J155" s="136">
        <f t="shared" si="4"/>
        <v>936</v>
      </c>
      <c r="K155" s="134">
        <v>125</v>
      </c>
      <c r="L155" s="135" t="s">
        <v>1235</v>
      </c>
      <c r="M155" s="134">
        <v>24</v>
      </c>
      <c r="N155" s="132">
        <f>24+15</f>
        <v>39</v>
      </c>
      <c r="O155" s="133" t="s">
        <v>1553</v>
      </c>
      <c r="P155" s="132">
        <v>0</v>
      </c>
      <c r="Q155" s="117"/>
    </row>
    <row r="156" spans="1:17" x14ac:dyDescent="0.25">
      <c r="A156" s="113" t="s">
        <v>2442</v>
      </c>
      <c r="B156" s="117">
        <v>497</v>
      </c>
      <c r="C156" s="115">
        <v>265.44430677333332</v>
      </c>
      <c r="D156" s="127">
        <f>VLOOKUP(B156,'[1]Gail Math'!$A:$B,2,FALSE)</f>
        <v>6</v>
      </c>
      <c r="E156" s="126">
        <f t="shared" si="5"/>
        <v>44.240717795555554</v>
      </c>
      <c r="F156" s="117">
        <v>1.85</v>
      </c>
      <c r="G156" s="130">
        <v>41808</v>
      </c>
      <c r="H156" s="115">
        <v>79.001281777777777</v>
      </c>
      <c r="I156" s="117">
        <v>76</v>
      </c>
      <c r="J156" s="122">
        <f t="shared" si="4"/>
        <v>90</v>
      </c>
      <c r="K156" s="121">
        <v>65</v>
      </c>
      <c r="L156" s="113" t="s">
        <v>1256</v>
      </c>
      <c r="M156" s="121">
        <v>10</v>
      </c>
      <c r="N156" s="117">
        <v>9</v>
      </c>
      <c r="O156" s="129">
        <v>17</v>
      </c>
      <c r="P156" s="117">
        <v>1</v>
      </c>
      <c r="Q156" s="117"/>
    </row>
    <row r="157" spans="1:17" x14ac:dyDescent="0.25">
      <c r="A157" s="113" t="s">
        <v>2443</v>
      </c>
      <c r="B157" s="117">
        <v>498</v>
      </c>
      <c r="C157" s="115">
        <v>372.08461700000004</v>
      </c>
      <c r="D157" s="127">
        <f>VLOOKUP(B157,'[1]Gail Math'!$A:$B,2,FALSE)</f>
        <v>20</v>
      </c>
      <c r="E157" s="126">
        <f t="shared" si="5"/>
        <v>18.60423085</v>
      </c>
      <c r="F157" s="117">
        <v>1.83</v>
      </c>
      <c r="G157" s="130">
        <v>41808</v>
      </c>
      <c r="H157" s="115">
        <v>97.404350000000008</v>
      </c>
      <c r="I157" s="117">
        <v>94</v>
      </c>
      <c r="J157" s="122">
        <f t="shared" si="4"/>
        <v>144</v>
      </c>
      <c r="K157" s="121">
        <v>65</v>
      </c>
      <c r="L157" s="113" t="s">
        <v>1275</v>
      </c>
      <c r="M157" s="121">
        <v>12</v>
      </c>
      <c r="N157" s="117">
        <v>12</v>
      </c>
      <c r="O157" s="129">
        <v>19</v>
      </c>
      <c r="P157" s="117">
        <v>1</v>
      </c>
      <c r="Q157" s="117"/>
    </row>
    <row r="158" spans="1:17" x14ac:dyDescent="0.25">
      <c r="A158" s="113" t="s">
        <v>2444</v>
      </c>
      <c r="B158" s="117">
        <v>501</v>
      </c>
      <c r="C158" s="115">
        <v>502.27442921333335</v>
      </c>
      <c r="D158" s="127">
        <f>VLOOKUP(B158,'[1]Gail Math'!$A:$B,2,FALSE)</f>
        <v>20</v>
      </c>
      <c r="E158" s="126">
        <f t="shared" si="5"/>
        <v>25.113721460666667</v>
      </c>
      <c r="F158" s="117">
        <v>1.89</v>
      </c>
      <c r="G158" s="130">
        <v>41870</v>
      </c>
      <c r="H158" s="115">
        <v>149.04285733333333</v>
      </c>
      <c r="I158" s="117">
        <v>146.25</v>
      </c>
      <c r="J158" s="122">
        <f t="shared" si="4"/>
        <v>342</v>
      </c>
      <c r="K158" s="121">
        <v>79</v>
      </c>
      <c r="L158" s="113" t="s">
        <v>1275</v>
      </c>
      <c r="M158" s="121">
        <v>19</v>
      </c>
      <c r="N158" s="117">
        <v>18</v>
      </c>
      <c r="O158" s="129">
        <v>18</v>
      </c>
      <c r="P158" s="117">
        <v>1</v>
      </c>
      <c r="Q158" s="117"/>
    </row>
    <row r="159" spans="1:17" x14ac:dyDescent="0.25">
      <c r="A159" s="113" t="s">
        <v>2445</v>
      </c>
      <c r="B159" s="117">
        <v>505</v>
      </c>
      <c r="C159" s="115">
        <v>372.7751723377778</v>
      </c>
      <c r="D159" s="127">
        <f>VLOOKUP(B159,'[1]Gail Math'!$A:$B,2,FALSE)</f>
        <v>18</v>
      </c>
      <c r="E159" s="126">
        <f t="shared" si="5"/>
        <v>20.70973179654321</v>
      </c>
      <c r="F159" s="117">
        <v>1.85</v>
      </c>
      <c r="G159" s="130">
        <v>41870</v>
      </c>
      <c r="H159" s="115">
        <v>107.42800355555556</v>
      </c>
      <c r="I159" s="117">
        <v>105</v>
      </c>
      <c r="J159" s="122">
        <f t="shared" si="4"/>
        <v>156</v>
      </c>
      <c r="K159" s="121">
        <v>80</v>
      </c>
      <c r="L159" s="113" t="s">
        <v>1196</v>
      </c>
      <c r="M159" s="121">
        <v>13</v>
      </c>
      <c r="N159" s="117">
        <v>12</v>
      </c>
      <c r="O159" s="129">
        <v>8</v>
      </c>
      <c r="P159" s="117">
        <v>1</v>
      </c>
      <c r="Q159" s="117"/>
    </row>
    <row r="160" spans="1:17" x14ac:dyDescent="0.25">
      <c r="A160" s="113" t="s">
        <v>2446</v>
      </c>
      <c r="B160" s="117">
        <v>506</v>
      </c>
      <c r="C160" s="115">
        <v>435.64022098666669</v>
      </c>
      <c r="D160" s="127">
        <f>VLOOKUP(B160,'[1]Gail Math'!$A:$B,2,FALSE)</f>
        <v>20</v>
      </c>
      <c r="E160" s="126">
        <f t="shared" si="5"/>
        <v>21.782011049333335</v>
      </c>
      <c r="F160" s="117">
        <v>1.88</v>
      </c>
      <c r="G160" s="130">
        <v>41870</v>
      </c>
      <c r="H160" s="115">
        <v>114.04194266666667</v>
      </c>
      <c r="I160" s="117">
        <v>113</v>
      </c>
      <c r="J160" s="122">
        <f t="shared" si="4"/>
        <v>182</v>
      </c>
      <c r="K160" s="121">
        <v>81</v>
      </c>
      <c r="L160" s="113" t="s">
        <v>1235</v>
      </c>
      <c r="M160" s="121">
        <v>14</v>
      </c>
      <c r="N160" s="117">
        <v>13</v>
      </c>
      <c r="O160" s="129">
        <v>18</v>
      </c>
      <c r="P160" s="117">
        <v>1</v>
      </c>
      <c r="Q160" s="117"/>
    </row>
    <row r="161" spans="1:17" x14ac:dyDescent="0.25">
      <c r="A161" s="113" t="s">
        <v>2447</v>
      </c>
      <c r="B161" s="117">
        <v>508</v>
      </c>
      <c r="C161" s="115">
        <v>524.00269746666663</v>
      </c>
      <c r="D161" s="127">
        <f>VLOOKUP(B161,'[1]Gail Math'!$A:$B,2,FALSE)</f>
        <v>20</v>
      </c>
      <c r="E161" s="126">
        <f t="shared" si="5"/>
        <v>26.200134873333333</v>
      </c>
      <c r="F161" s="117">
        <v>1.85</v>
      </c>
      <c r="G161" s="130">
        <v>41870</v>
      </c>
      <c r="H161" s="115">
        <v>150.57548777777777</v>
      </c>
      <c r="I161" s="117">
        <v>146</v>
      </c>
      <c r="J161" s="122">
        <f t="shared" si="4"/>
        <v>306</v>
      </c>
      <c r="K161" s="121">
        <v>81</v>
      </c>
      <c r="L161" s="113" t="s">
        <v>1430</v>
      </c>
      <c r="M161" s="121">
        <v>18</v>
      </c>
      <c r="N161" s="117">
        <v>17</v>
      </c>
      <c r="O161" s="129">
        <v>19</v>
      </c>
      <c r="P161" s="117">
        <v>1</v>
      </c>
      <c r="Q161" s="117"/>
    </row>
    <row r="162" spans="1:17" x14ac:dyDescent="0.25">
      <c r="A162" s="113" t="s">
        <v>2448</v>
      </c>
      <c r="B162" s="117">
        <v>509</v>
      </c>
      <c r="C162" s="115">
        <v>201.91822467555556</v>
      </c>
      <c r="D162" s="127">
        <f>VLOOKUP(B162,'[1]Gail Math'!$A:$B,2,FALSE)</f>
        <v>9</v>
      </c>
      <c r="E162" s="126">
        <f t="shared" si="5"/>
        <v>22.435358297283951</v>
      </c>
      <c r="F162" s="117">
        <v>1.93</v>
      </c>
      <c r="G162" s="130">
        <v>41808</v>
      </c>
      <c r="H162" s="115">
        <v>52.040779555555559</v>
      </c>
      <c r="I162" s="117">
        <v>48.5</v>
      </c>
      <c r="J162" s="122">
        <f t="shared" si="4"/>
        <v>30</v>
      </c>
      <c r="K162" s="121">
        <v>66</v>
      </c>
      <c r="L162" s="113" t="s">
        <v>932</v>
      </c>
      <c r="M162" s="121">
        <v>6</v>
      </c>
      <c r="N162" s="117">
        <v>5</v>
      </c>
      <c r="O162" s="129">
        <v>10</v>
      </c>
      <c r="P162" s="117">
        <v>1</v>
      </c>
      <c r="Q162" s="117"/>
    </row>
    <row r="163" spans="1:17" x14ac:dyDescent="0.25">
      <c r="A163" s="241" t="s">
        <v>2449</v>
      </c>
      <c r="B163" s="132">
        <v>511</v>
      </c>
      <c r="C163" s="142">
        <v>758.73495822222219</v>
      </c>
      <c r="D163" s="141">
        <v>20</v>
      </c>
      <c r="E163" s="140">
        <f t="shared" si="5"/>
        <v>37.936747911111112</v>
      </c>
      <c r="F163" s="139">
        <v>1.86</v>
      </c>
      <c r="G163" s="138">
        <v>41886</v>
      </c>
      <c r="H163" s="137">
        <v>233.45691022222221</v>
      </c>
      <c r="I163" s="132">
        <v>231.5</v>
      </c>
      <c r="J163" s="136">
        <f t="shared" si="4"/>
        <v>1196</v>
      </c>
      <c r="K163" s="134">
        <v>125</v>
      </c>
      <c r="L163" s="135" t="s">
        <v>935</v>
      </c>
      <c r="M163" s="134">
        <v>26</v>
      </c>
      <c r="N163" s="132">
        <f>26+20</f>
        <v>46</v>
      </c>
      <c r="O163" s="133" t="s">
        <v>1553</v>
      </c>
      <c r="P163" s="132">
        <v>0</v>
      </c>
      <c r="Q163" s="117"/>
    </row>
    <row r="164" spans="1:17" x14ac:dyDescent="0.25">
      <c r="A164" s="113" t="s">
        <v>2450</v>
      </c>
      <c r="B164" s="117">
        <v>513</v>
      </c>
      <c r="C164" s="115">
        <v>518.25054747333331</v>
      </c>
      <c r="D164" s="127">
        <f>VLOOKUP(B164,'[1]Gail Math'!$A:$B,2,FALSE)</f>
        <v>20</v>
      </c>
      <c r="E164" s="126">
        <f t="shared" si="5"/>
        <v>25.912527373666666</v>
      </c>
      <c r="F164" s="117">
        <v>1.84</v>
      </c>
      <c r="G164" s="130">
        <v>41870</v>
      </c>
      <c r="H164" s="115">
        <v>167.71862377777779</v>
      </c>
      <c r="I164" s="117">
        <v>163.5</v>
      </c>
      <c r="J164" s="122">
        <f t="shared" si="4"/>
        <v>420</v>
      </c>
      <c r="K164" s="121">
        <v>82</v>
      </c>
      <c r="L164" s="113" t="s">
        <v>1215</v>
      </c>
      <c r="M164" s="121">
        <v>21</v>
      </c>
      <c r="N164" s="117">
        <v>20</v>
      </c>
      <c r="O164" s="129">
        <v>18</v>
      </c>
      <c r="P164" s="117">
        <v>1</v>
      </c>
      <c r="Q164" s="117"/>
    </row>
    <row r="165" spans="1:17" x14ac:dyDescent="0.25">
      <c r="A165" s="113" t="s">
        <v>2451</v>
      </c>
      <c r="B165" s="117">
        <v>514</v>
      </c>
      <c r="C165" s="115">
        <v>238.44250112222218</v>
      </c>
      <c r="D165" s="127">
        <f>VLOOKUP(B165,'[1]Gail Math'!$A:$B,2,FALSE)</f>
        <v>5</v>
      </c>
      <c r="E165" s="126">
        <f t="shared" si="5"/>
        <v>47.688500224444439</v>
      </c>
      <c r="F165" s="117">
        <v>1.9</v>
      </c>
      <c r="G165" s="130">
        <v>41808</v>
      </c>
      <c r="H165" s="115">
        <v>74.746865555555544</v>
      </c>
      <c r="I165" s="117">
        <v>71.75</v>
      </c>
      <c r="J165" s="122">
        <f t="shared" si="4"/>
        <v>72</v>
      </c>
      <c r="K165" s="121">
        <v>66</v>
      </c>
      <c r="L165" s="113" t="s">
        <v>1468</v>
      </c>
      <c r="M165" s="121">
        <v>9</v>
      </c>
      <c r="N165" s="117">
        <v>8</v>
      </c>
      <c r="O165" s="129">
        <v>10</v>
      </c>
      <c r="P165" s="117">
        <v>1</v>
      </c>
      <c r="Q165" s="117"/>
    </row>
    <row r="166" spans="1:17" x14ac:dyDescent="0.25">
      <c r="A166" s="113" t="s">
        <v>2452</v>
      </c>
      <c r="B166" s="117">
        <v>516</v>
      </c>
      <c r="C166" s="115">
        <v>346.42993563333323</v>
      </c>
      <c r="D166" s="127">
        <f>VLOOKUP(B166,'[1]Gail Math'!$A:$B,2,FALSE)</f>
        <v>12</v>
      </c>
      <c r="E166" s="126">
        <f t="shared" si="5"/>
        <v>28.869161302777769</v>
      </c>
      <c r="F166" s="117">
        <v>1.83</v>
      </c>
      <c r="G166" s="130">
        <v>41870</v>
      </c>
      <c r="H166" s="115">
        <v>112.11324777777776</v>
      </c>
      <c r="I166" s="117">
        <v>109.5</v>
      </c>
      <c r="J166" s="122">
        <f t="shared" si="4"/>
        <v>182</v>
      </c>
      <c r="K166" s="121">
        <v>83</v>
      </c>
      <c r="L166" s="113" t="s">
        <v>1408</v>
      </c>
      <c r="M166" s="121">
        <v>14</v>
      </c>
      <c r="N166" s="117">
        <v>13</v>
      </c>
      <c r="O166" s="129">
        <v>17</v>
      </c>
      <c r="P166" s="117">
        <v>1</v>
      </c>
      <c r="Q166" s="117"/>
    </row>
    <row r="167" spans="1:17" x14ac:dyDescent="0.25">
      <c r="A167" s="113" t="s">
        <v>2453</v>
      </c>
      <c r="B167" s="117">
        <v>517</v>
      </c>
      <c r="C167" s="115">
        <v>404.67478186666671</v>
      </c>
      <c r="D167" s="127">
        <f>VLOOKUP(B167,'[1]Gail Math'!$A:$B,2,FALSE)</f>
        <v>17</v>
      </c>
      <c r="E167" s="126">
        <f t="shared" si="5"/>
        <v>23.804398933333335</v>
      </c>
      <c r="F167" s="117">
        <v>1.8</v>
      </c>
      <c r="G167" s="130">
        <v>41870</v>
      </c>
      <c r="H167" s="115">
        <v>135.79690666666667</v>
      </c>
      <c r="I167" s="117">
        <v>131.5</v>
      </c>
      <c r="J167" s="122">
        <f t="shared" si="4"/>
        <v>272</v>
      </c>
      <c r="K167" s="121">
        <v>83</v>
      </c>
      <c r="L167" s="113" t="s">
        <v>1186</v>
      </c>
      <c r="M167" s="121">
        <v>17</v>
      </c>
      <c r="N167" s="117">
        <v>16</v>
      </c>
      <c r="O167" s="129">
        <v>19</v>
      </c>
      <c r="P167" s="117">
        <v>1</v>
      </c>
      <c r="Q167" s="117"/>
    </row>
    <row r="168" spans="1:17" x14ac:dyDescent="0.25">
      <c r="A168" s="113" t="s">
        <v>2454</v>
      </c>
      <c r="B168" s="117">
        <v>518</v>
      </c>
      <c r="C168" s="115">
        <v>531.70302235555562</v>
      </c>
      <c r="D168" s="127">
        <f>VLOOKUP(B168,'[1]Gail Math'!$A:$B,2,FALSE)</f>
        <v>19</v>
      </c>
      <c r="E168" s="126">
        <f t="shared" si="5"/>
        <v>27.984369597660823</v>
      </c>
      <c r="F168" s="117">
        <v>1.83</v>
      </c>
      <c r="G168" s="130">
        <v>41870</v>
      </c>
      <c r="H168" s="115">
        <v>177.82709777777779</v>
      </c>
      <c r="I168" s="117">
        <v>172.5</v>
      </c>
      <c r="J168" s="122">
        <f t="shared" si="4"/>
        <v>462</v>
      </c>
      <c r="K168" s="121">
        <v>84</v>
      </c>
      <c r="L168" s="113" t="s">
        <v>1449</v>
      </c>
      <c r="M168" s="121">
        <v>22</v>
      </c>
      <c r="N168" s="117">
        <v>21</v>
      </c>
      <c r="O168" s="129">
        <v>17</v>
      </c>
      <c r="P168" s="117">
        <v>1</v>
      </c>
      <c r="Q168" s="117"/>
    </row>
    <row r="169" spans="1:17" x14ac:dyDescent="0.25">
      <c r="A169" s="113" t="s">
        <v>2455</v>
      </c>
      <c r="B169" s="117">
        <v>519</v>
      </c>
      <c r="C169" s="115">
        <v>177.96614805333337</v>
      </c>
      <c r="D169" s="127">
        <f>VLOOKUP(B169,'[1]Gail Math'!$A:$B,2,FALSE)</f>
        <v>8</v>
      </c>
      <c r="E169" s="126">
        <f t="shared" si="5"/>
        <v>22.245768506666671</v>
      </c>
      <c r="F169" s="117">
        <v>1.95</v>
      </c>
      <c r="G169" s="130">
        <v>41808</v>
      </c>
      <c r="H169" s="115">
        <v>57.969429333333352</v>
      </c>
      <c r="I169" s="117">
        <v>55.5</v>
      </c>
      <c r="J169" s="122">
        <f t="shared" si="4"/>
        <v>42</v>
      </c>
      <c r="K169" s="121">
        <v>66</v>
      </c>
      <c r="L169" s="113" t="s">
        <v>1232</v>
      </c>
      <c r="M169" s="121">
        <v>7</v>
      </c>
      <c r="N169" s="117">
        <v>6</v>
      </c>
      <c r="O169" s="129">
        <v>19</v>
      </c>
      <c r="P169" s="117">
        <v>1</v>
      </c>
      <c r="Q169" s="117"/>
    </row>
    <row r="170" spans="1:17" x14ac:dyDescent="0.25">
      <c r="A170" s="113" t="s">
        <v>2456</v>
      </c>
      <c r="B170" s="117">
        <v>520</v>
      </c>
      <c r="C170" s="115">
        <v>485.21016915555543</v>
      </c>
      <c r="D170" s="127">
        <f>VLOOKUP(B170,'[1]Gail Math'!$A:$B,2,FALSE)</f>
        <v>20</v>
      </c>
      <c r="E170" s="126">
        <f t="shared" si="5"/>
        <v>24.260508457777771</v>
      </c>
      <c r="F170" s="117">
        <v>1.86</v>
      </c>
      <c r="G170" s="130">
        <v>41870</v>
      </c>
      <c r="H170" s="115">
        <v>127.01836888888886</v>
      </c>
      <c r="I170" s="117">
        <v>123</v>
      </c>
      <c r="J170" s="122">
        <f t="shared" si="4"/>
        <v>240</v>
      </c>
      <c r="K170" s="121">
        <v>85</v>
      </c>
      <c r="L170" s="113" t="s">
        <v>1210</v>
      </c>
      <c r="M170" s="121">
        <v>16</v>
      </c>
      <c r="N170" s="117">
        <v>15</v>
      </c>
      <c r="O170" s="129">
        <v>19</v>
      </c>
      <c r="P170" s="117">
        <v>1</v>
      </c>
      <c r="Q170" s="117"/>
    </row>
    <row r="171" spans="1:17" x14ac:dyDescent="0.25">
      <c r="A171" s="113" t="s">
        <v>2457</v>
      </c>
      <c r="B171" s="117">
        <v>521</v>
      </c>
      <c r="C171" s="115">
        <v>375.69030794666674</v>
      </c>
      <c r="D171" s="127">
        <f>VLOOKUP(B171,'[1]Gail Math'!$A:$B,2,FALSE)</f>
        <v>18</v>
      </c>
      <c r="E171" s="126">
        <f t="shared" si="5"/>
        <v>20.871683774814819</v>
      </c>
      <c r="F171" s="117">
        <v>1.87</v>
      </c>
      <c r="G171" s="130">
        <v>41870</v>
      </c>
      <c r="H171" s="115">
        <v>117.03747911111113</v>
      </c>
      <c r="I171" s="117">
        <v>113.75</v>
      </c>
      <c r="J171" s="122">
        <f t="shared" si="4"/>
        <v>210</v>
      </c>
      <c r="K171" s="121">
        <v>85</v>
      </c>
      <c r="L171" s="113" t="s">
        <v>1430</v>
      </c>
      <c r="M171" s="121">
        <v>15</v>
      </c>
      <c r="N171" s="117">
        <v>14</v>
      </c>
      <c r="O171" s="129">
        <v>17</v>
      </c>
      <c r="P171" s="117">
        <v>1</v>
      </c>
      <c r="Q171" s="117"/>
    </row>
    <row r="172" spans="1:17" x14ac:dyDescent="0.25">
      <c r="A172" s="113" t="s">
        <v>2458</v>
      </c>
      <c r="B172" s="117">
        <v>522</v>
      </c>
      <c r="C172" s="115">
        <v>400.76753499999995</v>
      </c>
      <c r="D172" s="127">
        <f>VLOOKUP(B172,'[1]Gail Math'!$A:$B,2,FALSE)</f>
        <v>20</v>
      </c>
      <c r="E172" s="126">
        <f t="shared" si="5"/>
        <v>20.038376749999998</v>
      </c>
      <c r="F172" s="117">
        <v>1.83</v>
      </c>
      <c r="G172" s="130">
        <v>41870</v>
      </c>
      <c r="H172" s="115">
        <v>127.22778888888888</v>
      </c>
      <c r="I172" s="117">
        <v>125</v>
      </c>
      <c r="J172" s="122">
        <f t="shared" si="4"/>
        <v>240</v>
      </c>
      <c r="K172" s="121">
        <v>85</v>
      </c>
      <c r="L172" s="113" t="s">
        <v>1281</v>
      </c>
      <c r="M172" s="121">
        <v>16</v>
      </c>
      <c r="N172" s="117">
        <v>15</v>
      </c>
      <c r="O172" s="129">
        <v>19</v>
      </c>
      <c r="P172" s="117">
        <v>1</v>
      </c>
      <c r="Q172" s="117"/>
    </row>
    <row r="173" spans="1:17" x14ac:dyDescent="0.25">
      <c r="A173" s="113" t="s">
        <v>2459</v>
      </c>
      <c r="B173" s="117">
        <v>523</v>
      </c>
      <c r="C173" s="115">
        <v>629.57033214222236</v>
      </c>
      <c r="D173" s="127">
        <f>VLOOKUP(B173,'[1]Gail Math'!$A:$B,2,FALSE)</f>
        <v>20</v>
      </c>
      <c r="E173" s="126">
        <f t="shared" si="5"/>
        <v>31.478516607111118</v>
      </c>
      <c r="F173" s="117">
        <v>1.84</v>
      </c>
      <c r="G173" s="130">
        <v>41870</v>
      </c>
      <c r="H173" s="115">
        <v>200.5001057777778</v>
      </c>
      <c r="I173" s="117">
        <v>197</v>
      </c>
      <c r="J173" s="122">
        <f t="shared" si="4"/>
        <v>600</v>
      </c>
      <c r="K173" s="121">
        <v>86</v>
      </c>
      <c r="L173" s="113" t="s">
        <v>1306</v>
      </c>
      <c r="M173" s="121">
        <v>25</v>
      </c>
      <c r="N173" s="117">
        <v>24</v>
      </c>
      <c r="O173" s="129">
        <v>19</v>
      </c>
      <c r="P173" s="117">
        <v>1</v>
      </c>
      <c r="Q173" s="117"/>
    </row>
    <row r="174" spans="1:17" x14ac:dyDescent="0.25">
      <c r="A174" s="113" t="s">
        <v>2460</v>
      </c>
      <c r="B174" s="117">
        <v>525</v>
      </c>
      <c r="C174" s="115">
        <v>568.65895650666675</v>
      </c>
      <c r="D174" s="127">
        <f>VLOOKUP(B174,'[1]Gail Math'!$A:$B,2,FALSE)</f>
        <v>20</v>
      </c>
      <c r="E174" s="126">
        <f t="shared" si="5"/>
        <v>28.432947825333336</v>
      </c>
      <c r="F174" s="117">
        <v>1.81</v>
      </c>
      <c r="G174" s="130">
        <v>41870</v>
      </c>
      <c r="H174" s="115">
        <v>184.62953133333338</v>
      </c>
      <c r="I174" s="117">
        <v>182</v>
      </c>
      <c r="J174" s="122">
        <f t="shared" si="4"/>
        <v>506</v>
      </c>
      <c r="K174" s="121">
        <v>87</v>
      </c>
      <c r="L174" s="113" t="s">
        <v>1210</v>
      </c>
      <c r="M174" s="121">
        <v>23</v>
      </c>
      <c r="N174" s="117">
        <v>22</v>
      </c>
      <c r="O174" s="129">
        <v>17</v>
      </c>
      <c r="P174" s="117">
        <v>1</v>
      </c>
      <c r="Q174" s="117"/>
    </row>
    <row r="175" spans="1:17" x14ac:dyDescent="0.25">
      <c r="A175" s="113" t="s">
        <v>2461</v>
      </c>
      <c r="B175" s="117">
        <v>526</v>
      </c>
      <c r="C175" s="115">
        <v>445.48952199111113</v>
      </c>
      <c r="D175" s="127">
        <f>VLOOKUP(B175,'[1]Gail Math'!$A:$B,2,FALSE)</f>
        <v>20</v>
      </c>
      <c r="E175" s="126">
        <f t="shared" si="5"/>
        <v>22.274476099555557</v>
      </c>
      <c r="F175" s="117">
        <v>1.79</v>
      </c>
      <c r="G175" s="130">
        <v>41870</v>
      </c>
      <c r="H175" s="115">
        <v>113.64528622222223</v>
      </c>
      <c r="I175" s="117">
        <v>110.5</v>
      </c>
      <c r="J175" s="122">
        <f t="shared" si="4"/>
        <v>182</v>
      </c>
      <c r="K175" s="121">
        <v>87</v>
      </c>
      <c r="L175" s="113" t="s">
        <v>1389</v>
      </c>
      <c r="M175" s="121">
        <v>14</v>
      </c>
      <c r="N175" s="117">
        <v>13</v>
      </c>
      <c r="O175" s="129">
        <v>19</v>
      </c>
      <c r="P175" s="117">
        <v>1</v>
      </c>
      <c r="Q175" s="117"/>
    </row>
    <row r="176" spans="1:17" x14ac:dyDescent="0.25">
      <c r="A176" s="113" t="s">
        <v>2462</v>
      </c>
      <c r="B176" s="117">
        <v>527</v>
      </c>
      <c r="C176" s="115">
        <v>489.78637717333334</v>
      </c>
      <c r="D176" s="127">
        <f>VLOOKUP(B176,'[1]Gail Math'!$A:$B,2,FALSE)</f>
        <v>20</v>
      </c>
      <c r="E176" s="126">
        <f t="shared" si="5"/>
        <v>24.489318858666667</v>
      </c>
      <c r="F176" s="117">
        <v>1.83</v>
      </c>
      <c r="G176" s="130">
        <v>41870</v>
      </c>
      <c r="H176" s="115">
        <v>155.98292266666667</v>
      </c>
      <c r="I176" s="117">
        <v>153</v>
      </c>
      <c r="J176" s="122">
        <f t="shared" si="4"/>
        <v>342</v>
      </c>
      <c r="K176" s="121">
        <v>88</v>
      </c>
      <c r="L176" s="113" t="s">
        <v>1264</v>
      </c>
      <c r="M176" s="121">
        <v>19</v>
      </c>
      <c r="N176" s="117">
        <v>18</v>
      </c>
      <c r="O176" s="129">
        <v>19</v>
      </c>
      <c r="P176" s="117">
        <v>1</v>
      </c>
      <c r="Q176" s="117"/>
    </row>
    <row r="177" spans="1:17" x14ac:dyDescent="0.25">
      <c r="A177" s="113" t="s">
        <v>2463</v>
      </c>
      <c r="B177" s="117">
        <v>528</v>
      </c>
      <c r="C177" s="115">
        <v>341.52603333333337</v>
      </c>
      <c r="D177" s="127">
        <f>VLOOKUP(B177,'[1]Gail Math'!$A:$B,2,FALSE)</f>
        <v>20</v>
      </c>
      <c r="E177" s="126">
        <f t="shared" si="5"/>
        <v>17.076301666666669</v>
      </c>
      <c r="F177" s="117">
        <v>1.87</v>
      </c>
      <c r="G177" s="130">
        <v>41870</v>
      </c>
      <c r="H177" s="115">
        <v>113.84201111111112</v>
      </c>
      <c r="I177" s="117">
        <v>110</v>
      </c>
      <c r="J177" s="122">
        <f t="shared" si="4"/>
        <v>182</v>
      </c>
      <c r="K177" s="121">
        <v>88</v>
      </c>
      <c r="L177" s="113" t="s">
        <v>1215</v>
      </c>
      <c r="M177" s="121">
        <v>14</v>
      </c>
      <c r="N177" s="117">
        <v>13</v>
      </c>
      <c r="O177" s="129">
        <v>18</v>
      </c>
      <c r="P177" s="117">
        <v>1</v>
      </c>
      <c r="Q177" s="117"/>
    </row>
    <row r="178" spans="1:17" x14ac:dyDescent="0.25">
      <c r="A178" s="113" t="s">
        <v>2464</v>
      </c>
      <c r="B178" s="117">
        <v>529</v>
      </c>
      <c r="C178" s="115">
        <v>472.09572010666665</v>
      </c>
      <c r="D178" s="127">
        <f>VLOOKUP(B178,'[1]Gail Math'!$A:$B,2,FALSE)</f>
        <v>20</v>
      </c>
      <c r="E178" s="126">
        <f t="shared" si="5"/>
        <v>23.604786005333331</v>
      </c>
      <c r="F178" s="117">
        <v>1.85</v>
      </c>
      <c r="G178" s="130">
        <v>41870</v>
      </c>
      <c r="H178" s="115">
        <v>132.61115733333332</v>
      </c>
      <c r="I178" s="117">
        <v>130</v>
      </c>
      <c r="J178" s="122">
        <f t="shared" si="4"/>
        <v>272</v>
      </c>
      <c r="K178" s="121">
        <v>89</v>
      </c>
      <c r="L178" s="113" t="s">
        <v>932</v>
      </c>
      <c r="M178" s="121">
        <v>17</v>
      </c>
      <c r="N178" s="117">
        <v>16</v>
      </c>
      <c r="O178" s="129">
        <v>18</v>
      </c>
      <c r="P178" s="117">
        <v>1</v>
      </c>
      <c r="Q178" s="117"/>
    </row>
    <row r="179" spans="1:17" x14ac:dyDescent="0.25">
      <c r="A179" s="113" t="s">
        <v>2465</v>
      </c>
      <c r="B179" s="117">
        <v>530</v>
      </c>
      <c r="C179" s="115">
        <v>492.88286474666666</v>
      </c>
      <c r="D179" s="127">
        <f>VLOOKUP(B179,'[1]Gail Math'!$A:$B,2,FALSE)</f>
        <v>20</v>
      </c>
      <c r="E179" s="126">
        <f t="shared" si="5"/>
        <v>24.644143237333331</v>
      </c>
      <c r="F179" s="117">
        <v>1.82</v>
      </c>
      <c r="G179" s="130">
        <v>41870</v>
      </c>
      <c r="H179" s="115">
        <v>154.99461155555554</v>
      </c>
      <c r="I179" s="117">
        <v>152</v>
      </c>
      <c r="J179" s="122">
        <f t="shared" si="4"/>
        <v>342</v>
      </c>
      <c r="K179" s="121">
        <v>89</v>
      </c>
      <c r="L179" s="113" t="s">
        <v>1284</v>
      </c>
      <c r="M179" s="121">
        <v>19</v>
      </c>
      <c r="N179" s="117">
        <v>18</v>
      </c>
      <c r="O179" s="129">
        <v>17</v>
      </c>
      <c r="P179" s="117">
        <v>1</v>
      </c>
      <c r="Q179" s="117"/>
    </row>
    <row r="180" spans="1:17" x14ac:dyDescent="0.25">
      <c r="A180" s="113" t="s">
        <v>2466</v>
      </c>
      <c r="B180" s="117">
        <v>531</v>
      </c>
      <c r="C180" s="115">
        <v>522.66503695999995</v>
      </c>
      <c r="D180" s="127">
        <f>VLOOKUP(B180,'[1]Gail Math'!$A:$B,2,FALSE)</f>
        <v>20</v>
      </c>
      <c r="E180" s="126">
        <f t="shared" si="5"/>
        <v>26.133251847999997</v>
      </c>
      <c r="F180" s="117">
        <v>1.85</v>
      </c>
      <c r="G180" s="130">
        <v>41870</v>
      </c>
      <c r="H180" s="115">
        <v>157.42922799999999</v>
      </c>
      <c r="I180" s="117">
        <v>153</v>
      </c>
      <c r="J180" s="122">
        <f t="shared" si="4"/>
        <v>342</v>
      </c>
      <c r="K180" s="121">
        <v>90</v>
      </c>
      <c r="L180" s="113" t="s">
        <v>932</v>
      </c>
      <c r="M180" s="121">
        <v>19</v>
      </c>
      <c r="N180" s="117">
        <v>18</v>
      </c>
      <c r="O180" s="129">
        <v>19</v>
      </c>
      <c r="P180" s="117">
        <v>1</v>
      </c>
      <c r="Q180" s="117"/>
    </row>
    <row r="181" spans="1:17" x14ac:dyDescent="0.25">
      <c r="A181" s="113" t="s">
        <v>2467</v>
      </c>
      <c r="B181" s="117">
        <v>532</v>
      </c>
      <c r="C181" s="115">
        <v>390.57218220444446</v>
      </c>
      <c r="D181" s="127">
        <f>VLOOKUP(B181,'[1]Gail Math'!$A:$B,2,FALSE)</f>
        <v>20</v>
      </c>
      <c r="E181" s="126">
        <f t="shared" si="5"/>
        <v>19.528609110222224</v>
      </c>
      <c r="F181" s="117">
        <v>1.83</v>
      </c>
      <c r="G181" s="130">
        <v>41870</v>
      </c>
      <c r="H181" s="115">
        <v>117.64222355555556</v>
      </c>
      <c r="I181" s="117">
        <v>115</v>
      </c>
      <c r="J181" s="122">
        <f t="shared" si="4"/>
        <v>210</v>
      </c>
      <c r="K181" s="121">
        <v>90</v>
      </c>
      <c r="L181" s="113" t="s">
        <v>1499</v>
      </c>
      <c r="M181" s="121">
        <v>15</v>
      </c>
      <c r="N181" s="117">
        <v>14</v>
      </c>
      <c r="O181" s="129">
        <v>18</v>
      </c>
      <c r="P181" s="117">
        <v>1</v>
      </c>
      <c r="Q181" s="117"/>
    </row>
    <row r="182" spans="1:17" x14ac:dyDescent="0.25">
      <c r="A182" s="113" t="s">
        <v>2468</v>
      </c>
      <c r="B182" s="117">
        <v>533</v>
      </c>
      <c r="C182" s="115">
        <v>342.97754037333334</v>
      </c>
      <c r="D182" s="127">
        <f>VLOOKUP(B182,'[1]Gail Math'!$A:$B,2,FALSE)</f>
        <v>20</v>
      </c>
      <c r="E182" s="126">
        <f t="shared" si="5"/>
        <v>17.148877018666667</v>
      </c>
      <c r="F182" s="117">
        <v>1.79</v>
      </c>
      <c r="G182" s="130">
        <v>41870</v>
      </c>
      <c r="H182" s="115">
        <v>107.85457244444444</v>
      </c>
      <c r="I182" s="117">
        <v>105</v>
      </c>
      <c r="J182" s="122">
        <f t="shared" si="4"/>
        <v>156</v>
      </c>
      <c r="K182" s="121">
        <v>90</v>
      </c>
      <c r="L182" s="113" t="s">
        <v>1406</v>
      </c>
      <c r="M182" s="121">
        <v>13</v>
      </c>
      <c r="N182" s="117">
        <v>12</v>
      </c>
      <c r="O182" s="129">
        <v>19</v>
      </c>
      <c r="P182" s="117">
        <v>1</v>
      </c>
      <c r="Q182" s="117"/>
    </row>
    <row r="183" spans="1:17" x14ac:dyDescent="0.25">
      <c r="A183" s="113" t="s">
        <v>2469</v>
      </c>
      <c r="B183" s="117">
        <v>534</v>
      </c>
      <c r="C183" s="115">
        <v>939.96773366222249</v>
      </c>
      <c r="D183" s="127">
        <f>VLOOKUP(B183,'[1]Gail Math'!$A:$B,2,FALSE)</f>
        <v>20</v>
      </c>
      <c r="E183" s="126">
        <f t="shared" si="5"/>
        <v>46.998386683111121</v>
      </c>
      <c r="F183" s="117">
        <v>1.83</v>
      </c>
      <c r="G183" s="130">
        <v>41870</v>
      </c>
      <c r="H183" s="115">
        <v>275.65036177777785</v>
      </c>
      <c r="I183" s="117">
        <v>270</v>
      </c>
      <c r="J183" s="122">
        <f t="shared" si="4"/>
        <v>1122</v>
      </c>
      <c r="K183" s="121">
        <v>91</v>
      </c>
      <c r="L183" s="113" t="s">
        <v>1199</v>
      </c>
      <c r="M183" s="121">
        <v>34</v>
      </c>
      <c r="N183" s="117">
        <v>33</v>
      </c>
      <c r="O183" s="129">
        <v>19</v>
      </c>
      <c r="P183" s="117">
        <v>1</v>
      </c>
      <c r="Q183" s="117"/>
    </row>
    <row r="184" spans="1:17" x14ac:dyDescent="0.25">
      <c r="A184" s="113" t="s">
        <v>2470</v>
      </c>
      <c r="B184" s="117">
        <v>535</v>
      </c>
      <c r="C184" s="115">
        <v>781.92853747555569</v>
      </c>
      <c r="D184" s="127">
        <f>VLOOKUP(B184,'[1]Gail Math'!$A:$B,2,FALSE)</f>
        <v>20</v>
      </c>
      <c r="E184" s="126">
        <f t="shared" si="5"/>
        <v>39.096426873777787</v>
      </c>
      <c r="F184" s="117">
        <v>1.81</v>
      </c>
      <c r="G184" s="130">
        <v>41870</v>
      </c>
      <c r="H184" s="115">
        <v>253.87290177777783</v>
      </c>
      <c r="I184" s="117">
        <v>252</v>
      </c>
      <c r="J184" s="122">
        <f t="shared" si="4"/>
        <v>992</v>
      </c>
      <c r="K184" s="121">
        <v>92</v>
      </c>
      <c r="L184" s="113" t="s">
        <v>1277</v>
      </c>
      <c r="M184" s="121">
        <v>32</v>
      </c>
      <c r="N184" s="117">
        <v>31</v>
      </c>
      <c r="O184" s="129">
        <v>18</v>
      </c>
      <c r="P184" s="117">
        <v>1</v>
      </c>
      <c r="Q184" s="117"/>
    </row>
    <row r="185" spans="1:17" x14ac:dyDescent="0.25">
      <c r="A185" s="113" t="s">
        <v>2471</v>
      </c>
      <c r="B185" s="117">
        <v>536</v>
      </c>
      <c r="C185" s="115">
        <v>469.46260819999992</v>
      </c>
      <c r="D185" s="127">
        <f>VLOOKUP(B185,'[1]Gail Math'!$A:$B,2,FALSE)</f>
        <v>20</v>
      </c>
      <c r="E185" s="126">
        <f t="shared" si="5"/>
        <v>23.473130409999996</v>
      </c>
      <c r="F185" s="117">
        <v>1.8</v>
      </c>
      <c r="G185" s="130">
        <v>41870</v>
      </c>
      <c r="H185" s="115">
        <v>148.09545999999997</v>
      </c>
      <c r="I185" s="117">
        <v>145.5</v>
      </c>
      <c r="J185" s="122">
        <f t="shared" si="4"/>
        <v>342</v>
      </c>
      <c r="K185" s="121">
        <v>93</v>
      </c>
      <c r="L185" s="113" t="s">
        <v>1218</v>
      </c>
      <c r="M185" s="121">
        <v>19</v>
      </c>
      <c r="N185" s="117">
        <v>18</v>
      </c>
      <c r="O185" s="129">
        <v>19</v>
      </c>
      <c r="P185" s="117">
        <v>1</v>
      </c>
      <c r="Q185" s="117"/>
    </row>
    <row r="186" spans="1:17" x14ac:dyDescent="0.25">
      <c r="A186" s="113" t="s">
        <v>2472</v>
      </c>
      <c r="B186" s="117">
        <v>538</v>
      </c>
      <c r="C186" s="115">
        <v>494.76340997333335</v>
      </c>
      <c r="D186" s="127">
        <f>VLOOKUP(B186,'[1]Gail Math'!$A:$B,2,FALSE)</f>
        <v>20</v>
      </c>
      <c r="E186" s="126">
        <f t="shared" si="5"/>
        <v>24.738170498666669</v>
      </c>
      <c r="F186" s="117">
        <v>1.83</v>
      </c>
      <c r="G186" s="130">
        <v>41870</v>
      </c>
      <c r="H186" s="115">
        <v>135.18125955555556</v>
      </c>
      <c r="I186" s="117">
        <v>133</v>
      </c>
      <c r="J186" s="122">
        <f t="shared" si="4"/>
        <v>272</v>
      </c>
      <c r="K186" s="121">
        <v>94</v>
      </c>
      <c r="L186" s="113" t="s">
        <v>1270</v>
      </c>
      <c r="M186" s="121">
        <v>17</v>
      </c>
      <c r="N186" s="117">
        <v>16</v>
      </c>
      <c r="O186" s="129">
        <v>19</v>
      </c>
      <c r="P186" s="117">
        <v>1</v>
      </c>
      <c r="Q186" s="117"/>
    </row>
    <row r="187" spans="1:17" x14ac:dyDescent="0.25">
      <c r="A187" s="113" t="s">
        <v>2473</v>
      </c>
      <c r="B187" s="117">
        <v>539</v>
      </c>
      <c r="C187" s="115">
        <v>579.0911587999999</v>
      </c>
      <c r="D187" s="127">
        <f>VLOOKUP(B187,'[1]Gail Math'!$A:$B,2,FALSE)</f>
        <v>20</v>
      </c>
      <c r="E187" s="126">
        <f t="shared" si="5"/>
        <v>28.954557939999994</v>
      </c>
      <c r="F187" s="117">
        <v>1.84</v>
      </c>
      <c r="G187" s="130">
        <v>41870</v>
      </c>
      <c r="H187" s="115">
        <v>183.83846311111108</v>
      </c>
      <c r="I187" s="117">
        <v>180.5</v>
      </c>
      <c r="J187" s="122">
        <f t="shared" si="4"/>
        <v>506</v>
      </c>
      <c r="K187" s="121">
        <v>94</v>
      </c>
      <c r="L187" s="113" t="s">
        <v>1430</v>
      </c>
      <c r="M187" s="121">
        <v>23</v>
      </c>
      <c r="N187" s="117">
        <v>22</v>
      </c>
      <c r="O187" s="129">
        <v>19</v>
      </c>
      <c r="P187" s="117">
        <v>1</v>
      </c>
      <c r="Q187" s="117"/>
    </row>
    <row r="188" spans="1:17" x14ac:dyDescent="0.25">
      <c r="A188" s="113" t="s">
        <v>2474</v>
      </c>
      <c r="B188" s="117">
        <v>540</v>
      </c>
      <c r="C188" s="115">
        <v>589.55759053333338</v>
      </c>
      <c r="D188" s="127">
        <f>VLOOKUP(B188,'[1]Gail Math'!$A:$B,2,FALSE)</f>
        <v>20</v>
      </c>
      <c r="E188" s="126">
        <f t="shared" si="5"/>
        <v>29.477879526666669</v>
      </c>
      <c r="F188" s="117">
        <v>1.85</v>
      </c>
      <c r="G188" s="130">
        <v>41870</v>
      </c>
      <c r="H188" s="115">
        <v>165.14218222222223</v>
      </c>
      <c r="I188" s="117">
        <v>162.25</v>
      </c>
      <c r="J188" s="122">
        <f t="shared" si="4"/>
        <v>420</v>
      </c>
      <c r="K188" s="121">
        <v>95</v>
      </c>
      <c r="L188" s="113" t="s">
        <v>1218</v>
      </c>
      <c r="M188" s="121">
        <v>21</v>
      </c>
      <c r="N188" s="117">
        <v>20</v>
      </c>
      <c r="O188" s="129">
        <v>19</v>
      </c>
      <c r="P188" s="117">
        <v>1</v>
      </c>
      <c r="Q188" s="117"/>
    </row>
    <row r="189" spans="1:17" x14ac:dyDescent="0.25">
      <c r="A189" s="113" t="s">
        <v>2475</v>
      </c>
      <c r="B189" s="117">
        <v>541</v>
      </c>
      <c r="C189" s="115">
        <v>738.83547680000015</v>
      </c>
      <c r="D189" s="127">
        <f>VLOOKUP(B189,'[1]Gail Math'!$A:$B,2,FALSE)</f>
        <v>20</v>
      </c>
      <c r="E189" s="126">
        <f t="shared" si="5"/>
        <v>36.94177384000001</v>
      </c>
      <c r="F189" s="117">
        <v>1.82</v>
      </c>
      <c r="G189" s="130">
        <v>41870</v>
      </c>
      <c r="H189" s="115">
        <v>208.7105866666667</v>
      </c>
      <c r="I189" s="117">
        <v>205</v>
      </c>
      <c r="J189" s="122">
        <f t="shared" ref="J189:J252" si="6">PRODUCT(M189:N189)</f>
        <v>650</v>
      </c>
      <c r="K189" s="121">
        <v>95</v>
      </c>
      <c r="L189" s="113" t="s">
        <v>1289</v>
      </c>
      <c r="M189" s="121">
        <v>26</v>
      </c>
      <c r="N189" s="117">
        <v>25</v>
      </c>
      <c r="O189" s="129">
        <v>17</v>
      </c>
      <c r="P189" s="117">
        <v>1</v>
      </c>
      <c r="Q189" s="117"/>
    </row>
    <row r="190" spans="1:17" x14ac:dyDescent="0.25">
      <c r="A190" s="113" t="s">
        <v>2476</v>
      </c>
      <c r="B190" s="117">
        <v>542</v>
      </c>
      <c r="C190" s="115">
        <v>506.54849506666676</v>
      </c>
      <c r="D190" s="127">
        <f>VLOOKUP(B190,'[1]Gail Math'!$A:$B,2,FALSE)</f>
        <v>20</v>
      </c>
      <c r="E190" s="126">
        <f t="shared" ref="E190:E253" si="7">C190/D190</f>
        <v>25.327424753333339</v>
      </c>
      <c r="F190" s="117">
        <v>1.79</v>
      </c>
      <c r="G190" s="130">
        <v>41870</v>
      </c>
      <c r="H190" s="115">
        <v>160.30015666666668</v>
      </c>
      <c r="I190" s="117">
        <v>155.5</v>
      </c>
      <c r="J190" s="122">
        <f t="shared" si="6"/>
        <v>380</v>
      </c>
      <c r="K190" s="121">
        <v>96</v>
      </c>
      <c r="L190" s="113" t="s">
        <v>1449</v>
      </c>
      <c r="M190" s="121">
        <v>20</v>
      </c>
      <c r="N190" s="117">
        <v>19</v>
      </c>
      <c r="O190" s="129">
        <v>17</v>
      </c>
      <c r="P190" s="117">
        <v>1</v>
      </c>
      <c r="Q190" s="117"/>
    </row>
    <row r="191" spans="1:17" x14ac:dyDescent="0.25">
      <c r="A191" s="113" t="s">
        <v>2477</v>
      </c>
      <c r="B191" s="117">
        <v>543</v>
      </c>
      <c r="C191" s="115">
        <v>565.18650716444449</v>
      </c>
      <c r="D191" s="127">
        <f>VLOOKUP(B191,'[1]Gail Math'!$A:$B,2,FALSE)</f>
        <v>20</v>
      </c>
      <c r="E191" s="126">
        <f t="shared" si="7"/>
        <v>28.259325358222224</v>
      </c>
      <c r="F191" s="117">
        <v>1.85</v>
      </c>
      <c r="G191" s="130">
        <v>41870</v>
      </c>
      <c r="H191" s="115">
        <v>173.37009422222224</v>
      </c>
      <c r="I191" s="117">
        <v>165</v>
      </c>
      <c r="J191" s="122">
        <f t="shared" si="6"/>
        <v>420</v>
      </c>
      <c r="K191" s="121">
        <v>97</v>
      </c>
      <c r="L191" s="113" t="s">
        <v>932</v>
      </c>
      <c r="M191" s="121">
        <v>21</v>
      </c>
      <c r="N191" s="117">
        <v>20</v>
      </c>
      <c r="O191" s="129">
        <v>18</v>
      </c>
      <c r="P191" s="117">
        <v>1</v>
      </c>
      <c r="Q191" s="117"/>
    </row>
    <row r="192" spans="1:17" x14ac:dyDescent="0.25">
      <c r="A192" s="113" t="s">
        <v>2478</v>
      </c>
      <c r="B192" s="117">
        <v>544</v>
      </c>
      <c r="C192" s="115">
        <v>541.58544576000008</v>
      </c>
      <c r="D192" s="127">
        <f>VLOOKUP(B192,'[1]Gail Math'!$A:$B,2,FALSE)</f>
        <v>20</v>
      </c>
      <c r="E192" s="126">
        <f t="shared" si="7"/>
        <v>27.079272288000006</v>
      </c>
      <c r="F192" s="117">
        <v>1.83</v>
      </c>
      <c r="G192" s="130">
        <v>41870</v>
      </c>
      <c r="H192" s="115">
        <v>167.15600177777779</v>
      </c>
      <c r="I192" s="117">
        <v>163.5</v>
      </c>
      <c r="J192" s="122">
        <f t="shared" si="6"/>
        <v>420</v>
      </c>
      <c r="K192" s="121">
        <v>97</v>
      </c>
      <c r="L192" s="113" t="s">
        <v>1408</v>
      </c>
      <c r="M192" s="121">
        <v>21</v>
      </c>
      <c r="N192" s="117">
        <v>20</v>
      </c>
      <c r="O192" s="129">
        <v>18</v>
      </c>
      <c r="P192" s="117">
        <v>1</v>
      </c>
      <c r="Q192" s="117"/>
    </row>
    <row r="193" spans="1:17" x14ac:dyDescent="0.25">
      <c r="A193" s="113" t="s">
        <v>2479</v>
      </c>
      <c r="B193" s="117">
        <v>545</v>
      </c>
      <c r="C193" s="115">
        <v>346.33898396000001</v>
      </c>
      <c r="D193" s="127">
        <f>VLOOKUP(B193,'[1]Gail Math'!$A:$B,2,FALSE)</f>
        <v>20</v>
      </c>
      <c r="E193" s="126">
        <f t="shared" si="7"/>
        <v>17.316949198</v>
      </c>
      <c r="F193" s="117">
        <v>1.84</v>
      </c>
      <c r="G193" s="130">
        <v>41870</v>
      </c>
      <c r="H193" s="115">
        <v>104.0057008888889</v>
      </c>
      <c r="I193" s="117">
        <v>101.5</v>
      </c>
      <c r="J193" s="122">
        <f t="shared" si="6"/>
        <v>156</v>
      </c>
      <c r="K193" s="121">
        <v>98</v>
      </c>
      <c r="L193" s="113" t="s">
        <v>1468</v>
      </c>
      <c r="M193" s="121">
        <v>13</v>
      </c>
      <c r="N193" s="117">
        <v>12</v>
      </c>
      <c r="O193" s="129">
        <v>15</v>
      </c>
      <c r="P193" s="117">
        <v>1</v>
      </c>
      <c r="Q193" s="117"/>
    </row>
    <row r="194" spans="1:17" x14ac:dyDescent="0.25">
      <c r="A194" s="113" t="s">
        <v>2480</v>
      </c>
      <c r="B194" s="117">
        <v>546</v>
      </c>
      <c r="C194" s="115">
        <v>879.15512533333356</v>
      </c>
      <c r="D194" s="127">
        <f>VLOOKUP(B194,'[1]Gail Math'!$A:$B,2,FALSE)</f>
        <v>20</v>
      </c>
      <c r="E194" s="126">
        <f t="shared" si="7"/>
        <v>43.957756266666678</v>
      </c>
      <c r="F194" s="117">
        <v>1.84</v>
      </c>
      <c r="G194" s="130">
        <v>41870</v>
      </c>
      <c r="H194" s="115">
        <v>241.52613333333338</v>
      </c>
      <c r="I194" s="117">
        <v>240</v>
      </c>
      <c r="J194" s="122">
        <f t="shared" si="6"/>
        <v>870</v>
      </c>
      <c r="K194" s="121">
        <v>98</v>
      </c>
      <c r="L194" s="113" t="s">
        <v>1499</v>
      </c>
      <c r="M194" s="121">
        <v>30</v>
      </c>
      <c r="N194" s="117">
        <v>29</v>
      </c>
      <c r="O194" s="129">
        <v>18</v>
      </c>
      <c r="P194" s="117">
        <v>1</v>
      </c>
      <c r="Q194" s="117"/>
    </row>
    <row r="195" spans="1:17" x14ac:dyDescent="0.25">
      <c r="A195" s="113" t="s">
        <v>2481</v>
      </c>
      <c r="B195" s="117">
        <v>547</v>
      </c>
      <c r="C195" s="115">
        <v>658.91958396444466</v>
      </c>
      <c r="D195" s="127">
        <f>VLOOKUP(B195,'[1]Gail Math'!$A:$B,2,FALSE)</f>
        <v>20</v>
      </c>
      <c r="E195" s="126">
        <f t="shared" si="7"/>
        <v>32.945979198222233</v>
      </c>
      <c r="F195" s="117">
        <v>1.86</v>
      </c>
      <c r="G195" s="130">
        <v>41870</v>
      </c>
      <c r="H195" s="115">
        <v>222.60796755555563</v>
      </c>
      <c r="I195" s="117">
        <v>220</v>
      </c>
      <c r="J195" s="122">
        <f t="shared" si="6"/>
        <v>756</v>
      </c>
      <c r="K195" s="121">
        <v>99</v>
      </c>
      <c r="L195" s="113" t="s">
        <v>1306</v>
      </c>
      <c r="M195" s="121">
        <v>28</v>
      </c>
      <c r="N195" s="117">
        <v>27</v>
      </c>
      <c r="O195" s="129">
        <v>16</v>
      </c>
      <c r="P195" s="117">
        <v>1</v>
      </c>
      <c r="Q195" s="117"/>
    </row>
    <row r="196" spans="1:17" x14ac:dyDescent="0.25">
      <c r="A196" s="113" t="s">
        <v>2482</v>
      </c>
      <c r="B196" s="117">
        <v>548</v>
      </c>
      <c r="C196" s="115">
        <v>694.02421111111096</v>
      </c>
      <c r="D196" s="127">
        <f>VLOOKUP(B196,'[1]Gail Math'!$A:$B,2,FALSE)</f>
        <v>20</v>
      </c>
      <c r="E196" s="126">
        <f t="shared" si="7"/>
        <v>34.701210555555548</v>
      </c>
      <c r="F196" s="117">
        <v>1.86</v>
      </c>
      <c r="G196" s="130">
        <v>41870</v>
      </c>
      <c r="H196" s="115">
        <v>195.49977777777775</v>
      </c>
      <c r="I196" s="117">
        <v>192</v>
      </c>
      <c r="J196" s="122">
        <f t="shared" si="6"/>
        <v>552</v>
      </c>
      <c r="K196" s="121">
        <v>100</v>
      </c>
      <c r="L196" s="113" t="s">
        <v>1218</v>
      </c>
      <c r="M196" s="121">
        <v>24</v>
      </c>
      <c r="N196" s="117">
        <v>23</v>
      </c>
      <c r="O196" s="129">
        <v>18</v>
      </c>
      <c r="P196" s="117">
        <v>1</v>
      </c>
      <c r="Q196" s="117"/>
    </row>
    <row r="197" spans="1:17" x14ac:dyDescent="0.25">
      <c r="A197" s="113" t="s">
        <v>2483</v>
      </c>
      <c r="B197" s="117">
        <v>549</v>
      </c>
      <c r="C197" s="115">
        <v>534.15020917999993</v>
      </c>
      <c r="D197" s="127">
        <f>VLOOKUP(B197,'[1]Gail Math'!$A:$B,2,FALSE)</f>
        <v>20</v>
      </c>
      <c r="E197" s="126">
        <f t="shared" si="7"/>
        <v>26.707510458999998</v>
      </c>
      <c r="F197" s="117">
        <v>1.85</v>
      </c>
      <c r="G197" s="130">
        <v>41870</v>
      </c>
      <c r="H197" s="115">
        <v>149.62190733333333</v>
      </c>
      <c r="I197" s="117">
        <v>147.5</v>
      </c>
      <c r="J197" s="122">
        <f t="shared" si="6"/>
        <v>342</v>
      </c>
      <c r="K197" s="121">
        <v>100</v>
      </c>
      <c r="L197" s="113" t="s">
        <v>1230</v>
      </c>
      <c r="M197" s="121">
        <v>19</v>
      </c>
      <c r="N197" s="117">
        <v>18</v>
      </c>
      <c r="O197" s="129">
        <v>18</v>
      </c>
      <c r="P197" s="117">
        <v>1</v>
      </c>
      <c r="Q197" s="117"/>
    </row>
    <row r="198" spans="1:17" x14ac:dyDescent="0.25">
      <c r="A198" s="113" t="s">
        <v>2484</v>
      </c>
      <c r="B198" s="117">
        <v>550</v>
      </c>
      <c r="C198" s="115">
        <v>722.84794897333325</v>
      </c>
      <c r="D198" s="127">
        <f>VLOOKUP(B198,'[1]Gail Math'!$A:$B,2,FALSE)</f>
        <v>20</v>
      </c>
      <c r="E198" s="126">
        <f t="shared" si="7"/>
        <v>36.142397448666664</v>
      </c>
      <c r="F198" s="117">
        <v>1.84</v>
      </c>
      <c r="G198" s="130">
        <v>41870</v>
      </c>
      <c r="H198" s="115">
        <v>223.79193466666663</v>
      </c>
      <c r="I198" s="117">
        <v>220.5</v>
      </c>
      <c r="J198" s="122">
        <f t="shared" si="6"/>
        <v>756</v>
      </c>
      <c r="K198" s="121">
        <v>101</v>
      </c>
      <c r="L198" s="113" t="s">
        <v>1351</v>
      </c>
      <c r="M198" s="121">
        <v>28</v>
      </c>
      <c r="N198" s="117">
        <v>27</v>
      </c>
      <c r="O198" s="129">
        <v>18</v>
      </c>
      <c r="P198" s="117">
        <v>1</v>
      </c>
      <c r="Q198" s="117"/>
    </row>
    <row r="199" spans="1:17" x14ac:dyDescent="0.25">
      <c r="A199" s="113" t="s">
        <v>2485</v>
      </c>
      <c r="B199" s="117">
        <v>551</v>
      </c>
      <c r="C199" s="115">
        <v>671.41380152000011</v>
      </c>
      <c r="D199" s="127">
        <f>VLOOKUP(B199,'[1]Gail Math'!$A:$B,2,FALSE)</f>
        <v>20</v>
      </c>
      <c r="E199" s="126">
        <f t="shared" si="7"/>
        <v>33.570690076000005</v>
      </c>
      <c r="F199" s="117">
        <v>1.85</v>
      </c>
      <c r="G199" s="130">
        <v>41870</v>
      </c>
      <c r="H199" s="115">
        <v>195.74746400000004</v>
      </c>
      <c r="I199" s="117">
        <v>193</v>
      </c>
      <c r="J199" s="122">
        <f t="shared" si="6"/>
        <v>552</v>
      </c>
      <c r="K199" s="121">
        <v>102</v>
      </c>
      <c r="L199" s="113" t="s">
        <v>1235</v>
      </c>
      <c r="M199" s="121">
        <v>24</v>
      </c>
      <c r="N199" s="117">
        <v>23</v>
      </c>
      <c r="O199" s="129">
        <v>18</v>
      </c>
      <c r="P199" s="117">
        <v>1</v>
      </c>
      <c r="Q199" s="117"/>
    </row>
    <row r="200" spans="1:17" x14ac:dyDescent="0.25">
      <c r="A200" s="113" t="s">
        <v>2486</v>
      </c>
      <c r="B200" s="117">
        <v>552</v>
      </c>
      <c r="C200" s="115">
        <v>522.73076449999996</v>
      </c>
      <c r="D200" s="127">
        <f>VLOOKUP(B200,'[1]Gail Math'!$A:$B,2,FALSE)</f>
        <v>20</v>
      </c>
      <c r="E200" s="126">
        <f t="shared" si="7"/>
        <v>26.136538224999999</v>
      </c>
      <c r="F200" s="117">
        <v>1.86</v>
      </c>
      <c r="G200" s="130">
        <v>41870</v>
      </c>
      <c r="H200" s="115">
        <v>161.83615</v>
      </c>
      <c r="I200" s="117">
        <v>160</v>
      </c>
      <c r="J200" s="122">
        <f t="shared" si="6"/>
        <v>380</v>
      </c>
      <c r="K200" s="121">
        <v>102</v>
      </c>
      <c r="L200" s="113" t="s">
        <v>935</v>
      </c>
      <c r="M200" s="121">
        <v>20</v>
      </c>
      <c r="N200" s="117">
        <v>19</v>
      </c>
      <c r="O200" s="129">
        <v>17</v>
      </c>
      <c r="P200" s="117">
        <v>1</v>
      </c>
      <c r="Q200" s="117"/>
    </row>
    <row r="201" spans="1:17" x14ac:dyDescent="0.25">
      <c r="A201" s="113" t="s">
        <v>2487</v>
      </c>
      <c r="B201" s="117">
        <v>553</v>
      </c>
      <c r="C201" s="115">
        <v>364.6714325022221</v>
      </c>
      <c r="D201" s="127">
        <f>VLOOKUP(B201,'[1]Gail Math'!$A:$B,2,FALSE)</f>
        <v>20</v>
      </c>
      <c r="E201" s="126">
        <f t="shared" si="7"/>
        <v>18.233571625111104</v>
      </c>
      <c r="F201" s="117">
        <v>1.84</v>
      </c>
      <c r="G201" s="130">
        <v>41870</v>
      </c>
      <c r="H201" s="115">
        <v>116.50844488888885</v>
      </c>
      <c r="I201" s="117">
        <v>113.5</v>
      </c>
      <c r="J201" s="122">
        <f t="shared" si="6"/>
        <v>210</v>
      </c>
      <c r="K201" s="121">
        <v>103</v>
      </c>
      <c r="L201" s="113" t="s">
        <v>1351</v>
      </c>
      <c r="M201" s="121">
        <v>15</v>
      </c>
      <c r="N201" s="117">
        <v>14</v>
      </c>
      <c r="O201" s="129">
        <v>18</v>
      </c>
      <c r="P201" s="117">
        <v>1</v>
      </c>
      <c r="Q201" s="117"/>
    </row>
    <row r="202" spans="1:17" x14ac:dyDescent="0.25">
      <c r="A202" s="113" t="s">
        <v>2488</v>
      </c>
      <c r="B202" s="117">
        <v>554</v>
      </c>
      <c r="C202" s="115">
        <v>438.80314312888891</v>
      </c>
      <c r="D202" s="127">
        <f>VLOOKUP(B202,'[1]Gail Math'!$A:$B,2,FALSE)</f>
        <v>20</v>
      </c>
      <c r="E202" s="126">
        <f t="shared" si="7"/>
        <v>21.940157156444446</v>
      </c>
      <c r="F202" s="117">
        <v>1.79</v>
      </c>
      <c r="G202" s="130">
        <v>41870</v>
      </c>
      <c r="H202" s="115">
        <v>147.24937688888889</v>
      </c>
      <c r="I202" s="117">
        <v>144</v>
      </c>
      <c r="J202" s="122">
        <f t="shared" si="6"/>
        <v>306</v>
      </c>
      <c r="K202" s="121">
        <v>103</v>
      </c>
      <c r="L202" s="113" t="s">
        <v>1196</v>
      </c>
      <c r="M202" s="121">
        <v>18</v>
      </c>
      <c r="N202" s="117">
        <v>17</v>
      </c>
      <c r="O202" s="129">
        <v>16</v>
      </c>
      <c r="P202" s="117">
        <v>1</v>
      </c>
      <c r="Q202" s="117"/>
    </row>
    <row r="203" spans="1:17" x14ac:dyDescent="0.25">
      <c r="A203" s="113" t="s">
        <v>2489</v>
      </c>
      <c r="B203" s="117">
        <v>555</v>
      </c>
      <c r="C203" s="115">
        <v>588.08569550666675</v>
      </c>
      <c r="D203" s="127">
        <f>VLOOKUP(B203,'[1]Gail Math'!$A:$B,2,FALSE)</f>
        <v>20</v>
      </c>
      <c r="E203" s="126">
        <f t="shared" si="7"/>
        <v>29.404284775333338</v>
      </c>
      <c r="F203" s="117">
        <v>1.84</v>
      </c>
      <c r="G203" s="130">
        <v>41870</v>
      </c>
      <c r="H203" s="115">
        <v>160.6791517777778</v>
      </c>
      <c r="I203" s="117">
        <v>158</v>
      </c>
      <c r="J203" s="122">
        <f t="shared" si="6"/>
        <v>380</v>
      </c>
      <c r="K203" s="121">
        <v>104</v>
      </c>
      <c r="L203" s="113" t="s">
        <v>1277</v>
      </c>
      <c r="M203" s="121">
        <v>20</v>
      </c>
      <c r="N203" s="117">
        <v>19</v>
      </c>
      <c r="O203" s="129">
        <v>16</v>
      </c>
      <c r="P203" s="117">
        <v>1</v>
      </c>
      <c r="Q203" s="117"/>
    </row>
    <row r="204" spans="1:17" x14ac:dyDescent="0.25">
      <c r="A204" s="113" t="s">
        <v>2490</v>
      </c>
      <c r="B204" s="117">
        <v>557</v>
      </c>
      <c r="C204" s="115">
        <v>547.38074416666666</v>
      </c>
      <c r="D204" s="127">
        <f>VLOOKUP(B204,'[1]Gail Math'!$A:$B,2,FALSE)</f>
        <v>20</v>
      </c>
      <c r="E204" s="126">
        <f t="shared" si="7"/>
        <v>27.369037208333332</v>
      </c>
      <c r="F204" s="117">
        <v>1.83</v>
      </c>
      <c r="G204" s="130">
        <v>41870</v>
      </c>
      <c r="H204" s="115">
        <v>142.17681666666667</v>
      </c>
      <c r="I204" s="117">
        <v>138.5</v>
      </c>
      <c r="J204" s="122">
        <f t="shared" si="6"/>
        <v>306</v>
      </c>
      <c r="K204" s="121">
        <v>104</v>
      </c>
      <c r="L204" s="113" t="s">
        <v>1230</v>
      </c>
      <c r="M204" s="121">
        <v>18</v>
      </c>
      <c r="N204" s="117">
        <v>17</v>
      </c>
      <c r="O204" s="129">
        <v>18</v>
      </c>
      <c r="P204" s="117">
        <v>1</v>
      </c>
      <c r="Q204" s="117"/>
    </row>
    <row r="205" spans="1:17" x14ac:dyDescent="0.25">
      <c r="A205" s="113" t="s">
        <v>2491</v>
      </c>
      <c r="B205" s="117">
        <v>558</v>
      </c>
      <c r="C205" s="115">
        <v>456.60106335999996</v>
      </c>
      <c r="D205" s="127">
        <f>VLOOKUP(B205,'[1]Gail Math'!$A:$B,2,FALSE)</f>
        <v>20</v>
      </c>
      <c r="E205" s="126">
        <f t="shared" si="7"/>
        <v>22.830053167999999</v>
      </c>
      <c r="F205" s="117">
        <v>1.86</v>
      </c>
      <c r="G205" s="130">
        <v>41870</v>
      </c>
      <c r="H205" s="115">
        <v>149.21603377777777</v>
      </c>
      <c r="I205" s="117">
        <v>142.5</v>
      </c>
      <c r="J205" s="122">
        <f t="shared" si="6"/>
        <v>306</v>
      </c>
      <c r="K205" s="121">
        <v>105</v>
      </c>
      <c r="L205" s="113" t="s">
        <v>1199</v>
      </c>
      <c r="M205" s="121">
        <v>18</v>
      </c>
      <c r="N205" s="117">
        <v>17</v>
      </c>
      <c r="O205" s="129">
        <v>19</v>
      </c>
      <c r="P205" s="117">
        <v>1</v>
      </c>
      <c r="Q205" s="117"/>
    </row>
    <row r="206" spans="1:17" x14ac:dyDescent="0.25">
      <c r="A206" s="113" t="s">
        <v>2492</v>
      </c>
      <c r="B206" s="117">
        <v>559</v>
      </c>
      <c r="C206" s="115">
        <v>664.02673672000003</v>
      </c>
      <c r="D206" s="127">
        <f>VLOOKUP(B206,'[1]Gail Math'!$A:$B,2,FALSE)</f>
        <v>20</v>
      </c>
      <c r="E206" s="126">
        <f t="shared" si="7"/>
        <v>33.201336836000003</v>
      </c>
      <c r="F206" s="117">
        <v>1.82</v>
      </c>
      <c r="G206" s="130">
        <v>41870</v>
      </c>
      <c r="H206" s="115">
        <v>222.827764</v>
      </c>
      <c r="I206" s="117">
        <v>220.5</v>
      </c>
      <c r="J206" s="122">
        <f t="shared" si="6"/>
        <v>756</v>
      </c>
      <c r="K206" s="121">
        <v>105</v>
      </c>
      <c r="L206" s="113" t="s">
        <v>1230</v>
      </c>
      <c r="M206" s="121">
        <v>28</v>
      </c>
      <c r="N206" s="117">
        <v>27</v>
      </c>
      <c r="O206" s="129">
        <v>18</v>
      </c>
      <c r="P206" s="117">
        <v>1</v>
      </c>
      <c r="Q206" s="117"/>
    </row>
    <row r="207" spans="1:17" x14ac:dyDescent="0.25">
      <c r="A207" s="113" t="s">
        <v>2493</v>
      </c>
      <c r="B207" s="117">
        <v>560</v>
      </c>
      <c r="C207" s="115">
        <v>322.85257437333337</v>
      </c>
      <c r="D207" s="127">
        <f>VLOOKUP(B207,'[1]Gail Math'!$A:$B,2,FALSE)</f>
        <v>20</v>
      </c>
      <c r="E207" s="126">
        <f t="shared" si="7"/>
        <v>16.142628718666668</v>
      </c>
      <c r="F207" s="117">
        <v>1.86</v>
      </c>
      <c r="G207" s="130">
        <v>41870</v>
      </c>
      <c r="H207" s="115">
        <v>104.48303377777779</v>
      </c>
      <c r="I207" s="117">
        <v>103.5</v>
      </c>
      <c r="J207" s="122">
        <f t="shared" si="6"/>
        <v>156</v>
      </c>
      <c r="K207" s="121">
        <v>106</v>
      </c>
      <c r="L207" s="113" t="s">
        <v>1408</v>
      </c>
      <c r="M207" s="121">
        <v>13</v>
      </c>
      <c r="N207" s="117">
        <v>12</v>
      </c>
      <c r="O207" s="129">
        <v>18</v>
      </c>
      <c r="P207" s="117">
        <v>1</v>
      </c>
      <c r="Q207" s="117"/>
    </row>
    <row r="208" spans="1:17" x14ac:dyDescent="0.25">
      <c r="A208" s="113" t="s">
        <v>2494</v>
      </c>
      <c r="B208" s="117">
        <v>562</v>
      </c>
      <c r="C208" s="115">
        <v>790.96988230666693</v>
      </c>
      <c r="D208" s="127">
        <f>VLOOKUP(B208,'[1]Gail Math'!$A:$B,2,FALSE)</f>
        <v>20</v>
      </c>
      <c r="E208" s="126">
        <f t="shared" si="7"/>
        <v>39.548494115333348</v>
      </c>
      <c r="F208" s="117">
        <v>1.82</v>
      </c>
      <c r="G208" s="130">
        <v>41870</v>
      </c>
      <c r="H208" s="115">
        <v>238.96371066666674</v>
      </c>
      <c r="I208" s="117">
        <v>238.5</v>
      </c>
      <c r="J208" s="122">
        <f t="shared" si="6"/>
        <v>870</v>
      </c>
      <c r="K208" s="121">
        <v>107</v>
      </c>
      <c r="L208" s="113" t="s">
        <v>1430</v>
      </c>
      <c r="M208" s="121">
        <v>30</v>
      </c>
      <c r="N208" s="117">
        <v>29</v>
      </c>
      <c r="O208" s="129">
        <v>19</v>
      </c>
      <c r="P208" s="117">
        <v>1</v>
      </c>
      <c r="Q208" s="117"/>
    </row>
    <row r="209" spans="1:17" x14ac:dyDescent="0.25">
      <c r="A209" s="113" t="s">
        <v>2495</v>
      </c>
      <c r="B209" s="117">
        <v>563</v>
      </c>
      <c r="C209" s="115">
        <v>438.25728821333331</v>
      </c>
      <c r="D209" s="127">
        <f>VLOOKUP(B209,'[1]Gail Math'!$A:$B,2,FALSE)</f>
        <v>20</v>
      </c>
      <c r="E209" s="126">
        <f t="shared" si="7"/>
        <v>21.912864410666664</v>
      </c>
      <c r="F209" s="117">
        <v>1.81</v>
      </c>
      <c r="G209" s="130">
        <v>41870</v>
      </c>
      <c r="H209" s="115">
        <v>136.52875022222221</v>
      </c>
      <c r="I209" s="117">
        <v>133</v>
      </c>
      <c r="J209" s="122">
        <f t="shared" si="6"/>
        <v>272</v>
      </c>
      <c r="K209" s="121">
        <v>108</v>
      </c>
      <c r="L209" s="113" t="s">
        <v>1351</v>
      </c>
      <c r="M209" s="121">
        <v>17</v>
      </c>
      <c r="N209" s="117">
        <v>16</v>
      </c>
      <c r="O209" s="129">
        <v>19</v>
      </c>
      <c r="P209" s="117">
        <v>1</v>
      </c>
      <c r="Q209" s="117"/>
    </row>
    <row r="210" spans="1:17" x14ac:dyDescent="0.25">
      <c r="A210" s="113" t="s">
        <v>2496</v>
      </c>
      <c r="B210" s="117">
        <v>564</v>
      </c>
      <c r="C210" s="115">
        <v>319.47563050000002</v>
      </c>
      <c r="D210" s="127">
        <f>VLOOKUP(B210,'[1]Gail Math'!$A:$B,2,FALSE)</f>
        <v>20</v>
      </c>
      <c r="E210" s="126">
        <f t="shared" si="7"/>
        <v>15.973781525000001</v>
      </c>
      <c r="F210" s="117">
        <v>1.8</v>
      </c>
      <c r="G210" s="130">
        <v>41808</v>
      </c>
      <c r="H210" s="115">
        <v>87.527570000000011</v>
      </c>
      <c r="I210" s="117">
        <v>85.5</v>
      </c>
      <c r="J210" s="122">
        <f t="shared" si="6"/>
        <v>110</v>
      </c>
      <c r="K210" s="121">
        <v>66</v>
      </c>
      <c r="L210" s="113" t="s">
        <v>1215</v>
      </c>
      <c r="M210" s="121">
        <v>11</v>
      </c>
      <c r="N210" s="117">
        <v>10</v>
      </c>
      <c r="O210" s="129">
        <v>18</v>
      </c>
      <c r="P210" s="117">
        <v>1</v>
      </c>
      <c r="Q210" s="117"/>
    </row>
    <row r="211" spans="1:17" x14ac:dyDescent="0.25">
      <c r="A211" s="113" t="s">
        <v>2497</v>
      </c>
      <c r="B211" s="117">
        <v>565</v>
      </c>
      <c r="C211" s="115">
        <v>470.75254988888895</v>
      </c>
      <c r="D211" s="127">
        <f>VLOOKUP(B211,'[1]Gail Math'!$A:$B,2,FALSE)</f>
        <v>20</v>
      </c>
      <c r="E211" s="126">
        <f t="shared" si="7"/>
        <v>23.537627494444447</v>
      </c>
      <c r="F211" s="117">
        <v>1.83</v>
      </c>
      <c r="G211" s="130">
        <v>41870</v>
      </c>
      <c r="H211" s="115">
        <v>155.8783277777778</v>
      </c>
      <c r="I211" s="117">
        <v>153</v>
      </c>
      <c r="J211" s="122">
        <f t="shared" si="6"/>
        <v>342</v>
      </c>
      <c r="K211" s="121">
        <v>108</v>
      </c>
      <c r="L211" s="113" t="s">
        <v>1230</v>
      </c>
      <c r="M211" s="121">
        <v>19</v>
      </c>
      <c r="N211" s="117">
        <v>18</v>
      </c>
      <c r="O211" s="129">
        <v>19</v>
      </c>
      <c r="P211" s="117">
        <v>1</v>
      </c>
      <c r="Q211" s="117"/>
    </row>
    <row r="212" spans="1:17" x14ac:dyDescent="0.25">
      <c r="A212" s="113" t="s">
        <v>2498</v>
      </c>
      <c r="B212" s="117">
        <v>566</v>
      </c>
      <c r="C212" s="115">
        <v>463.40159034666658</v>
      </c>
      <c r="D212" s="127">
        <f>VLOOKUP(B212,'[1]Gail Math'!$A:$B,2,FALSE)</f>
        <v>20</v>
      </c>
      <c r="E212" s="126">
        <f t="shared" si="7"/>
        <v>23.170079517333328</v>
      </c>
      <c r="F212" s="117">
        <v>1.83</v>
      </c>
      <c r="G212" s="130">
        <v>41870</v>
      </c>
      <c r="H212" s="115">
        <v>141.28097266666666</v>
      </c>
      <c r="I212" s="117">
        <v>141</v>
      </c>
      <c r="J212" s="122">
        <f t="shared" si="6"/>
        <v>306</v>
      </c>
      <c r="K212" s="121">
        <v>109</v>
      </c>
      <c r="L212" s="113" t="s">
        <v>1351</v>
      </c>
      <c r="M212" s="121">
        <v>18</v>
      </c>
      <c r="N212" s="117">
        <v>17</v>
      </c>
      <c r="O212" s="129">
        <v>18</v>
      </c>
      <c r="P212" s="117">
        <v>1</v>
      </c>
      <c r="Q212" s="117"/>
    </row>
    <row r="213" spans="1:17" x14ac:dyDescent="0.25">
      <c r="A213" s="113" t="s">
        <v>2499</v>
      </c>
      <c r="B213" s="117">
        <v>568</v>
      </c>
      <c r="C213" s="115">
        <v>598.85271524000007</v>
      </c>
      <c r="D213" s="127">
        <f>VLOOKUP(B213,'[1]Gail Math'!$A:$B,2,FALSE)</f>
        <v>20</v>
      </c>
      <c r="E213" s="126">
        <f t="shared" si="7"/>
        <v>29.942635762000002</v>
      </c>
      <c r="F213" s="117">
        <v>1.82</v>
      </c>
      <c r="G213" s="130">
        <v>41870</v>
      </c>
      <c r="H213" s="115">
        <v>175.10313311111113</v>
      </c>
      <c r="I213" s="117">
        <v>172.5</v>
      </c>
      <c r="J213" s="122">
        <f t="shared" si="6"/>
        <v>462</v>
      </c>
      <c r="K213" s="121">
        <v>109</v>
      </c>
      <c r="L213" s="113" t="s">
        <v>1364</v>
      </c>
      <c r="M213" s="121">
        <v>22</v>
      </c>
      <c r="N213" s="117">
        <v>21</v>
      </c>
      <c r="O213" s="129">
        <v>16</v>
      </c>
      <c r="P213" s="117">
        <v>1</v>
      </c>
      <c r="Q213" s="117"/>
    </row>
    <row r="214" spans="1:17" x14ac:dyDescent="0.25">
      <c r="A214" s="113" t="s">
        <v>2500</v>
      </c>
      <c r="B214" s="117">
        <v>569</v>
      </c>
      <c r="C214" s="115">
        <v>596.50541764444461</v>
      </c>
      <c r="D214" s="127">
        <f>VLOOKUP(B214,'[1]Gail Math'!$A:$B,2,FALSE)</f>
        <v>20</v>
      </c>
      <c r="E214" s="126">
        <f t="shared" si="7"/>
        <v>29.825270882222231</v>
      </c>
      <c r="F214" s="117">
        <v>1.83</v>
      </c>
      <c r="G214" s="130">
        <v>41870</v>
      </c>
      <c r="H214" s="115">
        <v>168.02969511111115</v>
      </c>
      <c r="I214" s="117">
        <v>167.5</v>
      </c>
      <c r="J214" s="122">
        <f t="shared" si="6"/>
        <v>420</v>
      </c>
      <c r="K214" s="121">
        <v>110</v>
      </c>
      <c r="L214" s="113" t="s">
        <v>1449</v>
      </c>
      <c r="M214" s="121">
        <v>21</v>
      </c>
      <c r="N214" s="117">
        <v>20</v>
      </c>
      <c r="O214" s="129">
        <v>17</v>
      </c>
      <c r="P214" s="117">
        <v>1</v>
      </c>
      <c r="Q214" s="117"/>
    </row>
    <row r="215" spans="1:17" x14ac:dyDescent="0.25">
      <c r="A215" s="113" t="s">
        <v>2501</v>
      </c>
      <c r="B215" s="117">
        <v>570</v>
      </c>
      <c r="C215" s="115">
        <v>428.71949127777782</v>
      </c>
      <c r="D215" s="127">
        <f>VLOOKUP(B215,'[1]Gail Math'!$A:$B,2,FALSE)</f>
        <v>20</v>
      </c>
      <c r="E215" s="126">
        <f t="shared" si="7"/>
        <v>21.435974563888891</v>
      </c>
      <c r="F215" s="117">
        <v>1.82</v>
      </c>
      <c r="G215" s="130">
        <v>41870</v>
      </c>
      <c r="H215" s="115">
        <v>145.32864111111112</v>
      </c>
      <c r="I215" s="117">
        <v>144</v>
      </c>
      <c r="J215" s="122">
        <f t="shared" si="6"/>
        <v>306</v>
      </c>
      <c r="K215" s="121">
        <v>111</v>
      </c>
      <c r="L215" s="113" t="s">
        <v>1270</v>
      </c>
      <c r="M215" s="121">
        <v>18</v>
      </c>
      <c r="N215" s="117">
        <v>17</v>
      </c>
      <c r="O215" s="129">
        <v>16</v>
      </c>
      <c r="P215" s="117">
        <v>1</v>
      </c>
      <c r="Q215" s="117"/>
    </row>
    <row r="216" spans="1:17" x14ac:dyDescent="0.25">
      <c r="A216" s="113" t="s">
        <v>2502</v>
      </c>
      <c r="B216" s="117">
        <v>571</v>
      </c>
      <c r="C216" s="115">
        <v>497.84412863999995</v>
      </c>
      <c r="D216" s="127">
        <f>VLOOKUP(B216,'[1]Gail Math'!$A:$B,2,FALSE)</f>
        <v>20</v>
      </c>
      <c r="E216" s="126">
        <f t="shared" si="7"/>
        <v>24.892206431999998</v>
      </c>
      <c r="F216" s="117">
        <v>1.83</v>
      </c>
      <c r="G216" s="130">
        <v>41870</v>
      </c>
      <c r="H216" s="115">
        <v>145.56845866666666</v>
      </c>
      <c r="I216" s="117">
        <v>143.5</v>
      </c>
      <c r="J216" s="122">
        <f t="shared" si="6"/>
        <v>306</v>
      </c>
      <c r="K216" s="121">
        <v>111</v>
      </c>
      <c r="L216" s="113" t="s">
        <v>1499</v>
      </c>
      <c r="M216" s="121">
        <v>18</v>
      </c>
      <c r="N216" s="117">
        <v>17</v>
      </c>
      <c r="O216" s="129">
        <v>19</v>
      </c>
      <c r="P216" s="117">
        <v>1</v>
      </c>
      <c r="Q216" s="117"/>
    </row>
    <row r="217" spans="1:17" x14ac:dyDescent="0.25">
      <c r="A217" s="113" t="s">
        <v>2503</v>
      </c>
      <c r="B217" s="117">
        <v>573</v>
      </c>
      <c r="C217" s="115">
        <v>428.1733392933333</v>
      </c>
      <c r="D217" s="127">
        <f>VLOOKUP(B217,'[1]Gail Math'!$A:$B,2,FALSE)</f>
        <v>20</v>
      </c>
      <c r="E217" s="126">
        <f t="shared" si="7"/>
        <v>21.408666964666665</v>
      </c>
      <c r="F217" s="117">
        <v>1.84</v>
      </c>
      <c r="G217" s="130">
        <v>41870</v>
      </c>
      <c r="H217" s="115">
        <v>134.22361733333332</v>
      </c>
      <c r="I217" s="117">
        <v>132.25</v>
      </c>
      <c r="J217" s="122">
        <f t="shared" si="6"/>
        <v>272</v>
      </c>
      <c r="K217" s="121">
        <v>112</v>
      </c>
      <c r="L217" s="113" t="s">
        <v>1256</v>
      </c>
      <c r="M217" s="121">
        <v>17</v>
      </c>
      <c r="N217" s="117">
        <v>16</v>
      </c>
      <c r="O217" s="129">
        <v>19</v>
      </c>
      <c r="P217" s="117">
        <v>1</v>
      </c>
      <c r="Q217" s="117"/>
    </row>
    <row r="218" spans="1:17" x14ac:dyDescent="0.25">
      <c r="A218" s="113" t="s">
        <v>2504</v>
      </c>
      <c r="B218" s="117">
        <v>574</v>
      </c>
      <c r="C218" s="115">
        <v>377.03665999999993</v>
      </c>
      <c r="D218" s="127">
        <f>VLOOKUP(B218,'[1]Gail Math'!$A:$B,2,FALSE)</f>
        <v>20</v>
      </c>
      <c r="E218" s="126">
        <f t="shared" si="7"/>
        <v>18.851832999999996</v>
      </c>
      <c r="F218" s="117">
        <v>1.83</v>
      </c>
      <c r="G218" s="130">
        <v>41870</v>
      </c>
      <c r="H218" s="115">
        <v>116.01127999999999</v>
      </c>
      <c r="I218" s="117">
        <v>113</v>
      </c>
      <c r="J218" s="122">
        <f t="shared" si="6"/>
        <v>182</v>
      </c>
      <c r="K218" s="121">
        <v>112</v>
      </c>
      <c r="L218" s="113" t="s">
        <v>1343</v>
      </c>
      <c r="M218" s="121">
        <v>14</v>
      </c>
      <c r="N218" s="117">
        <v>13</v>
      </c>
      <c r="O218" s="129">
        <v>19</v>
      </c>
      <c r="P218" s="117">
        <v>1</v>
      </c>
      <c r="Q218" s="117"/>
    </row>
    <row r="219" spans="1:17" x14ac:dyDescent="0.25">
      <c r="A219" s="113" t="s">
        <v>2505</v>
      </c>
      <c r="B219" s="117">
        <v>576</v>
      </c>
      <c r="C219" s="115">
        <v>443.35185800888888</v>
      </c>
      <c r="D219" s="127">
        <f>VLOOKUP(B219,'[1]Gail Math'!$A:$B,2,FALSE)</f>
        <v>20</v>
      </c>
      <c r="E219" s="126">
        <f t="shared" si="7"/>
        <v>22.167592900444443</v>
      </c>
      <c r="F219" s="117">
        <v>1.84</v>
      </c>
      <c r="G219" s="130">
        <v>41870</v>
      </c>
      <c r="H219" s="115">
        <v>143.94540844444444</v>
      </c>
      <c r="I219" s="117">
        <v>141.5</v>
      </c>
      <c r="J219" s="122">
        <f t="shared" si="6"/>
        <v>306</v>
      </c>
      <c r="K219" s="121">
        <v>113</v>
      </c>
      <c r="L219" s="113" t="s">
        <v>1189</v>
      </c>
      <c r="M219" s="121">
        <v>18</v>
      </c>
      <c r="N219" s="117">
        <v>17</v>
      </c>
      <c r="O219" s="129">
        <v>18</v>
      </c>
      <c r="P219" s="117">
        <v>1</v>
      </c>
      <c r="Q219" s="117"/>
    </row>
    <row r="220" spans="1:17" x14ac:dyDescent="0.25">
      <c r="A220" s="113" t="s">
        <v>2506</v>
      </c>
      <c r="B220" s="117">
        <v>577</v>
      </c>
      <c r="C220" s="115">
        <v>651.65953506666688</v>
      </c>
      <c r="D220" s="127">
        <f>VLOOKUP(B220,'[1]Gail Math'!$A:$B,2,FALSE)</f>
        <v>20</v>
      </c>
      <c r="E220" s="126">
        <f t="shared" si="7"/>
        <v>32.582976753333341</v>
      </c>
      <c r="F220" s="117">
        <v>1.82</v>
      </c>
      <c r="G220" s="130">
        <v>41870</v>
      </c>
      <c r="H220" s="115">
        <v>180.51510666666672</v>
      </c>
      <c r="I220" s="117">
        <v>177</v>
      </c>
      <c r="J220" s="122">
        <f t="shared" si="6"/>
        <v>462</v>
      </c>
      <c r="K220" s="121">
        <v>114</v>
      </c>
      <c r="L220" s="113" t="s">
        <v>1218</v>
      </c>
      <c r="M220" s="121">
        <v>22</v>
      </c>
      <c r="N220" s="117">
        <v>21</v>
      </c>
      <c r="O220" s="129">
        <v>17</v>
      </c>
      <c r="P220" s="117">
        <v>1</v>
      </c>
      <c r="Q220" s="117"/>
    </row>
    <row r="221" spans="1:17" x14ac:dyDescent="0.25">
      <c r="A221" s="113" t="s">
        <v>2507</v>
      </c>
      <c r="B221" s="117">
        <v>578</v>
      </c>
      <c r="C221" s="115">
        <v>556.35730799999999</v>
      </c>
      <c r="D221" s="127">
        <f>VLOOKUP(B221,'[1]Gail Math'!$A:$B,2,FALSE)</f>
        <v>20</v>
      </c>
      <c r="E221" s="126">
        <f t="shared" si="7"/>
        <v>27.817865399999999</v>
      </c>
      <c r="F221" s="117">
        <v>1.81</v>
      </c>
      <c r="G221" s="130">
        <v>41870</v>
      </c>
      <c r="H221" s="115">
        <v>185.45243600000001</v>
      </c>
      <c r="I221" s="117">
        <v>184</v>
      </c>
      <c r="J221" s="122">
        <f t="shared" si="6"/>
        <v>506</v>
      </c>
      <c r="K221" s="121">
        <v>114</v>
      </c>
      <c r="L221" s="113" t="s">
        <v>1196</v>
      </c>
      <c r="M221" s="121">
        <v>23</v>
      </c>
      <c r="N221" s="117">
        <v>22</v>
      </c>
      <c r="O221" s="129">
        <v>17</v>
      </c>
      <c r="P221" s="117">
        <v>1</v>
      </c>
      <c r="Q221" s="117"/>
    </row>
    <row r="222" spans="1:17" x14ac:dyDescent="0.25">
      <c r="A222" s="113" t="s">
        <v>2508</v>
      </c>
      <c r="B222" s="117">
        <v>580</v>
      </c>
      <c r="C222" s="115">
        <v>698.21639579999987</v>
      </c>
      <c r="D222" s="127">
        <f>VLOOKUP(B222,'[1]Gail Math'!$A:$B,2,FALSE)</f>
        <v>20</v>
      </c>
      <c r="E222" s="126">
        <f t="shared" si="7"/>
        <v>34.910819789999991</v>
      </c>
      <c r="F222" s="117">
        <v>1.84</v>
      </c>
      <c r="G222" s="130">
        <v>41870</v>
      </c>
      <c r="H222" s="115">
        <v>231.96557999999996</v>
      </c>
      <c r="I222" s="117">
        <v>231</v>
      </c>
      <c r="J222" s="122">
        <f t="shared" si="6"/>
        <v>812</v>
      </c>
      <c r="K222" s="121">
        <v>116</v>
      </c>
      <c r="L222" s="113" t="s">
        <v>932</v>
      </c>
      <c r="M222" s="121">
        <v>29</v>
      </c>
      <c r="N222" s="117">
        <v>28</v>
      </c>
      <c r="O222" s="129">
        <v>16</v>
      </c>
      <c r="P222" s="117">
        <v>1</v>
      </c>
      <c r="Q222" s="117"/>
    </row>
    <row r="223" spans="1:17" x14ac:dyDescent="0.25">
      <c r="A223" s="113" t="s">
        <v>2509</v>
      </c>
      <c r="B223" s="117">
        <v>581</v>
      </c>
      <c r="C223" s="115">
        <v>506.72901930000006</v>
      </c>
      <c r="D223" s="127">
        <f>VLOOKUP(B223,'[1]Gail Math'!$A:$B,2,FALSE)</f>
        <v>20</v>
      </c>
      <c r="E223" s="126">
        <f t="shared" si="7"/>
        <v>25.336450965000004</v>
      </c>
      <c r="F223" s="117">
        <v>1.81</v>
      </c>
      <c r="G223" s="130">
        <v>41870</v>
      </c>
      <c r="H223" s="115">
        <v>160.86635533333336</v>
      </c>
      <c r="I223" s="117">
        <v>158</v>
      </c>
      <c r="J223" s="122">
        <f t="shared" si="6"/>
        <v>380</v>
      </c>
      <c r="K223" s="121">
        <v>116</v>
      </c>
      <c r="L223" s="113" t="s">
        <v>1230</v>
      </c>
      <c r="M223" s="121">
        <v>20</v>
      </c>
      <c r="N223" s="117">
        <v>19</v>
      </c>
      <c r="O223" s="129">
        <v>17</v>
      </c>
      <c r="P223" s="117">
        <v>1</v>
      </c>
      <c r="Q223" s="117"/>
    </row>
    <row r="224" spans="1:17" x14ac:dyDescent="0.25">
      <c r="A224" s="113" t="s">
        <v>2510</v>
      </c>
      <c r="B224" s="117">
        <v>582</v>
      </c>
      <c r="C224" s="115">
        <v>480.57361792</v>
      </c>
      <c r="D224" s="127">
        <f>VLOOKUP(B224,'[1]Gail Math'!$A:$B,2,FALSE)</f>
        <v>20</v>
      </c>
      <c r="E224" s="126">
        <f t="shared" si="7"/>
        <v>24.028680896000001</v>
      </c>
      <c r="F224" s="117">
        <v>1.8</v>
      </c>
      <c r="G224" s="130">
        <v>41870</v>
      </c>
      <c r="H224" s="115">
        <v>166.86583955555557</v>
      </c>
      <c r="I224" s="117">
        <v>164.5</v>
      </c>
      <c r="J224" s="122">
        <f t="shared" si="6"/>
        <v>420</v>
      </c>
      <c r="K224" s="121">
        <v>117</v>
      </c>
      <c r="L224" s="113" t="s">
        <v>1306</v>
      </c>
      <c r="M224" s="121">
        <v>21</v>
      </c>
      <c r="N224" s="117">
        <v>20</v>
      </c>
      <c r="O224" s="129">
        <v>19</v>
      </c>
      <c r="P224" s="117">
        <v>1</v>
      </c>
      <c r="Q224" s="117"/>
    </row>
    <row r="225" spans="1:17" x14ac:dyDescent="0.25">
      <c r="A225" s="113" t="s">
        <v>2511</v>
      </c>
      <c r="B225" s="117">
        <v>583</v>
      </c>
      <c r="C225" s="115">
        <v>578.85790956666665</v>
      </c>
      <c r="D225" s="127">
        <f>VLOOKUP(B225,'[1]Gail Math'!$A:$B,2,FALSE)</f>
        <v>20</v>
      </c>
      <c r="E225" s="126">
        <f t="shared" si="7"/>
        <v>28.942895478333334</v>
      </c>
      <c r="F225" s="117">
        <v>1.83</v>
      </c>
      <c r="G225" s="130">
        <v>41870</v>
      </c>
      <c r="H225" s="115">
        <v>203.10803844444445</v>
      </c>
      <c r="I225" s="117">
        <v>200.5</v>
      </c>
      <c r="J225" s="122">
        <f t="shared" si="6"/>
        <v>600</v>
      </c>
      <c r="K225" s="121">
        <v>117</v>
      </c>
      <c r="L225" s="113" t="s">
        <v>1406</v>
      </c>
      <c r="M225" s="121">
        <v>25</v>
      </c>
      <c r="N225" s="117">
        <v>24</v>
      </c>
      <c r="O225" s="129">
        <v>19</v>
      </c>
      <c r="P225" s="117">
        <v>1</v>
      </c>
      <c r="Q225" s="117"/>
    </row>
    <row r="226" spans="1:17" x14ac:dyDescent="0.25">
      <c r="A226" s="113" t="s">
        <v>2512</v>
      </c>
      <c r="B226" s="117">
        <v>584</v>
      </c>
      <c r="C226" s="115">
        <v>547.20573457777789</v>
      </c>
      <c r="D226" s="127">
        <f>VLOOKUP(B226,'[1]Gail Math'!$A:$B,2,FALSE)</f>
        <v>20</v>
      </c>
      <c r="E226" s="126">
        <f t="shared" si="7"/>
        <v>27.360286728888894</v>
      </c>
      <c r="F226" s="117">
        <v>1.85</v>
      </c>
      <c r="G226" s="130">
        <v>41870</v>
      </c>
      <c r="H226" s="115">
        <v>174.26934222222224</v>
      </c>
      <c r="I226" s="117">
        <v>172</v>
      </c>
      <c r="J226" s="122">
        <f t="shared" si="6"/>
        <v>462</v>
      </c>
      <c r="K226" s="121">
        <v>118</v>
      </c>
      <c r="L226" s="113" t="s">
        <v>1189</v>
      </c>
      <c r="M226" s="121">
        <v>22</v>
      </c>
      <c r="N226" s="117">
        <v>21</v>
      </c>
      <c r="O226" s="129">
        <v>19</v>
      </c>
      <c r="P226" s="117">
        <v>1</v>
      </c>
      <c r="Q226" s="117"/>
    </row>
    <row r="227" spans="1:17" x14ac:dyDescent="0.25">
      <c r="A227" s="113" t="s">
        <v>2513</v>
      </c>
      <c r="B227" s="117">
        <v>585</v>
      </c>
      <c r="C227" s="115">
        <v>705.05123066666681</v>
      </c>
      <c r="D227" s="127">
        <f>VLOOKUP(B227,'[1]Gail Math'!$A:$B,2,FALSE)</f>
        <v>20</v>
      </c>
      <c r="E227" s="126">
        <f t="shared" si="7"/>
        <v>35.252561533333342</v>
      </c>
      <c r="F227" s="117">
        <v>1.85</v>
      </c>
      <c r="G227" s="130">
        <v>41870</v>
      </c>
      <c r="H227" s="115">
        <v>204.3626755555556</v>
      </c>
      <c r="I227" s="117">
        <v>202</v>
      </c>
      <c r="J227" s="122">
        <f t="shared" si="6"/>
        <v>650</v>
      </c>
      <c r="K227" s="121">
        <v>119</v>
      </c>
      <c r="L227" s="113" t="s">
        <v>1277</v>
      </c>
      <c r="M227" s="121">
        <v>26</v>
      </c>
      <c r="N227" s="117">
        <v>25</v>
      </c>
      <c r="O227" s="129">
        <v>19</v>
      </c>
      <c r="P227" s="117">
        <v>1</v>
      </c>
      <c r="Q227" s="131"/>
    </row>
    <row r="228" spans="1:17" x14ac:dyDescent="0.25">
      <c r="A228" s="113" t="s">
        <v>2514</v>
      </c>
      <c r="B228" s="117">
        <v>586</v>
      </c>
      <c r="C228" s="115">
        <v>744.49604266666677</v>
      </c>
      <c r="D228" s="127">
        <f>VLOOKUP(B228,'[1]Gail Math'!$A:$B,2,FALSE)</f>
        <v>20</v>
      </c>
      <c r="E228" s="126">
        <f t="shared" si="7"/>
        <v>37.224802133333341</v>
      </c>
      <c r="F228" s="117">
        <v>1.83</v>
      </c>
      <c r="G228" s="130">
        <v>41870</v>
      </c>
      <c r="H228" s="115">
        <v>193.87917777777781</v>
      </c>
      <c r="I228" s="117">
        <v>192.5</v>
      </c>
      <c r="J228" s="122">
        <f t="shared" si="6"/>
        <v>552</v>
      </c>
      <c r="K228" s="121">
        <v>119</v>
      </c>
      <c r="L228" s="113" t="s">
        <v>1186</v>
      </c>
      <c r="M228" s="121">
        <v>24</v>
      </c>
      <c r="N228" s="117">
        <v>23</v>
      </c>
      <c r="O228" s="129">
        <v>15</v>
      </c>
      <c r="P228" s="117">
        <v>1</v>
      </c>
      <c r="Q228" s="117"/>
    </row>
    <row r="229" spans="1:17" x14ac:dyDescent="0.25">
      <c r="A229" s="113" t="s">
        <v>2515</v>
      </c>
      <c r="B229" s="117">
        <v>587</v>
      </c>
      <c r="C229" s="115">
        <v>406.70518399999986</v>
      </c>
      <c r="D229" s="127">
        <f>VLOOKUP(B229,'[1]Gail Math'!$A:$B,2,FALSE)</f>
        <v>20</v>
      </c>
      <c r="E229" s="126">
        <f t="shared" si="7"/>
        <v>20.335259199999992</v>
      </c>
      <c r="F229" s="117">
        <v>1.8</v>
      </c>
      <c r="G229" s="130">
        <v>41870</v>
      </c>
      <c r="H229" s="115">
        <v>112.97366222222219</v>
      </c>
      <c r="I229" s="117">
        <v>110.5</v>
      </c>
      <c r="J229" s="122">
        <f t="shared" si="6"/>
        <v>182</v>
      </c>
      <c r="K229" s="121">
        <v>120</v>
      </c>
      <c r="L229" s="113" t="s">
        <v>1189</v>
      </c>
      <c r="M229" s="121">
        <v>14</v>
      </c>
      <c r="N229" s="117">
        <v>13</v>
      </c>
      <c r="O229" s="129">
        <v>17</v>
      </c>
      <c r="P229" s="117">
        <v>1</v>
      </c>
      <c r="Q229" s="117"/>
    </row>
    <row r="230" spans="1:17" x14ac:dyDescent="0.25">
      <c r="A230" s="113" t="s">
        <v>2516</v>
      </c>
      <c r="B230" s="117">
        <v>589</v>
      </c>
      <c r="C230" s="115">
        <v>504.88257500000003</v>
      </c>
      <c r="D230" s="127">
        <f>VLOOKUP(B230,'[1]Gail Math'!$A:$B,2,FALSE)</f>
        <v>20</v>
      </c>
      <c r="E230" s="126">
        <f t="shared" si="7"/>
        <v>25.244128750000002</v>
      </c>
      <c r="F230" s="117">
        <v>1.82</v>
      </c>
      <c r="G230" s="130">
        <v>41870</v>
      </c>
      <c r="H230" s="115">
        <v>134.63535333333334</v>
      </c>
      <c r="I230" s="117">
        <v>134</v>
      </c>
      <c r="J230" s="122">
        <f t="shared" si="6"/>
        <v>272</v>
      </c>
      <c r="K230" s="121">
        <v>121</v>
      </c>
      <c r="L230" s="113" t="s">
        <v>1189</v>
      </c>
      <c r="M230" s="121">
        <v>17</v>
      </c>
      <c r="N230" s="117">
        <v>16</v>
      </c>
      <c r="O230" s="129">
        <v>14</v>
      </c>
      <c r="P230" s="117">
        <v>1</v>
      </c>
      <c r="Q230" s="117"/>
    </row>
    <row r="231" spans="1:17" x14ac:dyDescent="0.25">
      <c r="A231" s="113" t="s">
        <v>2517</v>
      </c>
      <c r="B231" s="117">
        <v>590</v>
      </c>
      <c r="C231" s="115">
        <v>466.84532440000004</v>
      </c>
      <c r="D231" s="127">
        <f>VLOOKUP(B231,'[1]Gail Math'!$A:$B,2,FALSE)</f>
        <v>20</v>
      </c>
      <c r="E231" s="126">
        <f t="shared" si="7"/>
        <v>23.342266220000003</v>
      </c>
      <c r="F231" s="117">
        <v>1.83</v>
      </c>
      <c r="G231" s="130">
        <v>41870</v>
      </c>
      <c r="H231" s="115">
        <v>128.25421</v>
      </c>
      <c r="I231" s="117">
        <v>126.5</v>
      </c>
      <c r="J231" s="122">
        <f t="shared" si="6"/>
        <v>240</v>
      </c>
      <c r="K231" s="121">
        <v>122</v>
      </c>
      <c r="L231" s="113" t="s">
        <v>1235</v>
      </c>
      <c r="M231" s="121">
        <v>16</v>
      </c>
      <c r="N231" s="117">
        <v>15</v>
      </c>
      <c r="O231" s="129">
        <v>15</v>
      </c>
      <c r="P231" s="117">
        <v>1</v>
      </c>
      <c r="Q231" s="117"/>
    </row>
    <row r="232" spans="1:17" x14ac:dyDescent="0.25">
      <c r="A232" s="113" t="s">
        <v>2518</v>
      </c>
      <c r="B232" s="117">
        <v>591</v>
      </c>
      <c r="C232" s="115">
        <v>621.47451080000008</v>
      </c>
      <c r="D232" s="127">
        <f>VLOOKUP(B232,'[1]Gail Math'!$A:$B,2,FALSE)</f>
        <v>20</v>
      </c>
      <c r="E232" s="126">
        <f t="shared" si="7"/>
        <v>31.073725540000005</v>
      </c>
      <c r="F232" s="117">
        <v>1.81</v>
      </c>
      <c r="G232" s="130">
        <v>41870</v>
      </c>
      <c r="H232" s="115">
        <v>160.5877288888889</v>
      </c>
      <c r="I232" s="117">
        <v>157.5</v>
      </c>
      <c r="J232" s="122">
        <f t="shared" si="6"/>
        <v>380</v>
      </c>
      <c r="K232" s="121">
        <v>122</v>
      </c>
      <c r="L232" s="113" t="s">
        <v>1313</v>
      </c>
      <c r="M232" s="121">
        <v>20</v>
      </c>
      <c r="N232" s="117">
        <v>19</v>
      </c>
      <c r="O232" s="129">
        <v>16</v>
      </c>
      <c r="P232" s="117">
        <v>1</v>
      </c>
      <c r="Q232" s="117"/>
    </row>
    <row r="233" spans="1:17" x14ac:dyDescent="0.25">
      <c r="A233" s="113" t="s">
        <v>2519</v>
      </c>
      <c r="B233" s="117">
        <v>592</v>
      </c>
      <c r="C233" s="115">
        <v>508.08602677777782</v>
      </c>
      <c r="D233" s="127">
        <f>VLOOKUP(B233,'[1]Gail Math'!$A:$B,2,FALSE)</f>
        <v>20</v>
      </c>
      <c r="E233" s="126">
        <f t="shared" si="7"/>
        <v>25.404301338888892</v>
      </c>
      <c r="F233" s="117">
        <v>1.85</v>
      </c>
      <c r="G233" s="130">
        <v>41870</v>
      </c>
      <c r="H233" s="115">
        <v>143.12282444444446</v>
      </c>
      <c r="I233" s="117">
        <v>140</v>
      </c>
      <c r="J233" s="122">
        <f t="shared" si="6"/>
        <v>306</v>
      </c>
      <c r="K233" s="121">
        <v>123</v>
      </c>
      <c r="L233" s="113" t="s">
        <v>1235</v>
      </c>
      <c r="M233" s="121">
        <v>18</v>
      </c>
      <c r="N233" s="117">
        <v>17</v>
      </c>
      <c r="O233" s="129">
        <v>16</v>
      </c>
      <c r="P233" s="117">
        <v>1</v>
      </c>
      <c r="Q233" s="117"/>
    </row>
    <row r="234" spans="1:17" x14ac:dyDescent="0.25">
      <c r="A234" s="113" t="s">
        <v>2520</v>
      </c>
      <c r="B234" s="117">
        <v>593</v>
      </c>
      <c r="C234" s="115">
        <v>423.02218400000004</v>
      </c>
      <c r="D234" s="127">
        <f>VLOOKUP(B234,'[1]Gail Math'!$A:$B,2,FALSE)</f>
        <v>20</v>
      </c>
      <c r="E234" s="126">
        <f t="shared" si="7"/>
        <v>21.1511092</v>
      </c>
      <c r="F234" s="117">
        <v>1.82</v>
      </c>
      <c r="G234" s="130">
        <v>41870</v>
      </c>
      <c r="H234" s="115">
        <v>135.58403333333334</v>
      </c>
      <c r="I234" s="117">
        <v>132</v>
      </c>
      <c r="J234" s="122">
        <f t="shared" si="6"/>
        <v>272</v>
      </c>
      <c r="K234" s="121">
        <v>123</v>
      </c>
      <c r="L234" s="113" t="s">
        <v>1215</v>
      </c>
      <c r="M234" s="121">
        <v>17</v>
      </c>
      <c r="N234" s="117">
        <v>16</v>
      </c>
      <c r="O234" s="129">
        <v>16</v>
      </c>
      <c r="P234" s="117">
        <v>1</v>
      </c>
      <c r="Q234" s="117"/>
    </row>
    <row r="235" spans="1:17" x14ac:dyDescent="0.25">
      <c r="A235" s="113" t="s">
        <v>2521</v>
      </c>
      <c r="B235" s="117" t="s">
        <v>1551</v>
      </c>
      <c r="C235" s="128">
        <v>400.54091690666661</v>
      </c>
      <c r="D235" s="127">
        <v>20</v>
      </c>
      <c r="E235" s="126">
        <f t="shared" si="7"/>
        <v>20.02704584533333</v>
      </c>
      <c r="F235" s="125">
        <v>1.89</v>
      </c>
      <c r="G235" s="124">
        <v>41886</v>
      </c>
      <c r="H235" s="123">
        <v>136.23840711111109</v>
      </c>
      <c r="I235" s="117">
        <v>132.5</v>
      </c>
      <c r="J235" s="122">
        <f t="shared" si="6"/>
        <v>195</v>
      </c>
      <c r="K235" s="121">
        <v>126</v>
      </c>
      <c r="L235" s="113" t="s">
        <v>1430</v>
      </c>
      <c r="M235" s="121">
        <v>15</v>
      </c>
      <c r="N235" s="117">
        <v>13</v>
      </c>
      <c r="O235" s="129">
        <v>22</v>
      </c>
      <c r="P235" s="117">
        <v>1</v>
      </c>
      <c r="Q235" s="117"/>
    </row>
    <row r="236" spans="1:17" x14ac:dyDescent="0.25">
      <c r="A236" s="113" t="s">
        <v>2522</v>
      </c>
      <c r="B236" s="117" t="s">
        <v>1551</v>
      </c>
      <c r="C236" s="128">
        <v>604.06049705999999</v>
      </c>
      <c r="D236" s="127">
        <v>20</v>
      </c>
      <c r="E236" s="126">
        <f t="shared" si="7"/>
        <v>30.203024852999999</v>
      </c>
      <c r="F236" s="125">
        <v>1.86</v>
      </c>
      <c r="G236" s="124">
        <v>41886</v>
      </c>
      <c r="H236" s="123">
        <v>195.488834</v>
      </c>
      <c r="I236" s="117">
        <v>193.5</v>
      </c>
      <c r="J236" s="122">
        <f t="shared" si="6"/>
        <v>440</v>
      </c>
      <c r="K236" s="121">
        <v>126</v>
      </c>
      <c r="L236" s="113" t="s">
        <v>1281</v>
      </c>
      <c r="M236" s="121">
        <v>22</v>
      </c>
      <c r="N236" s="117">
        <v>20</v>
      </c>
      <c r="O236" s="129">
        <v>25</v>
      </c>
      <c r="P236" s="117">
        <v>1</v>
      </c>
      <c r="Q236" s="117"/>
    </row>
    <row r="237" spans="1:17" x14ac:dyDescent="0.25">
      <c r="A237" s="113" t="s">
        <v>2523</v>
      </c>
      <c r="B237" s="117" t="s">
        <v>1551</v>
      </c>
      <c r="C237" s="128">
        <v>558.47728219999999</v>
      </c>
      <c r="D237" s="127">
        <v>20</v>
      </c>
      <c r="E237" s="126">
        <f t="shared" si="7"/>
        <v>27.92386411</v>
      </c>
      <c r="F237" s="125">
        <v>1.86</v>
      </c>
      <c r="G237" s="124">
        <v>41886</v>
      </c>
      <c r="H237" s="123">
        <v>180.15396200000001</v>
      </c>
      <c r="I237" s="117">
        <v>178</v>
      </c>
      <c r="J237" s="122">
        <f t="shared" si="6"/>
        <v>360</v>
      </c>
      <c r="K237" s="121">
        <v>127</v>
      </c>
      <c r="L237" s="113" t="s">
        <v>1499</v>
      </c>
      <c r="M237" s="121">
        <v>20</v>
      </c>
      <c r="N237" s="117">
        <v>18</v>
      </c>
      <c r="O237" s="129">
        <v>28</v>
      </c>
      <c r="P237" s="117">
        <v>1</v>
      </c>
      <c r="Q237" s="117"/>
    </row>
    <row r="238" spans="1:17" x14ac:dyDescent="0.25">
      <c r="A238" s="113" t="s">
        <v>2524</v>
      </c>
      <c r="B238" s="117" t="s">
        <v>1551</v>
      </c>
      <c r="C238" s="128">
        <v>371.25838151111105</v>
      </c>
      <c r="D238" s="127">
        <v>20</v>
      </c>
      <c r="E238" s="126">
        <f t="shared" si="7"/>
        <v>18.562919075555552</v>
      </c>
      <c r="F238" s="125">
        <v>1.87</v>
      </c>
      <c r="G238" s="124">
        <v>41886</v>
      </c>
      <c r="H238" s="123">
        <v>130.72478222222222</v>
      </c>
      <c r="I238" s="117">
        <v>129.5</v>
      </c>
      <c r="J238" s="122">
        <f t="shared" si="6"/>
        <v>195</v>
      </c>
      <c r="K238" s="121">
        <v>128</v>
      </c>
      <c r="L238" s="113" t="s">
        <v>1264</v>
      </c>
      <c r="M238" s="121">
        <v>15</v>
      </c>
      <c r="N238" s="117">
        <v>13</v>
      </c>
      <c r="O238" s="129">
        <v>21</v>
      </c>
      <c r="P238" s="117">
        <v>1</v>
      </c>
      <c r="Q238" s="117"/>
    </row>
    <row r="239" spans="1:17" x14ac:dyDescent="0.25">
      <c r="A239" s="113" t="s">
        <v>2525</v>
      </c>
      <c r="B239" s="117" t="s">
        <v>1551</v>
      </c>
      <c r="C239" s="128">
        <v>265.50479996444449</v>
      </c>
      <c r="D239" s="127">
        <v>20</v>
      </c>
      <c r="E239" s="126">
        <f t="shared" si="7"/>
        <v>13.275239998222224</v>
      </c>
      <c r="F239" s="125">
        <v>1.91</v>
      </c>
      <c r="G239" s="124">
        <v>41886</v>
      </c>
      <c r="H239" s="123">
        <v>78.784807111111121</v>
      </c>
      <c r="I239" s="117">
        <v>78</v>
      </c>
      <c r="J239" s="122">
        <f t="shared" si="6"/>
        <v>63</v>
      </c>
      <c r="K239" s="121">
        <v>128</v>
      </c>
      <c r="L239" s="113" t="s">
        <v>1430</v>
      </c>
      <c r="M239" s="121">
        <v>9</v>
      </c>
      <c r="N239" s="117">
        <v>7</v>
      </c>
      <c r="O239" s="129">
        <v>24</v>
      </c>
      <c r="P239" s="117">
        <v>1</v>
      </c>
      <c r="Q239" s="117"/>
    </row>
    <row r="240" spans="1:17" x14ac:dyDescent="0.25">
      <c r="A240" s="113" t="s">
        <v>2526</v>
      </c>
      <c r="B240" s="117" t="s">
        <v>1551</v>
      </c>
      <c r="C240" s="128">
        <v>967.41403733333345</v>
      </c>
      <c r="D240" s="127">
        <v>20</v>
      </c>
      <c r="E240" s="126">
        <f t="shared" si="7"/>
        <v>48.370701866666671</v>
      </c>
      <c r="F240" s="125">
        <v>1.85</v>
      </c>
      <c r="G240" s="124">
        <v>41886</v>
      </c>
      <c r="H240" s="123">
        <v>274.83353333333338</v>
      </c>
      <c r="I240" s="117">
        <v>272.5</v>
      </c>
      <c r="J240" s="122">
        <f t="shared" si="6"/>
        <v>899</v>
      </c>
      <c r="K240" s="121">
        <v>128</v>
      </c>
      <c r="L240" s="113" t="s">
        <v>1196</v>
      </c>
      <c r="M240" s="121">
        <v>31</v>
      </c>
      <c r="N240" s="117">
        <v>29</v>
      </c>
      <c r="O240" s="129">
        <v>26</v>
      </c>
      <c r="P240" s="117">
        <v>1</v>
      </c>
      <c r="Q240" s="117"/>
    </row>
    <row r="241" spans="1:17" x14ac:dyDescent="0.25">
      <c r="A241" s="113" t="s">
        <v>2527</v>
      </c>
      <c r="B241" s="117" t="s">
        <v>1551</v>
      </c>
      <c r="C241" s="128">
        <v>438.92179505777784</v>
      </c>
      <c r="D241" s="127">
        <v>20</v>
      </c>
      <c r="E241" s="126">
        <f t="shared" si="7"/>
        <v>21.946089752888891</v>
      </c>
      <c r="F241" s="125">
        <v>1.88</v>
      </c>
      <c r="G241" s="124">
        <v>41886</v>
      </c>
      <c r="H241" s="123">
        <v>148.28439022222224</v>
      </c>
      <c r="I241" s="117">
        <v>147</v>
      </c>
      <c r="J241" s="122">
        <f t="shared" si="6"/>
        <v>255</v>
      </c>
      <c r="K241" s="121">
        <v>129</v>
      </c>
      <c r="L241" s="113" t="s">
        <v>1215</v>
      </c>
      <c r="M241" s="121">
        <v>17</v>
      </c>
      <c r="N241" s="117">
        <v>15</v>
      </c>
      <c r="O241" s="129">
        <v>23</v>
      </c>
      <c r="P241" s="117">
        <v>1</v>
      </c>
      <c r="Q241" s="117"/>
    </row>
    <row r="242" spans="1:17" x14ac:dyDescent="0.25">
      <c r="A242" s="113" t="s">
        <v>2528</v>
      </c>
      <c r="B242" s="117" t="s">
        <v>1551</v>
      </c>
      <c r="C242" s="128">
        <v>713.56981466666673</v>
      </c>
      <c r="D242" s="127">
        <v>20</v>
      </c>
      <c r="E242" s="126">
        <f t="shared" si="7"/>
        <v>35.678490733333334</v>
      </c>
      <c r="F242" s="125">
        <v>1.89</v>
      </c>
      <c r="G242" s="124">
        <v>41886</v>
      </c>
      <c r="H242" s="123">
        <v>227.25153333333333</v>
      </c>
      <c r="I242" s="117">
        <v>224.5</v>
      </c>
      <c r="J242" s="122">
        <f t="shared" si="6"/>
        <v>575</v>
      </c>
      <c r="K242" s="121">
        <v>130</v>
      </c>
      <c r="L242" s="113" t="s">
        <v>1264</v>
      </c>
      <c r="M242" s="121">
        <v>25</v>
      </c>
      <c r="N242" s="117">
        <v>23</v>
      </c>
      <c r="O242" s="129">
        <v>23</v>
      </c>
      <c r="P242" s="117">
        <v>1</v>
      </c>
      <c r="Q242" s="117"/>
    </row>
    <row r="243" spans="1:17" x14ac:dyDescent="0.25">
      <c r="A243" s="113" t="s">
        <v>2529</v>
      </c>
      <c r="B243" s="117" t="s">
        <v>1551</v>
      </c>
      <c r="C243" s="128">
        <v>699.67913110666666</v>
      </c>
      <c r="D243" s="127">
        <v>20</v>
      </c>
      <c r="E243" s="126">
        <f t="shared" si="7"/>
        <v>34.983956555333336</v>
      </c>
      <c r="F243" s="125">
        <v>1.89</v>
      </c>
      <c r="G243" s="124">
        <v>41886</v>
      </c>
      <c r="H243" s="123">
        <v>263.03726733333332</v>
      </c>
      <c r="I243" s="117">
        <v>269</v>
      </c>
      <c r="J243" s="122">
        <f t="shared" si="6"/>
        <v>840</v>
      </c>
      <c r="K243" s="121">
        <v>130</v>
      </c>
      <c r="L243" s="113" t="s">
        <v>935</v>
      </c>
      <c r="M243" s="121">
        <v>30</v>
      </c>
      <c r="N243" s="117">
        <v>28</v>
      </c>
      <c r="O243" s="129">
        <v>27</v>
      </c>
      <c r="P243" s="117">
        <v>1</v>
      </c>
      <c r="Q243" s="117"/>
    </row>
    <row r="244" spans="1:17" x14ac:dyDescent="0.25">
      <c r="A244" s="113" t="s">
        <v>2530</v>
      </c>
      <c r="B244" s="117" t="s">
        <v>1551</v>
      </c>
      <c r="C244" s="128">
        <v>563.37489573333335</v>
      </c>
      <c r="D244" s="127">
        <v>20</v>
      </c>
      <c r="E244" s="126">
        <f t="shared" si="7"/>
        <v>28.168744786666668</v>
      </c>
      <c r="F244" s="125">
        <v>1.86</v>
      </c>
      <c r="G244" s="124">
        <v>41886</v>
      </c>
      <c r="H244" s="123">
        <v>168.17161066666665</v>
      </c>
      <c r="I244" s="117">
        <v>167</v>
      </c>
      <c r="J244" s="122">
        <f t="shared" si="6"/>
        <v>323</v>
      </c>
      <c r="K244" s="121">
        <v>131</v>
      </c>
      <c r="L244" s="113" t="s">
        <v>1408</v>
      </c>
      <c r="M244" s="121">
        <v>19</v>
      </c>
      <c r="N244" s="117">
        <v>17</v>
      </c>
      <c r="O244" s="129">
        <v>19</v>
      </c>
      <c r="P244" s="117">
        <v>1</v>
      </c>
      <c r="Q244" s="117"/>
    </row>
    <row r="245" spans="1:17" x14ac:dyDescent="0.25">
      <c r="A245" s="113" t="s">
        <v>2531</v>
      </c>
      <c r="B245" s="117" t="s">
        <v>1551</v>
      </c>
      <c r="C245" s="128">
        <v>439.18103366666668</v>
      </c>
      <c r="D245" s="127">
        <v>20</v>
      </c>
      <c r="E245" s="126">
        <f t="shared" si="7"/>
        <v>21.959051683333335</v>
      </c>
      <c r="F245" s="125">
        <v>1.89</v>
      </c>
      <c r="G245" s="124">
        <v>41886</v>
      </c>
      <c r="H245" s="123">
        <v>148.87492666666665</v>
      </c>
      <c r="I245" s="117">
        <v>146</v>
      </c>
      <c r="J245" s="122">
        <f t="shared" si="6"/>
        <v>255</v>
      </c>
      <c r="K245" s="121">
        <v>132</v>
      </c>
      <c r="L245" s="113" t="s">
        <v>1235</v>
      </c>
      <c r="M245" s="121">
        <v>17</v>
      </c>
      <c r="N245" s="117">
        <v>15</v>
      </c>
      <c r="O245" s="129">
        <v>22</v>
      </c>
      <c r="P245" s="117">
        <v>1</v>
      </c>
      <c r="Q245" s="117"/>
    </row>
    <row r="246" spans="1:17" x14ac:dyDescent="0.25">
      <c r="A246" s="113" t="s">
        <v>2532</v>
      </c>
      <c r="B246" s="117" t="s">
        <v>1551</v>
      </c>
      <c r="C246" s="128">
        <v>386.06876897333331</v>
      </c>
      <c r="D246" s="127">
        <v>20</v>
      </c>
      <c r="E246" s="126">
        <f t="shared" si="7"/>
        <v>19.303438448666665</v>
      </c>
      <c r="F246" s="125">
        <v>1.92</v>
      </c>
      <c r="G246" s="124">
        <v>41886</v>
      </c>
      <c r="H246" s="123">
        <v>133.58780933333333</v>
      </c>
      <c r="I246" s="117">
        <v>132</v>
      </c>
      <c r="J246" s="122">
        <f t="shared" si="6"/>
        <v>195</v>
      </c>
      <c r="K246" s="121">
        <v>132</v>
      </c>
      <c r="L246" s="113" t="s">
        <v>1408</v>
      </c>
      <c r="M246" s="121">
        <v>15</v>
      </c>
      <c r="N246" s="117">
        <v>13</v>
      </c>
      <c r="O246" s="129">
        <v>21</v>
      </c>
      <c r="P246" s="117">
        <v>1</v>
      </c>
      <c r="Q246" s="117"/>
    </row>
    <row r="247" spans="1:17" x14ac:dyDescent="0.25">
      <c r="A247" s="113" t="s">
        <v>2533</v>
      </c>
      <c r="B247" s="117" t="s">
        <v>1551</v>
      </c>
      <c r="C247" s="128">
        <v>607.86033120000013</v>
      </c>
      <c r="D247" s="127">
        <v>20</v>
      </c>
      <c r="E247" s="126">
        <f t="shared" si="7"/>
        <v>30.393016560000007</v>
      </c>
      <c r="F247" s="125">
        <v>1.87</v>
      </c>
      <c r="G247" s="124">
        <v>41886</v>
      </c>
      <c r="H247" s="123">
        <v>187.61121333333335</v>
      </c>
      <c r="I247" s="117">
        <v>185.25</v>
      </c>
      <c r="J247" s="122">
        <f t="shared" si="6"/>
        <v>399</v>
      </c>
      <c r="K247" s="121">
        <v>133</v>
      </c>
      <c r="L247" s="113" t="s">
        <v>932</v>
      </c>
      <c r="M247" s="121">
        <v>21</v>
      </c>
      <c r="N247" s="117">
        <v>19</v>
      </c>
      <c r="O247" s="129">
        <v>28</v>
      </c>
      <c r="P247" s="117">
        <v>1</v>
      </c>
      <c r="Q247" s="117"/>
    </row>
    <row r="248" spans="1:17" x14ac:dyDescent="0.25">
      <c r="A248" s="113" t="s">
        <v>2534</v>
      </c>
      <c r="B248" s="117" t="s">
        <v>1551</v>
      </c>
      <c r="C248" s="128">
        <v>457.44856266666665</v>
      </c>
      <c r="D248" s="127">
        <v>20</v>
      </c>
      <c r="E248" s="126">
        <f t="shared" si="7"/>
        <v>22.872428133333333</v>
      </c>
      <c r="F248" s="125">
        <v>1.86</v>
      </c>
      <c r="G248" s="124">
        <v>41886</v>
      </c>
      <c r="H248" s="123">
        <v>152.48285422222222</v>
      </c>
      <c r="I248" s="117">
        <v>150.5</v>
      </c>
      <c r="J248" s="122">
        <f t="shared" si="6"/>
        <v>255</v>
      </c>
      <c r="K248" s="121">
        <v>133</v>
      </c>
      <c r="L248" s="113" t="s">
        <v>1408</v>
      </c>
      <c r="M248" s="121">
        <v>17</v>
      </c>
      <c r="N248" s="117">
        <v>15</v>
      </c>
      <c r="O248" s="129">
        <v>18</v>
      </c>
      <c r="P248" s="117">
        <v>1</v>
      </c>
      <c r="Q248" s="117"/>
    </row>
    <row r="249" spans="1:17" x14ac:dyDescent="0.25">
      <c r="A249" s="113" t="s">
        <v>2535</v>
      </c>
      <c r="B249" s="117" t="s">
        <v>1551</v>
      </c>
      <c r="C249" s="128">
        <v>674.85103047999996</v>
      </c>
      <c r="D249" s="127">
        <v>20</v>
      </c>
      <c r="E249" s="126">
        <f t="shared" si="7"/>
        <v>33.742551524</v>
      </c>
      <c r="F249" s="125">
        <v>1.88</v>
      </c>
      <c r="G249" s="124">
        <v>41886</v>
      </c>
      <c r="H249" s="123">
        <v>251.81008599999998</v>
      </c>
      <c r="I249" s="117">
        <v>251</v>
      </c>
      <c r="J249" s="122">
        <f t="shared" si="6"/>
        <v>728</v>
      </c>
      <c r="K249" s="121">
        <v>134</v>
      </c>
      <c r="L249" s="113" t="s">
        <v>1210</v>
      </c>
      <c r="M249" s="121">
        <v>28</v>
      </c>
      <c r="N249" s="117">
        <v>26</v>
      </c>
      <c r="O249" s="129">
        <v>21</v>
      </c>
      <c r="P249" s="117">
        <v>1</v>
      </c>
      <c r="Q249" s="117"/>
    </row>
    <row r="250" spans="1:17" x14ac:dyDescent="0.25">
      <c r="A250" s="113" t="s">
        <v>2536</v>
      </c>
      <c r="B250" s="117" t="s">
        <v>1551</v>
      </c>
      <c r="C250" s="128">
        <v>668.3154984800002</v>
      </c>
      <c r="D250" s="127">
        <v>20</v>
      </c>
      <c r="E250" s="126">
        <f t="shared" si="7"/>
        <v>33.415774924000011</v>
      </c>
      <c r="F250" s="125">
        <v>1.85</v>
      </c>
      <c r="G250" s="124">
        <v>41886</v>
      </c>
      <c r="H250" s="123">
        <v>251.24642800000007</v>
      </c>
      <c r="I250" s="117">
        <v>248.25</v>
      </c>
      <c r="J250" s="122">
        <f t="shared" si="6"/>
        <v>728</v>
      </c>
      <c r="K250" s="121">
        <v>134</v>
      </c>
      <c r="L250" s="113" t="s">
        <v>1364</v>
      </c>
      <c r="M250" s="121">
        <v>28</v>
      </c>
      <c r="N250" s="117">
        <v>26</v>
      </c>
      <c r="O250" s="129">
        <v>24</v>
      </c>
      <c r="P250" s="117">
        <v>1</v>
      </c>
      <c r="Q250" s="117"/>
    </row>
    <row r="251" spans="1:17" x14ac:dyDescent="0.25">
      <c r="A251" s="113" t="s">
        <v>2537</v>
      </c>
      <c r="B251" s="117" t="s">
        <v>1551</v>
      </c>
      <c r="C251" s="128">
        <v>580.04844450666667</v>
      </c>
      <c r="D251" s="127">
        <v>20</v>
      </c>
      <c r="E251" s="126">
        <f t="shared" si="7"/>
        <v>29.002422225333333</v>
      </c>
      <c r="F251" s="125">
        <v>1.89</v>
      </c>
      <c r="G251" s="124">
        <v>41886</v>
      </c>
      <c r="H251" s="123">
        <v>204.96411466666666</v>
      </c>
      <c r="I251" s="117">
        <v>202.5</v>
      </c>
      <c r="J251" s="122">
        <f t="shared" si="6"/>
        <v>483</v>
      </c>
      <c r="K251" s="121">
        <v>135</v>
      </c>
      <c r="L251" s="113" t="s">
        <v>1215</v>
      </c>
      <c r="M251" s="121">
        <v>23</v>
      </c>
      <c r="N251" s="117">
        <v>21</v>
      </c>
      <c r="O251" s="129">
        <v>24</v>
      </c>
      <c r="P251" s="117">
        <v>1</v>
      </c>
      <c r="Q251" s="117"/>
    </row>
    <row r="252" spans="1:17" x14ac:dyDescent="0.25">
      <c r="A252" s="113" t="s">
        <v>2538</v>
      </c>
      <c r="B252" s="117" t="s">
        <v>1551</v>
      </c>
      <c r="C252" s="128">
        <v>745.01586273777775</v>
      </c>
      <c r="D252" s="127">
        <v>20</v>
      </c>
      <c r="E252" s="126">
        <f t="shared" si="7"/>
        <v>37.250793136888888</v>
      </c>
      <c r="F252" s="125">
        <v>1.86</v>
      </c>
      <c r="G252" s="124">
        <v>41886</v>
      </c>
      <c r="H252" s="123">
        <v>235.02077688888889</v>
      </c>
      <c r="I252" s="117">
        <v>231.25</v>
      </c>
      <c r="J252" s="122">
        <f t="shared" si="6"/>
        <v>624</v>
      </c>
      <c r="K252" s="121">
        <v>136</v>
      </c>
      <c r="L252" s="113" t="s">
        <v>1277</v>
      </c>
      <c r="M252" s="121">
        <v>26</v>
      </c>
      <c r="N252" s="117">
        <v>24</v>
      </c>
      <c r="O252" s="129">
        <v>30</v>
      </c>
      <c r="P252" s="117">
        <v>1</v>
      </c>
      <c r="Q252" s="117"/>
    </row>
    <row r="253" spans="1:17" x14ac:dyDescent="0.25">
      <c r="A253" s="113" t="s">
        <v>2539</v>
      </c>
      <c r="B253" s="117" t="s">
        <v>1551</v>
      </c>
      <c r="C253" s="128">
        <v>599.09938766222217</v>
      </c>
      <c r="D253" s="127">
        <v>20</v>
      </c>
      <c r="E253" s="126">
        <f t="shared" si="7"/>
        <v>29.954969383111109</v>
      </c>
      <c r="F253" s="125">
        <v>1.84</v>
      </c>
      <c r="G253" s="124">
        <v>41886</v>
      </c>
      <c r="H253" s="123">
        <v>188.99034311111109</v>
      </c>
      <c r="I253" s="117">
        <v>186</v>
      </c>
      <c r="J253" s="122">
        <f t="shared" ref="J253:J295" si="8">PRODUCT(M253:N253)</f>
        <v>399</v>
      </c>
      <c r="K253" s="121">
        <v>136</v>
      </c>
      <c r="L253" s="113" t="s">
        <v>1186</v>
      </c>
      <c r="M253" s="121">
        <v>21</v>
      </c>
      <c r="N253" s="117">
        <v>19</v>
      </c>
      <c r="O253" s="129">
        <v>31</v>
      </c>
      <c r="P253" s="117">
        <v>1</v>
      </c>
      <c r="Q253" s="117"/>
    </row>
    <row r="254" spans="1:17" x14ac:dyDescent="0.25">
      <c r="A254" s="113" t="s">
        <v>2540</v>
      </c>
      <c r="B254" s="117" t="s">
        <v>1551</v>
      </c>
      <c r="C254" s="128">
        <v>487.58826604444437</v>
      </c>
      <c r="D254" s="127">
        <v>20</v>
      </c>
      <c r="E254" s="126">
        <f t="shared" ref="E254:E295" si="9">C254/D254</f>
        <v>24.379413302222218</v>
      </c>
      <c r="F254" s="125">
        <v>1.85</v>
      </c>
      <c r="G254" s="124">
        <v>41886</v>
      </c>
      <c r="H254" s="123">
        <v>146.86393555555554</v>
      </c>
      <c r="I254" s="117">
        <v>144</v>
      </c>
      <c r="J254" s="122">
        <f t="shared" si="8"/>
        <v>224</v>
      </c>
      <c r="K254" s="121">
        <v>137</v>
      </c>
      <c r="L254" s="113" t="s">
        <v>1313</v>
      </c>
      <c r="M254" s="121">
        <v>16</v>
      </c>
      <c r="N254" s="117">
        <v>14</v>
      </c>
      <c r="O254" s="129">
        <v>31</v>
      </c>
      <c r="P254" s="117">
        <v>1</v>
      </c>
      <c r="Q254" s="117"/>
    </row>
    <row r="255" spans="1:17" x14ac:dyDescent="0.25">
      <c r="A255" s="113" t="s">
        <v>2541</v>
      </c>
      <c r="B255" s="117" t="s">
        <v>1551</v>
      </c>
      <c r="C255" s="128">
        <v>676.63531288888885</v>
      </c>
      <c r="D255" s="127">
        <v>20</v>
      </c>
      <c r="E255" s="126">
        <f t="shared" si="9"/>
        <v>33.831765644444445</v>
      </c>
      <c r="F255" s="125">
        <v>1.84</v>
      </c>
      <c r="G255" s="124">
        <v>41886</v>
      </c>
      <c r="H255" s="123">
        <v>254.37417777777776</v>
      </c>
      <c r="I255" s="117">
        <v>252</v>
      </c>
      <c r="J255" s="122">
        <f t="shared" si="8"/>
        <v>728</v>
      </c>
      <c r="K255" s="121">
        <v>138</v>
      </c>
      <c r="L255" s="113" t="s">
        <v>932</v>
      </c>
      <c r="M255" s="121">
        <v>28</v>
      </c>
      <c r="N255" s="117">
        <v>26</v>
      </c>
      <c r="O255" s="129">
        <v>28</v>
      </c>
      <c r="P255" s="117">
        <v>1</v>
      </c>
      <c r="Q255" s="117"/>
    </row>
    <row r="256" spans="1:17" x14ac:dyDescent="0.25">
      <c r="A256" s="113" t="s">
        <v>2542</v>
      </c>
      <c r="B256" s="117" t="s">
        <v>1551</v>
      </c>
      <c r="C256" s="128">
        <v>414.21057479999996</v>
      </c>
      <c r="D256" s="127">
        <v>20</v>
      </c>
      <c r="E256" s="126">
        <f t="shared" si="9"/>
        <v>20.710528739999997</v>
      </c>
      <c r="F256" s="125">
        <v>1.89</v>
      </c>
      <c r="G256" s="124">
        <v>41886</v>
      </c>
      <c r="H256" s="123">
        <v>170.45702666666665</v>
      </c>
      <c r="I256" s="117">
        <v>168.5</v>
      </c>
      <c r="J256" s="122">
        <f t="shared" si="8"/>
        <v>323</v>
      </c>
      <c r="K256" s="121">
        <v>138</v>
      </c>
      <c r="L256" s="113" t="s">
        <v>935</v>
      </c>
      <c r="M256" s="121">
        <v>19</v>
      </c>
      <c r="N256" s="117">
        <v>17</v>
      </c>
      <c r="O256" s="129">
        <v>26</v>
      </c>
      <c r="P256" s="117">
        <v>1</v>
      </c>
      <c r="Q256" s="117"/>
    </row>
    <row r="257" spans="1:17" x14ac:dyDescent="0.25">
      <c r="A257" s="113" t="s">
        <v>2543</v>
      </c>
      <c r="B257" s="117" t="s">
        <v>1551</v>
      </c>
      <c r="C257" s="128">
        <v>605.4405542222222</v>
      </c>
      <c r="D257" s="127">
        <v>20</v>
      </c>
      <c r="E257" s="126">
        <f t="shared" si="9"/>
        <v>30.272027711111111</v>
      </c>
      <c r="F257" s="125">
        <v>1.86</v>
      </c>
      <c r="G257" s="124">
        <v>41886</v>
      </c>
      <c r="H257" s="123">
        <v>207.34265555555555</v>
      </c>
      <c r="I257" s="117">
        <v>205</v>
      </c>
      <c r="J257" s="122">
        <f t="shared" si="8"/>
        <v>483</v>
      </c>
      <c r="K257" s="121">
        <v>139</v>
      </c>
      <c r="L257" s="113" t="s">
        <v>1199</v>
      </c>
      <c r="M257" s="121">
        <v>23</v>
      </c>
      <c r="N257" s="117">
        <v>21</v>
      </c>
      <c r="O257" s="129">
        <v>28</v>
      </c>
      <c r="P257" s="117">
        <v>1</v>
      </c>
      <c r="Q257" s="117"/>
    </row>
    <row r="258" spans="1:17" x14ac:dyDescent="0.25">
      <c r="A258" s="113" t="s">
        <v>2544</v>
      </c>
      <c r="B258" s="117" t="s">
        <v>1551</v>
      </c>
      <c r="C258" s="128">
        <v>672.34509941333329</v>
      </c>
      <c r="D258" s="127">
        <v>20</v>
      </c>
      <c r="E258" s="126">
        <f t="shared" si="9"/>
        <v>33.617254970666664</v>
      </c>
      <c r="F258" s="125">
        <v>1.86</v>
      </c>
      <c r="G258" s="124">
        <v>41886</v>
      </c>
      <c r="H258" s="123">
        <v>243.60329688888888</v>
      </c>
      <c r="I258" s="117">
        <v>241</v>
      </c>
      <c r="J258" s="122">
        <f t="shared" si="8"/>
        <v>675</v>
      </c>
      <c r="K258" s="121">
        <v>139</v>
      </c>
      <c r="L258" s="113" t="s">
        <v>1406</v>
      </c>
      <c r="M258" s="121">
        <v>27</v>
      </c>
      <c r="N258" s="117">
        <v>25</v>
      </c>
      <c r="O258" s="129">
        <v>27</v>
      </c>
      <c r="P258" s="117">
        <v>1</v>
      </c>
      <c r="Q258" s="117"/>
    </row>
    <row r="259" spans="1:17" x14ac:dyDescent="0.25">
      <c r="A259" s="113" t="s">
        <v>2545</v>
      </c>
      <c r="B259" s="117" t="s">
        <v>1551</v>
      </c>
      <c r="C259" s="128">
        <v>598.86924527777774</v>
      </c>
      <c r="D259" s="127">
        <v>20</v>
      </c>
      <c r="E259" s="126">
        <f t="shared" si="9"/>
        <v>29.943462263888886</v>
      </c>
      <c r="F259" s="125">
        <v>1.87</v>
      </c>
      <c r="G259" s="124">
        <v>41886</v>
      </c>
      <c r="H259" s="123">
        <v>225.98839444444445</v>
      </c>
      <c r="I259" s="117">
        <v>224.5</v>
      </c>
      <c r="J259" s="122">
        <f t="shared" si="8"/>
        <v>575</v>
      </c>
      <c r="K259" s="121">
        <v>140</v>
      </c>
      <c r="L259" s="113" t="s">
        <v>1389</v>
      </c>
      <c r="M259" s="121">
        <v>25</v>
      </c>
      <c r="N259" s="117">
        <v>23</v>
      </c>
      <c r="O259" s="129">
        <v>24</v>
      </c>
      <c r="P259" s="117">
        <v>1</v>
      </c>
      <c r="Q259" s="117"/>
    </row>
    <row r="260" spans="1:17" x14ac:dyDescent="0.25">
      <c r="A260" s="113" t="s">
        <v>2546</v>
      </c>
      <c r="B260" s="117" t="s">
        <v>1551</v>
      </c>
      <c r="C260" s="128">
        <v>561.6496893333333</v>
      </c>
      <c r="D260" s="127">
        <v>20</v>
      </c>
      <c r="E260" s="126">
        <f t="shared" si="9"/>
        <v>28.082484466666664</v>
      </c>
      <c r="F260" s="125">
        <v>1.91</v>
      </c>
      <c r="G260" s="124">
        <v>41886</v>
      </c>
      <c r="H260" s="123">
        <v>157.76676666666665</v>
      </c>
      <c r="I260" s="117">
        <v>156.5</v>
      </c>
      <c r="J260" s="122">
        <f t="shared" si="8"/>
        <v>288</v>
      </c>
      <c r="K260" s="121">
        <v>141</v>
      </c>
      <c r="L260" s="113" t="s">
        <v>1256</v>
      </c>
      <c r="M260" s="121">
        <v>18</v>
      </c>
      <c r="N260" s="117">
        <v>16</v>
      </c>
      <c r="O260" s="129">
        <v>31</v>
      </c>
      <c r="P260" s="117">
        <v>1</v>
      </c>
      <c r="Q260" s="117"/>
    </row>
    <row r="261" spans="1:17" x14ac:dyDescent="0.25">
      <c r="A261" s="113" t="s">
        <v>2547</v>
      </c>
      <c r="B261" s="117" t="s">
        <v>1551</v>
      </c>
      <c r="C261" s="128">
        <v>595.25484296888885</v>
      </c>
      <c r="D261" s="127">
        <v>20</v>
      </c>
      <c r="E261" s="126">
        <f t="shared" si="9"/>
        <v>29.762742148444442</v>
      </c>
      <c r="F261" s="125">
        <v>1.87</v>
      </c>
      <c r="G261" s="124">
        <v>41886</v>
      </c>
      <c r="H261" s="123">
        <v>214.12044711111113</v>
      </c>
      <c r="I261" s="117">
        <v>211.75</v>
      </c>
      <c r="J261" s="122">
        <f t="shared" si="8"/>
        <v>528</v>
      </c>
      <c r="K261" s="121">
        <v>141</v>
      </c>
      <c r="L261" s="113" t="s">
        <v>1418</v>
      </c>
      <c r="M261" s="121">
        <v>24</v>
      </c>
      <c r="N261" s="117">
        <v>22</v>
      </c>
      <c r="O261" s="129">
        <v>31</v>
      </c>
      <c r="P261" s="117">
        <v>1</v>
      </c>
      <c r="Q261" s="117"/>
    </row>
    <row r="262" spans="1:17" x14ac:dyDescent="0.25">
      <c r="A262" s="113" t="s">
        <v>2548</v>
      </c>
      <c r="B262" s="117" t="s">
        <v>1551</v>
      </c>
      <c r="C262" s="128">
        <v>566.44477586666676</v>
      </c>
      <c r="D262" s="127">
        <v>20</v>
      </c>
      <c r="E262" s="126">
        <f t="shared" si="9"/>
        <v>28.322238793333337</v>
      </c>
      <c r="F262" s="125">
        <v>1.88</v>
      </c>
      <c r="G262" s="124">
        <v>41886</v>
      </c>
      <c r="H262" s="123">
        <v>207.48892888888892</v>
      </c>
      <c r="I262" s="117">
        <v>205.5</v>
      </c>
      <c r="J262" s="122">
        <f t="shared" si="8"/>
        <v>483</v>
      </c>
      <c r="K262" s="121">
        <v>142</v>
      </c>
      <c r="L262" s="113" t="s">
        <v>1313</v>
      </c>
      <c r="M262" s="121">
        <v>23</v>
      </c>
      <c r="N262" s="117">
        <v>21</v>
      </c>
      <c r="O262" s="129">
        <v>33</v>
      </c>
      <c r="P262" s="117">
        <v>1</v>
      </c>
      <c r="Q262" s="117"/>
    </row>
    <row r="263" spans="1:17" x14ac:dyDescent="0.25">
      <c r="A263" s="113" t="s">
        <v>2549</v>
      </c>
      <c r="B263" s="117" t="s">
        <v>1551</v>
      </c>
      <c r="C263" s="128">
        <v>622.01391061333334</v>
      </c>
      <c r="D263" s="127">
        <v>20</v>
      </c>
      <c r="E263" s="126">
        <f t="shared" si="9"/>
        <v>31.100695530666666</v>
      </c>
      <c r="F263" s="125">
        <v>1.86</v>
      </c>
      <c r="G263" s="124">
        <v>41886</v>
      </c>
      <c r="H263" s="123">
        <v>199.36343288888889</v>
      </c>
      <c r="I263" s="117">
        <v>198</v>
      </c>
      <c r="J263" s="122">
        <f t="shared" si="8"/>
        <v>440</v>
      </c>
      <c r="K263" s="121">
        <v>143</v>
      </c>
      <c r="L263" s="113" t="s">
        <v>1552</v>
      </c>
      <c r="M263" s="121">
        <v>22</v>
      </c>
      <c r="N263" s="117">
        <v>20</v>
      </c>
      <c r="O263" s="129">
        <v>33</v>
      </c>
      <c r="P263" s="117">
        <v>1</v>
      </c>
      <c r="Q263" s="117"/>
    </row>
    <row r="264" spans="1:17" x14ac:dyDescent="0.25">
      <c r="A264" s="113" t="s">
        <v>2550</v>
      </c>
      <c r="B264" s="117" t="s">
        <v>1551</v>
      </c>
      <c r="C264" s="128">
        <v>276.42697385333338</v>
      </c>
      <c r="D264" s="127">
        <v>10</v>
      </c>
      <c r="E264" s="126">
        <f t="shared" si="9"/>
        <v>27.642697385333339</v>
      </c>
      <c r="F264" s="125">
        <v>1.86</v>
      </c>
      <c r="G264" s="124">
        <v>41886</v>
      </c>
      <c r="H264" s="123">
        <v>78.086715777777798</v>
      </c>
      <c r="I264" s="117">
        <v>76</v>
      </c>
      <c r="J264" s="122">
        <f t="shared" si="8"/>
        <v>63</v>
      </c>
      <c r="K264" s="121">
        <v>143</v>
      </c>
      <c r="L264" s="113" t="s">
        <v>1230</v>
      </c>
      <c r="M264" s="121">
        <v>9</v>
      </c>
      <c r="N264" s="117">
        <v>7</v>
      </c>
      <c r="O264" s="129">
        <v>33</v>
      </c>
      <c r="P264" s="117">
        <v>1</v>
      </c>
      <c r="Q264" s="117"/>
    </row>
    <row r="265" spans="1:17" x14ac:dyDescent="0.25">
      <c r="A265" s="113" t="s">
        <v>2551</v>
      </c>
      <c r="B265" s="117" t="s">
        <v>1551</v>
      </c>
      <c r="C265" s="128">
        <v>444.04161858666674</v>
      </c>
      <c r="D265" s="127">
        <v>20</v>
      </c>
      <c r="E265" s="126">
        <f t="shared" si="9"/>
        <v>22.202080929333338</v>
      </c>
      <c r="F265" s="125">
        <v>1.83</v>
      </c>
      <c r="G265" s="124">
        <v>41886</v>
      </c>
      <c r="H265" s="123">
        <v>168.83711733333337</v>
      </c>
      <c r="I265" s="117">
        <v>168.5</v>
      </c>
      <c r="J265" s="122">
        <f t="shared" si="8"/>
        <v>342</v>
      </c>
      <c r="K265" s="121">
        <v>144</v>
      </c>
      <c r="L265" s="113" t="s">
        <v>1210</v>
      </c>
      <c r="M265" s="121">
        <v>19</v>
      </c>
      <c r="N265" s="117">
        <v>18</v>
      </c>
      <c r="O265" s="129">
        <v>4</v>
      </c>
      <c r="P265" s="117">
        <v>1</v>
      </c>
      <c r="Q265" s="117"/>
    </row>
    <row r="266" spans="1:17" x14ac:dyDescent="0.25">
      <c r="A266" s="113" t="s">
        <v>2552</v>
      </c>
      <c r="B266" s="117" t="s">
        <v>1551</v>
      </c>
      <c r="C266" s="128">
        <v>585.62065141333335</v>
      </c>
      <c r="D266" s="127">
        <v>20</v>
      </c>
      <c r="E266" s="126">
        <f t="shared" si="9"/>
        <v>29.281032570666667</v>
      </c>
      <c r="F266" s="125">
        <v>1.85</v>
      </c>
      <c r="G266" s="124">
        <v>41886</v>
      </c>
      <c r="H266" s="123">
        <v>216.09618133333336</v>
      </c>
      <c r="I266" s="117">
        <v>214.5</v>
      </c>
      <c r="J266" s="122">
        <f t="shared" si="8"/>
        <v>528</v>
      </c>
      <c r="K266" s="121">
        <v>144</v>
      </c>
      <c r="L266" s="113" t="s">
        <v>1408</v>
      </c>
      <c r="M266" s="121">
        <v>24</v>
      </c>
      <c r="N266" s="117">
        <v>22</v>
      </c>
      <c r="O266" s="129">
        <v>31</v>
      </c>
      <c r="P266" s="117">
        <v>1</v>
      </c>
      <c r="Q266" s="117"/>
    </row>
    <row r="267" spans="1:17" x14ac:dyDescent="0.25">
      <c r="A267" s="113" t="s">
        <v>2553</v>
      </c>
      <c r="B267" s="117" t="s">
        <v>1551</v>
      </c>
      <c r="C267" s="128">
        <v>248.20488</v>
      </c>
      <c r="D267" s="127">
        <v>10</v>
      </c>
      <c r="E267" s="126">
        <f t="shared" si="9"/>
        <v>24.820488000000001</v>
      </c>
      <c r="F267" s="125">
        <v>1.88</v>
      </c>
      <c r="G267" s="124">
        <v>41886</v>
      </c>
      <c r="H267" s="123">
        <v>90.256320000000002</v>
      </c>
      <c r="I267" s="117">
        <v>88.5</v>
      </c>
      <c r="J267" s="122">
        <f t="shared" si="8"/>
        <v>90</v>
      </c>
      <c r="K267" s="121">
        <v>145</v>
      </c>
      <c r="L267" s="113" t="s">
        <v>1277</v>
      </c>
      <c r="M267" s="121">
        <v>10</v>
      </c>
      <c r="N267" s="117">
        <v>9</v>
      </c>
      <c r="O267" s="129">
        <v>5</v>
      </c>
      <c r="P267" s="117">
        <v>1</v>
      </c>
      <c r="Q267" s="117"/>
    </row>
    <row r="268" spans="1:17" x14ac:dyDescent="0.25">
      <c r="A268" s="113" t="s">
        <v>2554</v>
      </c>
      <c r="B268" s="117" t="s">
        <v>1551</v>
      </c>
      <c r="C268" s="128">
        <v>653.86421706666681</v>
      </c>
      <c r="D268" s="127">
        <v>20</v>
      </c>
      <c r="E268" s="126">
        <f t="shared" si="9"/>
        <v>32.693210853333341</v>
      </c>
      <c r="F268" s="125">
        <v>1.86</v>
      </c>
      <c r="G268" s="124">
        <v>41886</v>
      </c>
      <c r="H268" s="123">
        <v>227.82725333333337</v>
      </c>
      <c r="I268" s="117">
        <v>228.5</v>
      </c>
      <c r="J268" s="122">
        <f t="shared" si="8"/>
        <v>624</v>
      </c>
      <c r="K268" s="121">
        <v>145</v>
      </c>
      <c r="L268" s="113" t="s">
        <v>1499</v>
      </c>
      <c r="M268" s="121">
        <v>26</v>
      </c>
      <c r="N268" s="117">
        <v>24</v>
      </c>
      <c r="O268" s="129">
        <v>32</v>
      </c>
      <c r="P268" s="117">
        <v>1</v>
      </c>
      <c r="Q268" s="117"/>
    </row>
    <row r="269" spans="1:17" x14ac:dyDescent="0.25">
      <c r="A269" s="113" t="s">
        <v>2555</v>
      </c>
      <c r="B269" s="117" t="s">
        <v>1551</v>
      </c>
      <c r="C269" s="128">
        <v>539.24425480888897</v>
      </c>
      <c r="D269" s="127">
        <v>20</v>
      </c>
      <c r="E269" s="126">
        <f t="shared" si="9"/>
        <v>26.96221274044445</v>
      </c>
      <c r="F269" s="125">
        <v>1.87</v>
      </c>
      <c r="G269" s="124">
        <v>41886</v>
      </c>
      <c r="H269" s="123">
        <v>171.73383911111114</v>
      </c>
      <c r="I269" s="117">
        <v>169.25</v>
      </c>
      <c r="J269" s="122">
        <f t="shared" si="8"/>
        <v>342</v>
      </c>
      <c r="K269" s="121">
        <v>146</v>
      </c>
      <c r="L269" s="113" t="s">
        <v>1277</v>
      </c>
      <c r="M269" s="121">
        <v>19</v>
      </c>
      <c r="N269" s="117">
        <v>18</v>
      </c>
      <c r="O269" s="129">
        <v>4</v>
      </c>
      <c r="P269" s="117">
        <v>1</v>
      </c>
      <c r="Q269" s="117"/>
    </row>
    <row r="270" spans="1:17" x14ac:dyDescent="0.25">
      <c r="A270" s="113" t="s">
        <v>2556</v>
      </c>
      <c r="B270" s="117" t="s">
        <v>1551</v>
      </c>
      <c r="C270" s="128">
        <v>597.07092646666661</v>
      </c>
      <c r="D270" s="127">
        <v>20</v>
      </c>
      <c r="E270" s="126">
        <f t="shared" si="9"/>
        <v>29.85354632333333</v>
      </c>
      <c r="F270" s="125">
        <v>1.87</v>
      </c>
      <c r="G270" s="124">
        <v>41886</v>
      </c>
      <c r="H270" s="123">
        <v>192.60352466666666</v>
      </c>
      <c r="I270" s="117">
        <v>192.25</v>
      </c>
      <c r="J270" s="122">
        <f t="shared" si="8"/>
        <v>440</v>
      </c>
      <c r="K270" s="121">
        <v>146</v>
      </c>
      <c r="L270" s="113" t="s">
        <v>935</v>
      </c>
      <c r="M270" s="121">
        <v>22</v>
      </c>
      <c r="N270" s="117">
        <v>20</v>
      </c>
      <c r="O270" s="129">
        <v>33</v>
      </c>
      <c r="P270" s="117">
        <v>1</v>
      </c>
      <c r="Q270" s="117"/>
    </row>
    <row r="271" spans="1:17" x14ac:dyDescent="0.25">
      <c r="A271" s="113" t="s">
        <v>2557</v>
      </c>
      <c r="B271" s="117" t="s">
        <v>1551</v>
      </c>
      <c r="C271" s="128">
        <v>740.19158304000018</v>
      </c>
      <c r="D271" s="127">
        <v>20</v>
      </c>
      <c r="E271" s="126">
        <f t="shared" si="9"/>
        <v>37.009579152000008</v>
      </c>
      <c r="F271" s="125">
        <v>1.86</v>
      </c>
      <c r="G271" s="124">
        <v>41886</v>
      </c>
      <c r="H271" s="123">
        <v>271.13244800000007</v>
      </c>
      <c r="I271" s="117">
        <v>269.75</v>
      </c>
      <c r="J271" s="122">
        <f t="shared" si="8"/>
        <v>840</v>
      </c>
      <c r="K271" s="121">
        <v>147</v>
      </c>
      <c r="L271" s="113" t="s">
        <v>1256</v>
      </c>
      <c r="M271" s="121">
        <v>30</v>
      </c>
      <c r="N271" s="117">
        <v>28</v>
      </c>
      <c r="O271" s="129">
        <v>33</v>
      </c>
      <c r="P271" s="117">
        <v>1</v>
      </c>
      <c r="Q271" s="117"/>
    </row>
    <row r="272" spans="1:17" x14ac:dyDescent="0.25">
      <c r="A272" s="113" t="s">
        <v>2558</v>
      </c>
      <c r="B272" s="117" t="s">
        <v>1551</v>
      </c>
      <c r="C272" s="128">
        <v>1138.395010311111</v>
      </c>
      <c r="D272" s="127">
        <v>20</v>
      </c>
      <c r="E272" s="126">
        <f t="shared" si="9"/>
        <v>56.919750515555549</v>
      </c>
      <c r="F272" s="125">
        <v>1.85</v>
      </c>
      <c r="G272" s="124">
        <v>41886</v>
      </c>
      <c r="H272" s="123">
        <v>392.55000355555558</v>
      </c>
      <c r="I272" s="117">
        <v>387</v>
      </c>
      <c r="J272" s="122">
        <f t="shared" si="8"/>
        <v>1806</v>
      </c>
      <c r="K272" s="121">
        <v>148</v>
      </c>
      <c r="L272" s="113" t="s">
        <v>1324</v>
      </c>
      <c r="M272" s="121">
        <v>43</v>
      </c>
      <c r="N272" s="117">
        <v>42</v>
      </c>
      <c r="O272" s="129">
        <v>5</v>
      </c>
      <c r="P272" s="117">
        <v>1</v>
      </c>
      <c r="Q272" s="117"/>
    </row>
    <row r="273" spans="1:17" x14ac:dyDescent="0.25">
      <c r="A273" s="113" t="s">
        <v>2559</v>
      </c>
      <c r="B273" s="117" t="s">
        <v>1551</v>
      </c>
      <c r="C273" s="128">
        <v>581.8052916622222</v>
      </c>
      <c r="D273" s="127">
        <v>20</v>
      </c>
      <c r="E273" s="126">
        <f t="shared" si="9"/>
        <v>29.090264583111111</v>
      </c>
      <c r="F273" s="125">
        <v>1.88</v>
      </c>
      <c r="G273" s="124">
        <v>41886</v>
      </c>
      <c r="H273" s="123">
        <v>165.28559422222222</v>
      </c>
      <c r="I273" s="117">
        <v>162</v>
      </c>
      <c r="J273" s="122">
        <f t="shared" si="8"/>
        <v>306</v>
      </c>
      <c r="K273" s="121">
        <v>149</v>
      </c>
      <c r="L273" s="113" t="s">
        <v>1232</v>
      </c>
      <c r="M273" s="121">
        <v>18</v>
      </c>
      <c r="N273" s="117">
        <v>17</v>
      </c>
      <c r="O273" s="129">
        <v>6</v>
      </c>
      <c r="P273" s="117">
        <v>1</v>
      </c>
      <c r="Q273" s="117"/>
    </row>
    <row r="274" spans="1:17" x14ac:dyDescent="0.25">
      <c r="A274" s="113" t="s">
        <v>2560</v>
      </c>
      <c r="B274" s="117" t="s">
        <v>1551</v>
      </c>
      <c r="C274" s="128">
        <v>796.72967082666673</v>
      </c>
      <c r="D274" s="127">
        <v>20</v>
      </c>
      <c r="E274" s="126">
        <f t="shared" si="9"/>
        <v>39.836483541333337</v>
      </c>
      <c r="F274" s="125">
        <v>1.87</v>
      </c>
      <c r="G274" s="124">
        <v>41886</v>
      </c>
      <c r="H274" s="123">
        <v>252.12964266666668</v>
      </c>
      <c r="I274" s="117">
        <v>215</v>
      </c>
      <c r="J274" s="122">
        <f t="shared" si="8"/>
        <v>552</v>
      </c>
      <c r="K274" s="121">
        <v>149</v>
      </c>
      <c r="L274" s="113" t="s">
        <v>1281</v>
      </c>
      <c r="M274" s="121">
        <v>24</v>
      </c>
      <c r="N274" s="117">
        <v>23</v>
      </c>
      <c r="O274" s="129">
        <v>5</v>
      </c>
      <c r="P274" s="117">
        <v>1</v>
      </c>
      <c r="Q274" s="117"/>
    </row>
    <row r="275" spans="1:17" x14ac:dyDescent="0.25">
      <c r="A275" s="113" t="s">
        <v>2561</v>
      </c>
      <c r="B275" s="117" t="s">
        <v>1551</v>
      </c>
      <c r="C275" s="128">
        <v>841.08751055999994</v>
      </c>
      <c r="D275" s="127">
        <v>20</v>
      </c>
      <c r="E275" s="126">
        <f t="shared" si="9"/>
        <v>42.054375527999994</v>
      </c>
      <c r="F275" s="125">
        <v>1.85</v>
      </c>
      <c r="G275" s="124">
        <v>41886</v>
      </c>
      <c r="H275" s="123">
        <v>259.59491066666664</v>
      </c>
      <c r="I275" s="117">
        <v>256</v>
      </c>
      <c r="J275" s="122">
        <f t="shared" si="8"/>
        <v>812</v>
      </c>
      <c r="K275" s="121">
        <v>150</v>
      </c>
      <c r="L275" s="113" t="s">
        <v>1389</v>
      </c>
      <c r="M275" s="121">
        <v>29</v>
      </c>
      <c r="N275" s="117">
        <v>28</v>
      </c>
      <c r="O275" s="129">
        <v>4</v>
      </c>
      <c r="P275" s="117">
        <v>1</v>
      </c>
      <c r="Q275" s="117"/>
    </row>
    <row r="276" spans="1:17" x14ac:dyDescent="0.25">
      <c r="A276" s="113" t="s">
        <v>2562</v>
      </c>
      <c r="B276" s="117" t="s">
        <v>1551</v>
      </c>
      <c r="C276" s="128">
        <v>567.55337825333334</v>
      </c>
      <c r="D276" s="127">
        <v>20</v>
      </c>
      <c r="E276" s="126">
        <f t="shared" si="9"/>
        <v>28.377668912666667</v>
      </c>
      <c r="F276" s="125">
        <v>1.92</v>
      </c>
      <c r="G276" s="124">
        <v>41886</v>
      </c>
      <c r="H276" s="123">
        <v>183.67423244444444</v>
      </c>
      <c r="I276" s="117">
        <v>182</v>
      </c>
      <c r="J276" s="122">
        <f t="shared" si="8"/>
        <v>420</v>
      </c>
      <c r="K276" s="121">
        <v>151</v>
      </c>
      <c r="L276" s="113" t="s">
        <v>1430</v>
      </c>
      <c r="M276" s="121">
        <v>21</v>
      </c>
      <c r="N276" s="117">
        <v>20</v>
      </c>
      <c r="O276" s="129">
        <v>29</v>
      </c>
      <c r="P276" s="117">
        <v>1</v>
      </c>
      <c r="Q276" s="117"/>
    </row>
    <row r="277" spans="1:17" x14ac:dyDescent="0.25">
      <c r="A277" s="113" t="s">
        <v>2563</v>
      </c>
      <c r="B277" s="117" t="s">
        <v>1551</v>
      </c>
      <c r="C277" s="128">
        <v>768.9818430555556</v>
      </c>
      <c r="D277" s="127">
        <v>20</v>
      </c>
      <c r="E277" s="126">
        <f t="shared" si="9"/>
        <v>38.44909215277778</v>
      </c>
      <c r="F277" s="125">
        <v>1.84</v>
      </c>
      <c r="G277" s="124">
        <v>41886</v>
      </c>
      <c r="H277" s="123">
        <v>241.0601388888889</v>
      </c>
      <c r="I277" s="117">
        <v>237.25</v>
      </c>
      <c r="J277" s="122">
        <f t="shared" si="8"/>
        <v>675</v>
      </c>
      <c r="K277" s="121">
        <v>152</v>
      </c>
      <c r="L277" s="113" t="s">
        <v>1264</v>
      </c>
      <c r="M277" s="121">
        <v>27</v>
      </c>
      <c r="N277" s="117">
        <v>25</v>
      </c>
      <c r="O277" s="129">
        <v>29</v>
      </c>
      <c r="P277" s="117">
        <v>1</v>
      </c>
      <c r="Q277" s="117"/>
    </row>
    <row r="278" spans="1:17" x14ac:dyDescent="0.25">
      <c r="A278" s="113" t="s">
        <v>2564</v>
      </c>
      <c r="B278" s="117" t="s">
        <v>1551</v>
      </c>
      <c r="C278" s="128">
        <v>393.80374502000001</v>
      </c>
      <c r="D278" s="127">
        <v>20</v>
      </c>
      <c r="E278" s="126">
        <f t="shared" si="9"/>
        <v>19.690187251000001</v>
      </c>
      <c r="F278" s="125">
        <v>1.92</v>
      </c>
      <c r="G278" s="124">
        <v>41886</v>
      </c>
      <c r="H278" s="123">
        <v>147.49203933333334</v>
      </c>
      <c r="I278" s="117">
        <v>145.75</v>
      </c>
      <c r="J278" s="122">
        <f t="shared" si="8"/>
        <v>272</v>
      </c>
      <c r="K278" s="121">
        <v>152</v>
      </c>
      <c r="L278" s="113" t="s">
        <v>1364</v>
      </c>
      <c r="M278" s="121">
        <v>17</v>
      </c>
      <c r="N278" s="117">
        <v>16</v>
      </c>
      <c r="O278" s="129">
        <v>5</v>
      </c>
      <c r="P278" s="117">
        <v>1</v>
      </c>
      <c r="Q278" s="117"/>
    </row>
    <row r="279" spans="1:17" x14ac:dyDescent="0.25">
      <c r="A279" s="113" t="s">
        <v>2565</v>
      </c>
      <c r="B279" s="117">
        <v>486</v>
      </c>
      <c r="C279" s="128">
        <v>687.66250248000006</v>
      </c>
      <c r="D279" s="127">
        <v>20</v>
      </c>
      <c r="E279" s="126">
        <f t="shared" si="9"/>
        <v>34.383125124000003</v>
      </c>
      <c r="F279" s="125">
        <v>1.91</v>
      </c>
      <c r="G279" s="124">
        <v>41886</v>
      </c>
      <c r="H279" s="123">
        <v>224.72630800000002</v>
      </c>
      <c r="I279" s="117">
        <v>223.25</v>
      </c>
      <c r="J279" s="122">
        <f t="shared" si="8"/>
        <v>600</v>
      </c>
      <c r="K279" s="121">
        <v>153</v>
      </c>
      <c r="L279" s="113" t="s">
        <v>1199</v>
      </c>
      <c r="M279" s="121">
        <v>25</v>
      </c>
      <c r="N279" s="117">
        <v>24</v>
      </c>
      <c r="O279" s="129">
        <v>7</v>
      </c>
      <c r="P279" s="117">
        <v>1</v>
      </c>
      <c r="Q279" s="117"/>
    </row>
    <row r="280" spans="1:17" x14ac:dyDescent="0.25">
      <c r="A280" s="113" t="s">
        <v>2566</v>
      </c>
      <c r="B280" s="117" t="s">
        <v>1551</v>
      </c>
      <c r="C280" s="128">
        <v>945.12016191999999</v>
      </c>
      <c r="D280" s="127">
        <v>20</v>
      </c>
      <c r="E280" s="126">
        <f t="shared" si="9"/>
        <v>47.256008096000002</v>
      </c>
      <c r="F280" s="125">
        <v>1.85</v>
      </c>
      <c r="G280" s="124">
        <v>41886</v>
      </c>
      <c r="H280" s="123">
        <v>312.95369599999998</v>
      </c>
      <c r="I280" s="117">
        <v>309.5</v>
      </c>
      <c r="J280" s="122">
        <f t="shared" si="8"/>
        <v>1155</v>
      </c>
      <c r="K280" s="121">
        <v>154</v>
      </c>
      <c r="L280" s="113" t="s">
        <v>932</v>
      </c>
      <c r="M280" s="121">
        <v>35</v>
      </c>
      <c r="N280" s="117">
        <v>33</v>
      </c>
      <c r="O280" s="129">
        <v>33</v>
      </c>
      <c r="P280" s="117">
        <v>1</v>
      </c>
      <c r="Q280" s="117"/>
    </row>
    <row r="281" spans="1:17" x14ac:dyDescent="0.25">
      <c r="A281" s="113" t="s">
        <v>2567</v>
      </c>
      <c r="B281" s="117" t="s">
        <v>1551</v>
      </c>
      <c r="C281" s="128">
        <v>625.11468623999997</v>
      </c>
      <c r="D281" s="127">
        <v>20</v>
      </c>
      <c r="E281" s="126">
        <f t="shared" si="9"/>
        <v>31.255734311999998</v>
      </c>
      <c r="F281" s="125">
        <v>1.87</v>
      </c>
      <c r="G281" s="124">
        <v>41886</v>
      </c>
      <c r="H281" s="123">
        <v>192.93663155555555</v>
      </c>
      <c r="I281" s="117">
        <v>190.5</v>
      </c>
      <c r="J281" s="122">
        <f t="shared" si="8"/>
        <v>462</v>
      </c>
      <c r="K281" s="121">
        <v>154</v>
      </c>
      <c r="L281" s="113" t="s">
        <v>1186</v>
      </c>
      <c r="M281" s="121">
        <v>22</v>
      </c>
      <c r="N281" s="117">
        <v>21</v>
      </c>
      <c r="O281" s="129">
        <v>5</v>
      </c>
      <c r="P281" s="117">
        <v>1</v>
      </c>
      <c r="Q281" s="117"/>
    </row>
    <row r="282" spans="1:17" x14ac:dyDescent="0.25">
      <c r="A282" s="113" t="s">
        <v>2568</v>
      </c>
      <c r="B282" s="117" t="s">
        <v>1551</v>
      </c>
      <c r="C282" s="128">
        <v>885.29279222222226</v>
      </c>
      <c r="D282" s="127">
        <v>20</v>
      </c>
      <c r="E282" s="126">
        <f t="shared" si="9"/>
        <v>44.264639611111114</v>
      </c>
      <c r="F282" s="125">
        <v>1.89</v>
      </c>
      <c r="G282" s="124">
        <v>41886</v>
      </c>
      <c r="H282" s="123">
        <v>272.39778222222225</v>
      </c>
      <c r="I282" s="117">
        <v>270</v>
      </c>
      <c r="J282" s="122">
        <f t="shared" si="8"/>
        <v>870</v>
      </c>
      <c r="K282" s="121">
        <v>155</v>
      </c>
      <c r="L282" s="113" t="s">
        <v>1408</v>
      </c>
      <c r="M282" s="121">
        <v>30</v>
      </c>
      <c r="N282" s="117">
        <v>29</v>
      </c>
      <c r="O282" s="129">
        <v>31</v>
      </c>
      <c r="P282" s="117">
        <v>1</v>
      </c>
      <c r="Q282" s="117"/>
    </row>
    <row r="283" spans="1:17" x14ac:dyDescent="0.25">
      <c r="A283" s="113" t="s">
        <v>2569</v>
      </c>
      <c r="B283" s="117" t="s">
        <v>1551</v>
      </c>
      <c r="C283" s="128">
        <v>818.37591188888882</v>
      </c>
      <c r="D283" s="127">
        <v>20</v>
      </c>
      <c r="E283" s="126">
        <f t="shared" si="9"/>
        <v>40.91879559444444</v>
      </c>
      <c r="F283" s="125">
        <v>1.91</v>
      </c>
      <c r="G283" s="124">
        <v>41886</v>
      </c>
      <c r="H283" s="123">
        <v>268.3199711111111</v>
      </c>
      <c r="I283" s="117">
        <v>267.5</v>
      </c>
      <c r="J283" s="122">
        <f t="shared" si="8"/>
        <v>870</v>
      </c>
      <c r="K283" s="121">
        <v>156</v>
      </c>
      <c r="L283" s="113" t="s">
        <v>1232</v>
      </c>
      <c r="M283" s="121">
        <v>30</v>
      </c>
      <c r="N283" s="117">
        <v>29</v>
      </c>
      <c r="O283" s="129">
        <v>4</v>
      </c>
      <c r="P283" s="117">
        <v>1</v>
      </c>
      <c r="Q283" s="117"/>
    </row>
    <row r="284" spans="1:17" x14ac:dyDescent="0.25">
      <c r="A284" s="113" t="s">
        <v>2570</v>
      </c>
      <c r="B284" s="117" t="s">
        <v>1551</v>
      </c>
      <c r="C284" s="128">
        <v>504.79676739555555</v>
      </c>
      <c r="D284" s="127">
        <v>20</v>
      </c>
      <c r="E284" s="126">
        <f t="shared" si="9"/>
        <v>25.239838369777779</v>
      </c>
      <c r="F284" s="125">
        <v>1.89</v>
      </c>
      <c r="G284" s="124">
        <v>41886</v>
      </c>
      <c r="H284" s="123">
        <v>176.50236622222224</v>
      </c>
      <c r="I284" s="117">
        <v>174.75</v>
      </c>
      <c r="J284" s="122">
        <f t="shared" si="8"/>
        <v>380</v>
      </c>
      <c r="K284" s="121">
        <v>157</v>
      </c>
      <c r="L284" s="113" t="s">
        <v>1277</v>
      </c>
      <c r="M284" s="121">
        <v>20</v>
      </c>
      <c r="N284" s="117">
        <v>19</v>
      </c>
      <c r="O284" s="129">
        <v>4</v>
      </c>
      <c r="P284" s="117">
        <v>1</v>
      </c>
      <c r="Q284" s="117"/>
    </row>
    <row r="285" spans="1:17" x14ac:dyDescent="0.25">
      <c r="A285" s="113" t="s">
        <v>2571</v>
      </c>
      <c r="B285" s="117" t="s">
        <v>1551</v>
      </c>
      <c r="C285" s="128">
        <v>798.29819160000011</v>
      </c>
      <c r="D285" s="127">
        <v>20</v>
      </c>
      <c r="E285" s="126">
        <f t="shared" si="9"/>
        <v>39.914909580000007</v>
      </c>
      <c r="F285" s="125">
        <v>1.85</v>
      </c>
      <c r="G285" s="124">
        <v>41886</v>
      </c>
      <c r="H285" s="123">
        <v>252.62601000000001</v>
      </c>
      <c r="I285" s="117">
        <v>249.5</v>
      </c>
      <c r="J285" s="122">
        <f t="shared" si="8"/>
        <v>756</v>
      </c>
      <c r="K285" s="121">
        <v>157</v>
      </c>
      <c r="L285" s="113" t="s">
        <v>1230</v>
      </c>
      <c r="M285" s="121">
        <v>28</v>
      </c>
      <c r="N285" s="117">
        <v>27</v>
      </c>
      <c r="O285" s="129">
        <v>6</v>
      </c>
      <c r="P285" s="117">
        <v>1</v>
      </c>
      <c r="Q285" s="117"/>
    </row>
    <row r="286" spans="1:17" x14ac:dyDescent="0.25">
      <c r="A286" s="113" t="s">
        <v>2572</v>
      </c>
      <c r="B286" s="117" t="s">
        <v>1551</v>
      </c>
      <c r="C286" s="128">
        <v>952.74900609777796</v>
      </c>
      <c r="D286" s="127">
        <v>20</v>
      </c>
      <c r="E286" s="126">
        <f t="shared" si="9"/>
        <v>47.637450304888901</v>
      </c>
      <c r="F286" s="125">
        <v>1.87</v>
      </c>
      <c r="G286" s="124">
        <v>41886</v>
      </c>
      <c r="H286" s="123">
        <v>309.33409288888896</v>
      </c>
      <c r="I286" s="117">
        <v>303</v>
      </c>
      <c r="J286" s="122">
        <f t="shared" si="8"/>
        <v>1122</v>
      </c>
      <c r="K286" s="121">
        <v>158</v>
      </c>
      <c r="L286" s="113" t="s">
        <v>1408</v>
      </c>
      <c r="M286" s="121">
        <v>34</v>
      </c>
      <c r="N286" s="117">
        <v>33</v>
      </c>
      <c r="O286" s="129">
        <v>4</v>
      </c>
      <c r="P286" s="117">
        <v>1</v>
      </c>
      <c r="Q286" s="117"/>
    </row>
    <row r="287" spans="1:17" x14ac:dyDescent="0.25">
      <c r="A287" s="113" t="s">
        <v>2573</v>
      </c>
      <c r="B287" s="117" t="s">
        <v>1551</v>
      </c>
      <c r="C287" s="128">
        <v>401.61945259999999</v>
      </c>
      <c r="D287" s="127">
        <v>20</v>
      </c>
      <c r="E287" s="126">
        <f t="shared" si="9"/>
        <v>20.080972629999998</v>
      </c>
      <c r="F287" s="125">
        <v>1.88</v>
      </c>
      <c r="G287" s="124">
        <v>41886</v>
      </c>
      <c r="H287" s="123">
        <v>148.19906</v>
      </c>
      <c r="I287" s="117">
        <v>148</v>
      </c>
      <c r="J287" s="122">
        <f t="shared" si="8"/>
        <v>272</v>
      </c>
      <c r="K287" s="121">
        <v>159</v>
      </c>
      <c r="L287" s="113" t="s">
        <v>1499</v>
      </c>
      <c r="M287" s="121">
        <v>17</v>
      </c>
      <c r="N287" s="117">
        <v>16</v>
      </c>
      <c r="O287" s="129">
        <v>6</v>
      </c>
      <c r="P287" s="117">
        <v>1</v>
      </c>
      <c r="Q287" s="117"/>
    </row>
    <row r="288" spans="1:17" x14ac:dyDescent="0.25">
      <c r="A288" s="113" t="s">
        <v>2574</v>
      </c>
      <c r="B288" s="117" t="s">
        <v>1551</v>
      </c>
      <c r="C288" s="128">
        <v>390.03891090666673</v>
      </c>
      <c r="D288" s="127">
        <v>20</v>
      </c>
      <c r="E288" s="126">
        <f t="shared" si="9"/>
        <v>19.501945545333335</v>
      </c>
      <c r="F288" s="125">
        <v>1.84</v>
      </c>
      <c r="G288" s="124">
        <v>41886</v>
      </c>
      <c r="H288" s="123">
        <v>151.17787244444446</v>
      </c>
      <c r="I288" s="117">
        <v>149</v>
      </c>
      <c r="J288" s="122">
        <f t="shared" si="8"/>
        <v>272</v>
      </c>
      <c r="K288" s="121">
        <v>160</v>
      </c>
      <c r="L288" s="113" t="s">
        <v>932</v>
      </c>
      <c r="M288" s="121">
        <v>17</v>
      </c>
      <c r="N288" s="117">
        <v>16</v>
      </c>
      <c r="O288" s="129">
        <v>4</v>
      </c>
      <c r="P288" s="117">
        <v>1</v>
      </c>
      <c r="Q288" s="117"/>
    </row>
    <row r="289" spans="1:18" x14ac:dyDescent="0.25">
      <c r="A289" s="113" t="s">
        <v>2575</v>
      </c>
      <c r="B289" s="117" t="s">
        <v>1551</v>
      </c>
      <c r="C289" s="128">
        <v>528.9126772222221</v>
      </c>
      <c r="D289" s="127">
        <v>20</v>
      </c>
      <c r="E289" s="126">
        <f t="shared" si="9"/>
        <v>26.445633861111105</v>
      </c>
      <c r="F289" s="125">
        <v>1.86</v>
      </c>
      <c r="G289" s="124">
        <v>41886</v>
      </c>
      <c r="H289" s="123">
        <v>162.7423622222222</v>
      </c>
      <c r="I289" s="117">
        <v>161.5</v>
      </c>
      <c r="J289" s="122">
        <f t="shared" si="8"/>
        <v>306</v>
      </c>
      <c r="K289" s="121">
        <v>160</v>
      </c>
      <c r="L289" s="113" t="s">
        <v>1284</v>
      </c>
      <c r="M289" s="121">
        <v>18</v>
      </c>
      <c r="N289" s="117">
        <v>17</v>
      </c>
      <c r="O289" s="129">
        <v>5</v>
      </c>
      <c r="P289" s="117">
        <v>1</v>
      </c>
      <c r="Q289" s="117"/>
    </row>
    <row r="290" spans="1:18" x14ac:dyDescent="0.25">
      <c r="A290" s="113" t="s">
        <v>2576</v>
      </c>
      <c r="B290" s="117" t="s">
        <v>1551</v>
      </c>
      <c r="C290" s="128">
        <v>1208.2726867200001</v>
      </c>
      <c r="D290" s="127">
        <v>20</v>
      </c>
      <c r="E290" s="126">
        <f t="shared" si="9"/>
        <v>60.413634336000008</v>
      </c>
      <c r="F290" s="125">
        <v>1.88</v>
      </c>
      <c r="G290" s="124">
        <v>41886</v>
      </c>
      <c r="H290" s="123">
        <v>341.31996800000002</v>
      </c>
      <c r="I290" s="117">
        <v>338.75</v>
      </c>
      <c r="J290" s="122">
        <f t="shared" si="8"/>
        <v>1406</v>
      </c>
      <c r="K290" s="121">
        <v>160</v>
      </c>
      <c r="L290" s="113" t="s">
        <v>1186</v>
      </c>
      <c r="M290" s="121">
        <v>38</v>
      </c>
      <c r="N290" s="117">
        <v>37</v>
      </c>
      <c r="O290" s="129">
        <v>6</v>
      </c>
      <c r="P290" s="117">
        <v>1</v>
      </c>
      <c r="Q290" s="117"/>
    </row>
    <row r="291" spans="1:18" x14ac:dyDescent="0.25">
      <c r="A291" s="113" t="s">
        <v>2577</v>
      </c>
      <c r="B291" s="117" t="s">
        <v>1551</v>
      </c>
      <c r="C291" s="128">
        <v>546.68920799999989</v>
      </c>
      <c r="D291" s="127">
        <v>20</v>
      </c>
      <c r="E291" s="126">
        <f t="shared" si="9"/>
        <v>27.334460399999994</v>
      </c>
      <c r="F291" s="125">
        <v>1.86</v>
      </c>
      <c r="G291" s="124">
        <v>41886</v>
      </c>
      <c r="H291" s="123">
        <v>198.07579999999999</v>
      </c>
      <c r="I291" s="117">
        <v>196</v>
      </c>
      <c r="J291" s="122">
        <f t="shared" si="8"/>
        <v>462</v>
      </c>
      <c r="K291" s="121">
        <v>162</v>
      </c>
      <c r="L291" s="113" t="s">
        <v>1270</v>
      </c>
      <c r="M291" s="121">
        <v>22</v>
      </c>
      <c r="N291" s="117">
        <v>21</v>
      </c>
      <c r="O291" s="129">
        <v>6</v>
      </c>
      <c r="P291" s="117">
        <v>1</v>
      </c>
      <c r="Q291" s="117"/>
    </row>
    <row r="292" spans="1:18" x14ac:dyDescent="0.25">
      <c r="A292" s="113" t="s">
        <v>2578</v>
      </c>
      <c r="B292" s="117" t="s">
        <v>1551</v>
      </c>
      <c r="C292" s="128">
        <v>597.8743081244445</v>
      </c>
      <c r="D292" s="127">
        <v>20</v>
      </c>
      <c r="E292" s="126">
        <f t="shared" si="9"/>
        <v>29.893715406222224</v>
      </c>
      <c r="F292" s="125">
        <v>1.84</v>
      </c>
      <c r="G292" s="124">
        <v>41886</v>
      </c>
      <c r="H292" s="123">
        <v>204.0526648888889</v>
      </c>
      <c r="I292" s="117">
        <v>202</v>
      </c>
      <c r="J292" s="122">
        <f t="shared" si="8"/>
        <v>506</v>
      </c>
      <c r="K292" s="121">
        <v>162</v>
      </c>
      <c r="L292" s="113" t="s">
        <v>1189</v>
      </c>
      <c r="M292" s="121">
        <v>23</v>
      </c>
      <c r="N292" s="117">
        <v>22</v>
      </c>
      <c r="O292" s="129">
        <v>5</v>
      </c>
      <c r="P292" s="117">
        <v>1</v>
      </c>
      <c r="Q292" s="117"/>
    </row>
    <row r="293" spans="1:18" x14ac:dyDescent="0.25">
      <c r="A293" s="113" t="s">
        <v>2579</v>
      </c>
      <c r="B293" s="117" t="s">
        <v>1551</v>
      </c>
      <c r="C293" s="128">
        <v>616.31093880000003</v>
      </c>
      <c r="D293" s="127">
        <v>20</v>
      </c>
      <c r="E293" s="126">
        <f t="shared" si="9"/>
        <v>30.815546940000001</v>
      </c>
      <c r="F293" s="125">
        <v>1.9</v>
      </c>
      <c r="G293" s="124">
        <v>41886</v>
      </c>
      <c r="H293" s="123">
        <v>255.73067999999998</v>
      </c>
      <c r="I293" s="117">
        <v>254</v>
      </c>
      <c r="J293" s="122">
        <f t="shared" si="8"/>
        <v>812</v>
      </c>
      <c r="K293" s="121">
        <v>163</v>
      </c>
      <c r="L293" s="113" t="s">
        <v>1362</v>
      </c>
      <c r="M293" s="121">
        <v>29</v>
      </c>
      <c r="N293" s="117">
        <v>28</v>
      </c>
      <c r="O293" s="129">
        <v>6</v>
      </c>
      <c r="P293" s="117">
        <v>1</v>
      </c>
      <c r="Q293" s="117"/>
    </row>
    <row r="294" spans="1:18" x14ac:dyDescent="0.25">
      <c r="A294" s="113" t="s">
        <v>2580</v>
      </c>
      <c r="B294" s="117" t="s">
        <v>1551</v>
      </c>
      <c r="C294" s="128">
        <v>469.49159992</v>
      </c>
      <c r="D294" s="127">
        <v>20</v>
      </c>
      <c r="E294" s="126">
        <f t="shared" si="9"/>
        <v>23.474579995999999</v>
      </c>
      <c r="F294" s="125">
        <v>1.88</v>
      </c>
      <c r="G294" s="124">
        <v>41886</v>
      </c>
      <c r="H294" s="123">
        <v>168.27655911111111</v>
      </c>
      <c r="I294" s="117">
        <v>166.25</v>
      </c>
      <c r="J294" s="122">
        <f t="shared" si="8"/>
        <v>342</v>
      </c>
      <c r="K294" s="121">
        <v>164</v>
      </c>
      <c r="L294" s="113" t="s">
        <v>1264</v>
      </c>
      <c r="M294" s="121">
        <v>19</v>
      </c>
      <c r="N294" s="117">
        <v>18</v>
      </c>
      <c r="O294" s="129">
        <v>4</v>
      </c>
      <c r="P294" s="117">
        <v>1</v>
      </c>
      <c r="Q294" s="117"/>
    </row>
    <row r="295" spans="1:18" ht="13.8" thickBot="1" x14ac:dyDescent="0.3">
      <c r="A295" s="113" t="s">
        <v>2581</v>
      </c>
      <c r="B295" s="117">
        <v>510</v>
      </c>
      <c r="C295" s="128">
        <v>683.7936339044445</v>
      </c>
      <c r="D295" s="127">
        <v>20</v>
      </c>
      <c r="E295" s="126">
        <f t="shared" si="9"/>
        <v>34.189681695222227</v>
      </c>
      <c r="F295" s="125">
        <v>1.86</v>
      </c>
      <c r="G295" s="124">
        <v>41886</v>
      </c>
      <c r="H295" s="123">
        <v>218.46441977777781</v>
      </c>
      <c r="I295" s="117">
        <v>217</v>
      </c>
      <c r="J295" s="122">
        <f t="shared" si="8"/>
        <v>600</v>
      </c>
      <c r="K295" s="121">
        <v>164</v>
      </c>
      <c r="L295" s="113" t="s">
        <v>1215</v>
      </c>
      <c r="M295" s="120">
        <v>25</v>
      </c>
      <c r="N295" s="118">
        <v>24</v>
      </c>
      <c r="O295" s="119">
        <v>5</v>
      </c>
      <c r="P295" s="118">
        <v>1</v>
      </c>
      <c r="Q295" s="117"/>
    </row>
    <row r="296" spans="1:18" ht="14.4" thickTop="1" thickBot="1" x14ac:dyDescent="0.3">
      <c r="I296" s="116"/>
      <c r="J296" s="114" t="s">
        <v>1550</v>
      </c>
      <c r="K296" s="115">
        <f>SUM(J2:J295)</f>
        <v>124094</v>
      </c>
      <c r="L296" s="114"/>
      <c r="M296" s="113"/>
      <c r="N296" s="112">
        <f>SUM(M2:M295)</f>
        <v>5837</v>
      </c>
      <c r="O296" s="111">
        <f>SUM(N2:N295)</f>
        <v>5589</v>
      </c>
      <c r="P296" s="110">
        <f>SUM(O2:O295)</f>
        <v>5386</v>
      </c>
      <c r="Q296" s="109">
        <f>SUM(P2:P295)</f>
        <v>289</v>
      </c>
      <c r="R296" s="108" t="s">
        <v>1549</v>
      </c>
    </row>
    <row r="300" spans="1:18" ht="13.8" x14ac:dyDescent="0.25">
      <c r="B300" s="107"/>
      <c r="C300" s="105"/>
      <c r="D300" s="104"/>
      <c r="E300" s="106" t="s">
        <v>1548</v>
      </c>
      <c r="F300" s="105"/>
      <c r="G300" s="104"/>
      <c r="H300" s="103"/>
      <c r="I300" s="102"/>
    </row>
    <row r="301" spans="1:18" x14ac:dyDescent="0.25">
      <c r="B301" s="100" t="s">
        <v>1547</v>
      </c>
      <c r="C301" s="97"/>
      <c r="D301" s="99"/>
      <c r="E301" s="97"/>
      <c r="F301" s="97"/>
      <c r="G301" s="98"/>
      <c r="H301" s="97"/>
      <c r="I301" s="101"/>
    </row>
    <row r="302" spans="1:18" x14ac:dyDescent="0.25">
      <c r="B302" s="100" t="s">
        <v>1546</v>
      </c>
      <c r="C302" s="98"/>
      <c r="D302" s="99"/>
      <c r="E302" s="98"/>
      <c r="F302" s="97"/>
      <c r="G302" s="98"/>
      <c r="I302" s="101"/>
    </row>
    <row r="303" spans="1:18" x14ac:dyDescent="0.25">
      <c r="B303" s="100" t="s">
        <v>1545</v>
      </c>
      <c r="C303" s="97"/>
      <c r="D303" s="99"/>
      <c r="E303" s="97"/>
      <c r="F303" s="97"/>
      <c r="G303" s="98"/>
      <c r="I303" s="101"/>
    </row>
    <row r="304" spans="1:18" x14ac:dyDescent="0.25">
      <c r="B304" s="100" t="s">
        <v>1544</v>
      </c>
      <c r="C304" s="98"/>
      <c r="D304" s="99"/>
      <c r="E304" s="98"/>
      <c r="F304" s="97"/>
      <c r="G304" s="98"/>
      <c r="I304" s="101"/>
    </row>
    <row r="305" spans="2:9" x14ac:dyDescent="0.25">
      <c r="B305" s="100" t="s">
        <v>1543</v>
      </c>
      <c r="C305" s="98"/>
      <c r="D305" s="99"/>
      <c r="E305" s="98"/>
      <c r="F305" s="97"/>
      <c r="G305" s="98"/>
      <c r="I305" s="101"/>
    </row>
    <row r="306" spans="2:9" x14ac:dyDescent="0.25">
      <c r="B306" s="100" t="s">
        <v>1542</v>
      </c>
      <c r="C306" s="98"/>
      <c r="D306" s="99"/>
      <c r="E306" s="98"/>
      <c r="F306" s="97"/>
      <c r="G306" s="98"/>
      <c r="H306" s="97"/>
      <c r="I306" s="96"/>
    </row>
    <row r="307" spans="2:9" x14ac:dyDescent="0.25">
      <c r="B307" s="95"/>
      <c r="C307" s="92"/>
      <c r="D307" s="93"/>
      <c r="E307" s="94"/>
      <c r="F307" s="93"/>
      <c r="G307" s="92"/>
      <c r="H307" s="92"/>
      <c r="I307" s="91"/>
    </row>
    <row r="308" spans="2:9" x14ac:dyDescent="0.25">
      <c r="B308" s="90"/>
    </row>
    <row r="309" spans="2:9" x14ac:dyDescent="0.25">
      <c r="B309" s="89"/>
      <c r="C309" s="88"/>
    </row>
    <row r="310" spans="2:9" x14ac:dyDescent="0.25">
      <c r="B310" s="87"/>
    </row>
    <row r="311" spans="2:9" x14ac:dyDescent="0.25">
      <c r="B311" s="87"/>
    </row>
  </sheetData>
  <autoFilter ref="A1:T1"/>
  <conditionalFormatting sqref="A1:A1048576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297"/>
  <sheetViews>
    <sheetView workbookViewId="0">
      <selection activeCell="D10" sqref="D10"/>
    </sheetView>
  </sheetViews>
  <sheetFormatPr defaultColWidth="9" defaultRowHeight="13.8" x14ac:dyDescent="0.3"/>
  <cols>
    <col min="1" max="1" width="15.3984375" style="287" bestFit="1" customWidth="1"/>
    <col min="2" max="2" width="13.19921875" style="287" bestFit="1" customWidth="1"/>
    <col min="3" max="3" width="10.5" style="287" bestFit="1" customWidth="1"/>
    <col min="4" max="4" width="38.5" style="285" bestFit="1" customWidth="1"/>
    <col min="5" max="5" width="9.5" style="285" bestFit="1" customWidth="1"/>
    <col min="6" max="6" width="9.3984375" style="285" bestFit="1" customWidth="1"/>
    <col min="7" max="7" width="9.5" style="285" bestFit="1" customWidth="1"/>
    <col min="8" max="8" width="9.3984375" style="285" bestFit="1" customWidth="1"/>
    <col min="9" max="10" width="9.5" style="285" bestFit="1" customWidth="1"/>
    <col min="11" max="12" width="11.19921875" style="285" bestFit="1" customWidth="1"/>
    <col min="13" max="14" width="8.3984375" style="285" bestFit="1" customWidth="1"/>
    <col min="15" max="18" width="11.19921875" style="285" bestFit="1" customWidth="1"/>
    <col min="19" max="19" width="20.8984375" style="285" bestFit="1" customWidth="1"/>
    <col min="20" max="22" width="11.19921875" style="285" bestFit="1" customWidth="1"/>
    <col min="23" max="23" width="11.5" style="285" bestFit="1" customWidth="1"/>
    <col min="24" max="24" width="11.09765625" style="285" bestFit="1" customWidth="1"/>
    <col min="25" max="26" width="8.3984375" style="285" bestFit="1" customWidth="1"/>
    <col min="27" max="16384" width="9" style="285"/>
  </cols>
  <sheetData>
    <row r="1" spans="1:26" s="287" customFormat="1" x14ac:dyDescent="0.3">
      <c r="A1" s="287" t="s">
        <v>3448</v>
      </c>
      <c r="B1" s="287" t="s">
        <v>3714</v>
      </c>
      <c r="C1" s="287" t="s">
        <v>931</v>
      </c>
      <c r="D1" s="288" t="s">
        <v>930</v>
      </c>
      <c r="E1" s="278" t="s">
        <v>2</v>
      </c>
      <c r="F1" s="278" t="s">
        <v>3</v>
      </c>
      <c r="G1" s="278" t="s">
        <v>4</v>
      </c>
      <c r="H1" s="278" t="s">
        <v>5</v>
      </c>
      <c r="I1" s="278" t="s">
        <v>6</v>
      </c>
      <c r="J1" s="278" t="s">
        <v>7</v>
      </c>
      <c r="K1" s="278" t="s">
        <v>8</v>
      </c>
      <c r="L1" s="278" t="s">
        <v>9</v>
      </c>
      <c r="M1" s="278" t="s">
        <v>18</v>
      </c>
      <c r="N1" s="278" t="s">
        <v>19</v>
      </c>
      <c r="O1" s="278" t="s">
        <v>10</v>
      </c>
      <c r="P1" s="278" t="s">
        <v>11</v>
      </c>
      <c r="Q1" s="278" t="s">
        <v>12</v>
      </c>
      <c r="R1" s="278" t="s">
        <v>13</v>
      </c>
      <c r="S1" s="278" t="s">
        <v>14</v>
      </c>
      <c r="T1" s="278" t="s">
        <v>15</v>
      </c>
      <c r="U1" s="278" t="s">
        <v>16</v>
      </c>
      <c r="V1" s="278" t="s">
        <v>17</v>
      </c>
      <c r="W1" s="278" t="s">
        <v>22</v>
      </c>
      <c r="X1" s="278" t="s">
        <v>23</v>
      </c>
      <c r="Y1" s="284" t="s">
        <v>20</v>
      </c>
      <c r="Z1" s="284" t="s">
        <v>21</v>
      </c>
    </row>
    <row r="2" spans="1:26" x14ac:dyDescent="0.3">
      <c r="A2" s="287">
        <v>15</v>
      </c>
      <c r="C2" s="287">
        <v>5</v>
      </c>
      <c r="E2" s="289" t="str">
        <f>VLOOKUP(A2,'[2]Purified DNA QC Master'!$B:$X,2,FALSE)</f>
        <v>A*01:01</v>
      </c>
      <c r="F2" s="289" t="str">
        <f>VLOOKUP(A2,'[2]Purified DNA QC Master'!$B:$X,3,FALSE)</f>
        <v>A*01:01</v>
      </c>
      <c r="G2" s="289" t="str">
        <f>VLOOKUP(A2,'[2]Purified DNA QC Master'!$B:$X,4,FALSE)</f>
        <v>B*08:01</v>
      </c>
      <c r="H2" s="289" t="str">
        <f>VLOOKUP(A2,'[2]Purified DNA QC Master'!$B:$X,5,FALSE)</f>
        <v>B*40:01</v>
      </c>
      <c r="I2" s="289" t="str">
        <f>VLOOKUP(A2,'[2]Purified DNA QC Master'!$B:$X,6,FALSE)</f>
        <v>C*03:04</v>
      </c>
      <c r="J2" s="289" t="str">
        <f>VLOOKUP(A2,'[2]Purified DNA QC Master'!$B:$X,7,FALSE)</f>
        <v>C*07:01:01G</v>
      </c>
      <c r="K2" s="289" t="str">
        <f>VLOOKUP(A2,'[2]Purified DNA QC Master'!$B:$X,16,FALSE)</f>
        <v>DRB1*03:01</v>
      </c>
      <c r="L2" s="289" t="str">
        <f>VLOOKUP(A2,'[2]Purified DNA QC Master'!$B:$X,17,FALSE)</f>
        <v>DRB1*08:01</v>
      </c>
      <c r="M2" s="289" t="str">
        <f>VLOOKUP(A2,'[2]Purified DNA QC Master'!$B:$X,14,FALSE)</f>
        <v>DQB1*02:01</v>
      </c>
      <c r="N2" s="289" t="str">
        <f>VLOOKUP(A2,'[2]Purified DNA QC Master'!$B:$X,15,FALSE)</f>
        <v>DQB1*04:02</v>
      </c>
      <c r="O2" s="289" t="str">
        <f>VLOOKUP(A2,'[2]Purified DNA QC Master'!$B:$X,18,FALSE)</f>
        <v>DRB3*01:01</v>
      </c>
      <c r="P2" s="289"/>
      <c r="Q2" s="289"/>
      <c r="R2" s="289"/>
      <c r="S2" s="289"/>
      <c r="T2" s="289"/>
      <c r="U2" s="289" t="str">
        <f>VLOOKUP(A2,'[2]Purified DNA QC Master'!$B:$X,12,FALSE)</f>
        <v>DQA1*04:02</v>
      </c>
      <c r="V2" s="289" t="str">
        <f>VLOOKUP(A2,'[2]Purified DNA QC Master'!$B:$X,13,FALSE)</f>
        <v>DQA1*05:01</v>
      </c>
      <c r="W2" s="289" t="str">
        <f>VLOOKUP(A2,'[2]Purified DNA QC Master'!$B:$X,10,FALSE)</f>
        <v>DPB1*01:01</v>
      </c>
      <c r="X2" s="289" t="str">
        <f>VLOOKUP(A2,'[2]Purified DNA QC Master'!$B:$X,11,FALSE)</f>
        <v>DPB1*03:01:01G</v>
      </c>
      <c r="Y2" s="289" t="str">
        <f>VLOOKUP(A2,'[2]Purified DNA QC Master'!$B:$X,8,FALSE)</f>
        <v>DPA1*01:03</v>
      </c>
      <c r="Z2" s="289" t="str">
        <f>VLOOKUP(A2,'[2]Purified DNA QC Master'!$B:$X,9,FALSE)</f>
        <v>DPA1*02:01</v>
      </c>
    </row>
    <row r="3" spans="1:26" x14ac:dyDescent="0.3">
      <c r="A3" s="290">
        <v>24</v>
      </c>
      <c r="B3" s="291" t="s">
        <v>2684</v>
      </c>
      <c r="C3" s="290">
        <v>4</v>
      </c>
      <c r="D3" s="292" t="s">
        <v>3449</v>
      </c>
      <c r="E3" s="289" t="str">
        <f>VLOOKUP(B3,'QC Inventory 6_1_16'!A:X,3,FALSE)</f>
        <v xml:space="preserve">02XX            </v>
      </c>
      <c r="F3" s="289" t="str">
        <f>VLOOKUP(B3,'QC Inventory 6_1_16'!A:X,4,FALSE)</f>
        <v xml:space="preserve">11AB            </v>
      </c>
      <c r="G3" s="289" t="str">
        <f>VLOOKUP(B3,'QC Inventory 6_1_16'!A:X,5,FALSE)</f>
        <v xml:space="preserve">35XX            </v>
      </c>
      <c r="H3" s="289" t="str">
        <f>VLOOKUP(B3,'QC Inventory 6_1_16'!A:X,6,FALSE)</f>
        <v xml:space="preserve">4403            </v>
      </c>
      <c r="I3" s="289" t="str">
        <f>VLOOKUP(B3,'QC Inventory 6_1_16'!A:X,7,FALSE)</f>
        <v xml:space="preserve">0401            </v>
      </c>
      <c r="J3" s="289">
        <v>401</v>
      </c>
      <c r="K3" s="289" t="str">
        <f>VLOOKUP(B3,'QC Inventory 6_1_16'!A:X,9,FALSE)</f>
        <v xml:space="preserve">0101            </v>
      </c>
      <c r="L3" s="289" t="str">
        <f>VLOOKUP(B3,'QC Inventory 6_1_16'!A:X,10,FALSE)</f>
        <v xml:space="preserve">0408            </v>
      </c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</row>
    <row r="4" spans="1:26" x14ac:dyDescent="0.3">
      <c r="A4" s="290">
        <v>82</v>
      </c>
      <c r="B4" s="291" t="s">
        <v>2669</v>
      </c>
      <c r="C4" s="290">
        <v>2</v>
      </c>
      <c r="D4" s="292" t="s">
        <v>3450</v>
      </c>
      <c r="E4" s="289" t="str">
        <f>VLOOKUP(B4,'QC Inventory 6_1_16'!A:X,3,FALSE)</f>
        <v xml:space="preserve">0301            </v>
      </c>
      <c r="F4" s="289" t="str">
        <f>VLOOKUP(B4,'QC Inventory 6_1_16'!A:X,4,FALSE)</f>
        <v xml:space="preserve">7401            </v>
      </c>
      <c r="G4" s="289" t="str">
        <f>VLOOKUP(B4,'QC Inventory 6_1_16'!A:X,5,FALSE)</f>
        <v xml:space="preserve">1503            </v>
      </c>
      <c r="H4" s="289" t="str">
        <f>VLOOKUP(B4,'QC Inventory 6_1_16'!A:X,6,FALSE)</f>
        <v xml:space="preserve">4102            </v>
      </c>
      <c r="I4" s="289" t="str">
        <f>VLOOKUP(B4,'QC Inventory 6_1_16'!A:X,7,FALSE)</f>
        <v xml:space="preserve">02AJB           </v>
      </c>
      <c r="J4" s="289" t="str">
        <f>VLOOKUP(B4,'QC Inventory 6_1_16'!A:X,8,FALSE)</f>
        <v xml:space="preserve">17MN            </v>
      </c>
      <c r="K4" s="289" t="str">
        <f>VLOOKUP(B4,'QC Inventory 6_1_16'!A:X,9,FALSE)</f>
        <v xml:space="preserve">1503            </v>
      </c>
      <c r="L4" s="289" t="str">
        <f>VLOOKUP(B4,'QC Inventory 6_1_16'!A:X,10,FALSE)</f>
        <v xml:space="preserve">1302            </v>
      </c>
      <c r="M4" s="289"/>
      <c r="N4" s="289"/>
      <c r="O4" s="289" t="str">
        <f>VLOOKUP(B4,'QC Inventory 6_1_16'!A:X,11,FALSE)</f>
        <v xml:space="preserve">0301            </v>
      </c>
      <c r="P4" s="289" t="str">
        <f>VLOOKUP(B4,'QC Inventory 6_1_16'!A:X,12,FALSE)</f>
        <v xml:space="preserve">                </v>
      </c>
      <c r="Q4" s="289"/>
      <c r="R4" s="289"/>
      <c r="S4" s="289"/>
      <c r="T4" s="289"/>
      <c r="U4" s="289"/>
      <c r="V4" s="289"/>
      <c r="W4" s="289"/>
      <c r="X4" s="289"/>
      <c r="Y4" s="289"/>
      <c r="Z4" s="289"/>
    </row>
    <row r="5" spans="1:26" x14ac:dyDescent="0.3">
      <c r="A5" s="290">
        <v>147</v>
      </c>
      <c r="B5" s="291" t="s">
        <v>1619</v>
      </c>
      <c r="C5" s="290">
        <v>1</v>
      </c>
      <c r="D5" s="292" t="s">
        <v>3451</v>
      </c>
      <c r="E5" s="289" t="str">
        <f>VLOOKUP(B5,'QC Inventory 6_1_16'!A:X,3,FALSE)</f>
        <v xml:space="preserve">0301            </v>
      </c>
      <c r="F5" s="289" t="str">
        <f>VLOOKUP(B5,'QC Inventory 6_1_16'!A:X,4,FALSE)</f>
        <v xml:space="preserve">1101            </v>
      </c>
      <c r="G5" s="289" t="str">
        <f>VLOOKUP(B5,'QC Inventory 6_1_16'!A:X,5,FALSE)</f>
        <v xml:space="preserve">1501            </v>
      </c>
      <c r="H5" s="289" t="str">
        <f>VLOOKUP(B5,'QC Inventory 6_1_16'!A:X,6,FALSE)</f>
        <v xml:space="preserve">5101            </v>
      </c>
      <c r="I5" s="289" t="str">
        <f>VLOOKUP(B5,'QC Inventory 6_1_16'!A:X,7,FALSE)</f>
        <v xml:space="preserve">0304            </v>
      </c>
      <c r="J5" s="289" t="str">
        <f>VLOOKUP(B5,'QC Inventory 6_1_16'!A:X,8,FALSE)</f>
        <v xml:space="preserve">1502            </v>
      </c>
      <c r="K5" s="289" t="str">
        <f>VLOOKUP(B5,'QC Inventory 6_1_16'!A:X,9,FALSE)</f>
        <v xml:space="preserve">1302            </v>
      </c>
      <c r="L5" s="289" t="str">
        <f>VLOOKUP(B5,'QC Inventory 6_1_16'!A:X,10,FALSE)</f>
        <v xml:space="preserve">0408            </v>
      </c>
      <c r="M5" s="289"/>
      <c r="N5" s="289"/>
      <c r="O5" s="289" t="str">
        <f>VLOOKUP(B5,'QC Inventory 6_1_16'!A:X,11,FALSE)</f>
        <v xml:space="preserve">0301            </v>
      </c>
      <c r="P5" s="289" t="str">
        <f>VLOOKUP(B5,'QC Inventory 6_1_16'!A:X,12,FALSE)</f>
        <v xml:space="preserve">                </v>
      </c>
      <c r="Q5" s="289" t="str">
        <f>VLOOKUP(B5,'QC Inventory 6_1_16'!A:X,13,FALSE)</f>
        <v xml:space="preserve">01XX            </v>
      </c>
      <c r="R5" s="289" t="str">
        <f>VLOOKUP(B5,'QC Inventory 6_1_16'!A:X,14,FALSE)</f>
        <v xml:space="preserve">                </v>
      </c>
      <c r="S5" s="289"/>
      <c r="T5" s="289"/>
      <c r="U5" s="289"/>
      <c r="V5" s="289"/>
      <c r="W5" s="289"/>
      <c r="X5" s="289"/>
      <c r="Y5" s="289"/>
      <c r="Z5" s="289"/>
    </row>
    <row r="6" spans="1:26" x14ac:dyDescent="0.3">
      <c r="A6" s="290">
        <v>163</v>
      </c>
      <c r="B6" s="291" t="s">
        <v>1620</v>
      </c>
      <c r="C6" s="290">
        <v>2</v>
      </c>
      <c r="D6" s="292" t="s">
        <v>3450</v>
      </c>
      <c r="E6" s="289" t="str">
        <f>VLOOKUP(B6,'QC Inventory 6_1_16'!A:X,3,FALSE)</f>
        <v xml:space="preserve">0203            </v>
      </c>
      <c r="F6" s="289" t="str">
        <f>VLOOKUP(B6,'QC Inventory 6_1_16'!A:X,4,FALSE)</f>
        <v xml:space="preserve">3303            </v>
      </c>
      <c r="G6" s="289" t="str">
        <f>VLOOKUP(B6,'QC Inventory 6_1_16'!A:X,5,FALSE)</f>
        <v xml:space="preserve">1502            </v>
      </c>
      <c r="H6" s="289" t="str">
        <f>VLOOKUP(B6,'QC Inventory 6_1_16'!A:X,6,FALSE)</f>
        <v xml:space="preserve">3905            </v>
      </c>
      <c r="I6" s="289" t="str">
        <f>VLOOKUP(B6,'QC Inventory 6_1_16'!A:X,7,FALSE)</f>
        <v xml:space="preserve">0702            </v>
      </c>
      <c r="J6" s="289" t="str">
        <f>VLOOKUP(B6,'QC Inventory 6_1_16'!A:X,8,FALSE)</f>
        <v xml:space="preserve">0801            </v>
      </c>
      <c r="K6" s="289" t="str">
        <f>VLOOKUP(B6,'QC Inventory 6_1_16'!A:X,9,FALSE)</f>
        <v xml:space="preserve">0405            </v>
      </c>
      <c r="L6" s="289" t="str">
        <f>VLOOKUP(B6,'QC Inventory 6_1_16'!A:X,10,FALSE)</f>
        <v xml:space="preserve">0803            </v>
      </c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</row>
    <row r="7" spans="1:26" x14ac:dyDescent="0.3">
      <c r="A7" s="290">
        <v>250</v>
      </c>
      <c r="B7" s="291" t="s">
        <v>1621</v>
      </c>
      <c r="C7" s="290">
        <v>3</v>
      </c>
      <c r="D7" s="292" t="s">
        <v>3452</v>
      </c>
      <c r="E7" s="289" t="str">
        <f>VLOOKUP(B7,'QC Inventory 6_1_16'!A:X,3,FALSE)</f>
        <v xml:space="preserve">02AF            </v>
      </c>
      <c r="F7" s="289" t="str">
        <f>VLOOKUP(B7,'QC Inventory 6_1_16'!A:X,4,FALSE)</f>
        <v xml:space="preserve">0301            </v>
      </c>
      <c r="G7" s="289" t="str">
        <f>VLOOKUP(B7,'QC Inventory 6_1_16'!A:X,5,FALSE)</f>
        <v xml:space="preserve">0702            </v>
      </c>
      <c r="H7" s="289" t="str">
        <f>VLOOKUP(B7,'QC Inventory 6_1_16'!A:X,6,FALSE)</f>
        <v xml:space="preserve">3701            </v>
      </c>
      <c r="I7" s="289" t="str">
        <f>VLOOKUP(B7,'QC Inventory 6_1_16'!A:X,7,FALSE)</f>
        <v xml:space="preserve">0602            </v>
      </c>
      <c r="J7" s="289" t="str">
        <f>VLOOKUP(B7,'QC Inventory 6_1_16'!A:X,8,FALSE)</f>
        <v xml:space="preserve">0702            </v>
      </c>
      <c r="K7" s="289" t="str">
        <f>VLOOKUP(B7,'QC Inventory 6_1_16'!A:X,9,FALSE)</f>
        <v xml:space="preserve">1501            </v>
      </c>
      <c r="L7" s="289" t="str">
        <f>VLOOKUP(B7,'QC Inventory 6_1_16'!A:X,10,FALSE)</f>
        <v xml:space="preserve">1001            </v>
      </c>
      <c r="M7" s="289"/>
      <c r="N7" s="289"/>
      <c r="O7" s="289" t="str">
        <f>VLOOKUP(B7,'QC Inventory 6_1_16'!A:X,11,FALSE)</f>
        <v xml:space="preserve">                </v>
      </c>
      <c r="P7" s="289" t="str">
        <f>VLOOKUP(B7,'QC Inventory 6_1_16'!A:X,12,FALSE)</f>
        <v xml:space="preserve">                </v>
      </c>
      <c r="Q7" s="289" t="str">
        <f>VLOOKUP(B7,'QC Inventory 6_1_16'!A:X,13,FALSE)</f>
        <v xml:space="preserve">                </v>
      </c>
      <c r="R7" s="289" t="str">
        <f>VLOOKUP(B7,'QC Inventory 6_1_16'!A:X,14,FALSE)</f>
        <v xml:space="preserve">                </v>
      </c>
      <c r="S7" s="289" t="str">
        <f>VLOOKUP(B7,'QC Inventory 6_1_16'!A:X,15,FALSE)</f>
        <v xml:space="preserve">0101            </v>
      </c>
      <c r="T7" s="289" t="str">
        <f>VLOOKUP(B7,'QC Inventory 6_1_16'!A:X,16,FALSE)</f>
        <v xml:space="preserve">                </v>
      </c>
      <c r="U7" s="289"/>
      <c r="V7" s="289"/>
      <c r="W7" s="289"/>
      <c r="X7" s="289"/>
      <c r="Y7" s="289"/>
      <c r="Z7" s="289"/>
    </row>
    <row r="8" spans="1:26" x14ac:dyDescent="0.3">
      <c r="A8" s="290">
        <v>252</v>
      </c>
      <c r="B8" s="291" t="s">
        <v>1622</v>
      </c>
      <c r="C8" s="290">
        <v>2</v>
      </c>
      <c r="D8" s="292" t="s">
        <v>3450</v>
      </c>
      <c r="E8" s="289" t="str">
        <f>VLOOKUP(B8,'QC Inventory 6_1_16'!A:X,3,FALSE)</f>
        <v xml:space="preserve">0207            </v>
      </c>
      <c r="F8" s="289" t="str">
        <f>VLOOKUP(B8,'QC Inventory 6_1_16'!A:X,4,FALSE)</f>
        <v xml:space="preserve">1101            </v>
      </c>
      <c r="G8" s="289" t="str">
        <f>VLOOKUP(B8,'QC Inventory 6_1_16'!A:X,5,FALSE)</f>
        <v xml:space="preserve">1502            </v>
      </c>
      <c r="H8" s="289" t="str">
        <f>VLOOKUP(B8,'QC Inventory 6_1_16'!A:X,6,FALSE)</f>
        <v xml:space="preserve">5801            </v>
      </c>
      <c r="I8" s="289" t="str">
        <f>VLOOKUP(B8,'QC Inventory 6_1_16'!A:X,7,FALSE)</f>
        <v xml:space="preserve">0302            </v>
      </c>
      <c r="J8" s="289" t="str">
        <f>VLOOKUP(B8,'QC Inventory 6_1_16'!A:X,8,FALSE)</f>
        <v xml:space="preserve">0801            </v>
      </c>
      <c r="K8" s="289" t="str">
        <f>VLOOKUP(B8,'QC Inventory 6_1_16'!A:X,9,FALSE)</f>
        <v xml:space="preserve">0301            </v>
      </c>
      <c r="L8" s="289" t="str">
        <f>VLOOKUP(B8,'QC Inventory 6_1_16'!A:X,10,FALSE)</f>
        <v xml:space="preserve">1202            </v>
      </c>
      <c r="M8" s="289"/>
      <c r="N8" s="289"/>
      <c r="O8" s="289" t="str">
        <f>VLOOKUP(B8,'QC Inventory 6_1_16'!A:X,11,FALSE)</f>
        <v xml:space="preserve">0202            </v>
      </c>
      <c r="P8" s="289" t="str">
        <f>VLOOKUP(B8,'QC Inventory 6_1_16'!A:X,12,FALSE)</f>
        <v xml:space="preserve">0301            </v>
      </c>
      <c r="Q8" s="289" t="str">
        <f>VLOOKUP(B8,'QC Inventory 6_1_16'!A:X,13,FALSE)</f>
        <v xml:space="preserve">                </v>
      </c>
      <c r="R8" s="289" t="str">
        <f>VLOOKUP(B8,'QC Inventory 6_1_16'!A:X,14,FALSE)</f>
        <v xml:space="preserve">                </v>
      </c>
      <c r="S8" s="289" t="str">
        <f>VLOOKUP(B8,'QC Inventory 6_1_16'!A:X,15,FALSE)</f>
        <v xml:space="preserve">                </v>
      </c>
      <c r="T8" s="289" t="str">
        <f>VLOOKUP(B8,'QC Inventory 6_1_16'!A:X,16,FALSE)</f>
        <v xml:space="preserve">                </v>
      </c>
      <c r="U8" s="289"/>
      <c r="V8" s="289"/>
      <c r="W8" s="289"/>
      <c r="X8" s="289"/>
      <c r="Y8" s="289"/>
      <c r="Z8" s="289"/>
    </row>
    <row r="9" spans="1:26" x14ac:dyDescent="0.3">
      <c r="A9" s="290">
        <v>255</v>
      </c>
      <c r="B9" s="291" t="s">
        <v>1623</v>
      </c>
      <c r="C9" s="290">
        <v>1</v>
      </c>
      <c r="D9" s="292" t="s">
        <v>3451</v>
      </c>
      <c r="E9" s="289" t="str">
        <f>VLOOKUP(B9,'QC Inventory 6_1_16'!A:X,3,FALSE)</f>
        <v xml:space="preserve">2902            </v>
      </c>
      <c r="F9" s="289" t="str">
        <f>VLOOKUP(B9,'QC Inventory 6_1_16'!A:X,4,FALSE)</f>
        <v xml:space="preserve">3001            </v>
      </c>
      <c r="G9" s="289" t="str">
        <f>VLOOKUP(B9,'QC Inventory 6_1_16'!A:X,5,FALSE)</f>
        <v xml:space="preserve">1302            </v>
      </c>
      <c r="H9" s="289" t="str">
        <f>VLOOKUP(B9,'QC Inventory 6_1_16'!A:X,6,FALSE)</f>
        <v xml:space="preserve">4403            </v>
      </c>
      <c r="I9" s="289" t="str">
        <f>VLOOKUP(B9,'QC Inventory 6_1_16'!A:X,7,FALSE)</f>
        <v xml:space="preserve">0602            </v>
      </c>
      <c r="J9" s="289" t="str">
        <f>VLOOKUP(B9,'QC Inventory 6_1_16'!A:X,8,FALSE)</f>
        <v xml:space="preserve">1601            </v>
      </c>
      <c r="K9" s="289" t="str">
        <f>VLOOKUP(B9,'QC Inventory 6_1_16'!A:X,9,FALSE)</f>
        <v xml:space="preserve">0701            </v>
      </c>
      <c r="L9" s="289">
        <v>701</v>
      </c>
      <c r="M9" s="289"/>
      <c r="N9" s="289"/>
      <c r="O9" s="289"/>
      <c r="P9" s="289"/>
      <c r="Q9" s="289"/>
      <c r="R9" s="289"/>
      <c r="S9" s="289"/>
      <c r="T9" s="289"/>
      <c r="U9" s="289"/>
      <c r="V9" s="289"/>
      <c r="W9" s="289"/>
      <c r="X9" s="289"/>
      <c r="Y9" s="289"/>
      <c r="Z9" s="289"/>
    </row>
    <row r="10" spans="1:26" x14ac:dyDescent="0.3">
      <c r="A10" s="290">
        <v>256</v>
      </c>
      <c r="B10" s="291" t="s">
        <v>1624</v>
      </c>
      <c r="C10" s="290">
        <v>2</v>
      </c>
      <c r="D10" s="292" t="s">
        <v>3450</v>
      </c>
      <c r="E10" s="289" t="str">
        <f>VLOOKUP(B10,'QC Inventory 6_1_16'!A:X,3,FALSE)</f>
        <v xml:space="preserve">0101            </v>
      </c>
      <c r="F10" s="289">
        <v>101</v>
      </c>
      <c r="G10" s="289" t="str">
        <f>VLOOKUP(B10,'QC Inventory 6_1_16'!A:X,5,FALSE)</f>
        <v xml:space="preserve">0801            </v>
      </c>
      <c r="H10" s="289" t="str">
        <f>VLOOKUP(B10,'QC Inventory 6_1_16'!A:X,6,FALSE)</f>
        <v xml:space="preserve">3901            </v>
      </c>
      <c r="I10" s="289" t="str">
        <f>VLOOKUP(B10,'QC Inventory 6_1_16'!A:X,7,FALSE)</f>
        <v xml:space="preserve">07AG            </v>
      </c>
      <c r="J10" s="289" t="str">
        <f>VLOOKUP(B10,'QC Inventory 6_1_16'!A:X,8,FALSE)</f>
        <v xml:space="preserve">1203            </v>
      </c>
      <c r="K10" s="289" t="str">
        <f>VLOOKUP(B10,'QC Inventory 6_1_16'!A:X,9,FALSE)</f>
        <v xml:space="preserve">1301            </v>
      </c>
      <c r="L10" s="289" t="str">
        <f>VLOOKUP(B10,'QC Inventory 6_1_16'!A:X,10,FALSE)</f>
        <v xml:space="preserve">0404            </v>
      </c>
      <c r="M10" s="289"/>
      <c r="N10" s="289"/>
      <c r="O10" s="289" t="str">
        <f>VLOOKUP(B10,'QC Inventory 6_1_16'!A:X,11,FALSE)</f>
        <v xml:space="preserve">0202            </v>
      </c>
      <c r="P10" s="289" t="str">
        <f>VLOOKUP(B10,'QC Inventory 6_1_16'!A:X,12,FALSE)</f>
        <v xml:space="preserve">                </v>
      </c>
      <c r="Q10" s="289" t="str">
        <f>VLOOKUP(B10,'QC Inventory 6_1_16'!A:X,13,FALSE)</f>
        <v xml:space="preserve">                </v>
      </c>
      <c r="R10" s="289" t="str">
        <f>VLOOKUP(B10,'QC Inventory 6_1_16'!A:X,14,FALSE)</f>
        <v xml:space="preserve">                </v>
      </c>
      <c r="S10" s="289" t="str">
        <f>VLOOKUP(B10,'QC Inventory 6_1_16'!A:X,15,FALSE)</f>
        <v xml:space="preserve">                </v>
      </c>
      <c r="T10" s="289" t="str">
        <f>VLOOKUP(B10,'QC Inventory 6_1_16'!A:X,16,FALSE)</f>
        <v xml:space="preserve">                </v>
      </c>
      <c r="U10" s="289"/>
      <c r="V10" s="289"/>
      <c r="W10" s="289"/>
      <c r="X10" s="289"/>
      <c r="Y10" s="289"/>
      <c r="Z10" s="289"/>
    </row>
    <row r="11" spans="1:26" x14ac:dyDescent="0.3">
      <c r="A11" s="287">
        <v>257</v>
      </c>
      <c r="C11" s="287">
        <v>16</v>
      </c>
      <c r="E11" s="289" t="str">
        <f>VLOOKUP(A11,'[2]Purified DNA QC Master'!$B:$X,2,FALSE)</f>
        <v>A*01:01</v>
      </c>
      <c r="F11" s="289" t="str">
        <f>VLOOKUP(A11,'[2]Purified DNA QC Master'!$B:$X,3,FALSE)</f>
        <v>A*31:01</v>
      </c>
      <c r="G11" s="289" t="str">
        <f>VLOOKUP(A11,'[2]Purified DNA QC Master'!$B:$X,4,FALSE)</f>
        <v>B*15:01</v>
      </c>
      <c r="H11" s="289" t="str">
        <f>VLOOKUP(A11,'[2]Purified DNA QC Master'!$B:$X,5,FALSE)</f>
        <v>B*18:01:01G</v>
      </c>
      <c r="I11" s="289" t="str">
        <f>VLOOKUP(A11,'[2]Purified DNA QC Master'!$B:$X,6,FALSE)</f>
        <v>C*02:02</v>
      </c>
      <c r="J11" s="289" t="str">
        <f>VLOOKUP(A11,'[2]Purified DNA QC Master'!$B:$X,7,FALSE)</f>
        <v>C*07:01:01G</v>
      </c>
      <c r="K11" s="289" t="str">
        <f>VLOOKUP(A11,'[2]Purified DNA QC Master'!$B:$X,16,FALSE)</f>
        <v>DRB1*11:01</v>
      </c>
      <c r="L11" s="289" t="str">
        <f>VLOOKUP(A11,'[2]Purified DNA QC Master'!$B:$X,17,FALSE)</f>
        <v>DRB1*16:01</v>
      </c>
      <c r="M11" s="289" t="str">
        <f>VLOOKUP(A11,'[2]Purified DNA QC Master'!$B:$X,14,FALSE)</f>
        <v>DQB1*05:02</v>
      </c>
      <c r="N11" s="289" t="str">
        <f>VLOOKUP(A11,'[2]Purified DNA QC Master'!$B:$X,15,FALSE)</f>
        <v>DQB1*03:01</v>
      </c>
      <c r="O11" s="289" t="str">
        <f>VLOOKUP(A11,'[2]Purified DNA QC Master'!$B:$X,18,FALSE)</f>
        <v>DRB3*02:02:01G</v>
      </c>
      <c r="P11" s="289"/>
      <c r="Q11" s="289"/>
      <c r="R11" s="289"/>
      <c r="S11" s="289" t="str">
        <f>VLOOKUP(A11,'[2]Purified DNA QC Master'!$B:$X,22,FALSE)</f>
        <v>DRB5*02:02:01G</v>
      </c>
      <c r="T11" s="289"/>
      <c r="U11" s="289" t="str">
        <f>VLOOKUP(A11,'[2]Purified DNA QC Master'!$B:$X,12,FALSE)</f>
        <v>DQA1*01:02:01G</v>
      </c>
      <c r="V11" s="289" t="str">
        <f>VLOOKUP(A11,'[2]Purified DNA QC Master'!$B:$X,13,FALSE)</f>
        <v>DQA1*05:01:01G</v>
      </c>
      <c r="W11" s="289" t="str">
        <f>VLOOKUP(A11,'[2]Purified DNA QC Master'!$B:$X,10,FALSE)</f>
        <v>DPB1*04:02</v>
      </c>
      <c r="X11" s="289" t="str">
        <f>VLOOKUP(A11,'[2]Purified DNA QC Master'!$B:$X,11,FALSE)</f>
        <v>DPB1*04:02</v>
      </c>
      <c r="Y11" s="289" t="str">
        <f>VLOOKUP(A11,'[2]Purified DNA QC Master'!$B:$X,8,FALSE)</f>
        <v>DPA1*01:03</v>
      </c>
      <c r="Z11" s="289" t="str">
        <f>VLOOKUP(A11,'[2]Purified DNA QC Master'!$B:$X,9,FALSE)</f>
        <v>DPA1*01:03</v>
      </c>
    </row>
    <row r="12" spans="1:26" x14ac:dyDescent="0.3">
      <c r="A12" s="290">
        <v>274</v>
      </c>
      <c r="B12" s="291" t="s">
        <v>1626</v>
      </c>
      <c r="C12" s="290">
        <v>2</v>
      </c>
      <c r="D12" s="292" t="s">
        <v>3450</v>
      </c>
      <c r="E12" s="289" t="str">
        <f>VLOOKUP(B12,'QC Inventory 6_1_16'!A:X,3,FALSE)</f>
        <v xml:space="preserve">2402            </v>
      </c>
      <c r="F12" s="289" t="str">
        <f>VLOOKUP(B12,'QC Inventory 6_1_16'!A:X,4,FALSE)</f>
        <v xml:space="preserve">2601            </v>
      </c>
      <c r="G12" s="289" t="str">
        <f>VLOOKUP(B12,'QC Inventory 6_1_16'!A:X,5,FALSE)</f>
        <v xml:space="preserve">1801            </v>
      </c>
      <c r="H12" s="289">
        <v>1801</v>
      </c>
      <c r="I12" s="289" t="str">
        <f>VLOOKUP(B12,'QC Inventory 6_1_16'!A:X,7,FALSE)</f>
        <v xml:space="preserve">07AG            </v>
      </c>
      <c r="J12" s="289" t="str">
        <f>VLOOKUP(B12,'QC Inventory 6_1_16'!A:X,8,FALSE)</f>
        <v xml:space="preserve">1203            </v>
      </c>
      <c r="K12" s="289" t="str">
        <f>VLOOKUP(B12,'QC Inventory 6_1_16'!A:X,9,FALSE)</f>
        <v xml:space="preserve">1502            </v>
      </c>
      <c r="L12" s="289" t="str">
        <f>VLOOKUP(B12,'QC Inventory 6_1_16'!A:X,10,FALSE)</f>
        <v xml:space="preserve">1104            </v>
      </c>
      <c r="M12" s="289"/>
      <c r="N12" s="289"/>
      <c r="O12" s="289" t="str">
        <f>VLOOKUP(B12,'QC Inventory 6_1_16'!A:X,11,FALSE)</f>
        <v xml:space="preserve">0202            </v>
      </c>
      <c r="P12" s="289" t="str">
        <f>VLOOKUP(B12,'QC Inventory 6_1_16'!A:X,12,FALSE)</f>
        <v xml:space="preserve">                </v>
      </c>
      <c r="Q12" s="289" t="str">
        <f>VLOOKUP(B12,'QC Inventory 6_1_16'!A:X,13,FALSE)</f>
        <v xml:space="preserve">                </v>
      </c>
      <c r="R12" s="289" t="str">
        <f>VLOOKUP(B12,'QC Inventory 6_1_16'!A:X,14,FALSE)</f>
        <v xml:space="preserve">                </v>
      </c>
      <c r="S12" s="289" t="str">
        <f>VLOOKUP(B12,'QC Inventory 6_1_16'!A:X,15,FALSE)</f>
        <v xml:space="preserve">0102            </v>
      </c>
      <c r="T12" s="289" t="str">
        <f>VLOOKUP(B12,'QC Inventory 6_1_16'!A:X,16,FALSE)</f>
        <v xml:space="preserve">                </v>
      </c>
      <c r="U12" s="289"/>
      <c r="V12" s="289"/>
      <c r="W12" s="289"/>
      <c r="X12" s="289"/>
      <c r="Y12" s="289"/>
      <c r="Z12" s="289"/>
    </row>
    <row r="13" spans="1:26" x14ac:dyDescent="0.3">
      <c r="A13" s="287">
        <v>279</v>
      </c>
      <c r="B13" s="291" t="s">
        <v>1627</v>
      </c>
      <c r="C13" s="287">
        <v>6</v>
      </c>
      <c r="E13" s="289" t="str">
        <f>VLOOKUP(B13,'QC Inventory 6_1_16'!A:X,3,FALSE)</f>
        <v xml:space="preserve">0101            </v>
      </c>
      <c r="F13" s="289" t="str">
        <f>VLOOKUP(B13,'QC Inventory 6_1_16'!A:X,4,FALSE)</f>
        <v xml:space="preserve">02AF            </v>
      </c>
      <c r="G13" s="289" t="str">
        <f>VLOOKUP(B13,'QC Inventory 6_1_16'!A:X,5,FALSE)</f>
        <v xml:space="preserve">2705            </v>
      </c>
      <c r="H13" s="289" t="str">
        <f>VLOOKUP(B13,'QC Inventory 6_1_16'!A:X,6,FALSE)</f>
        <v xml:space="preserve">3701            </v>
      </c>
      <c r="I13" s="289" t="str">
        <f>VLOOKUP(B13,'QC Inventory 6_1_16'!A:X,7,FALSE)</f>
        <v xml:space="preserve">0102            </v>
      </c>
      <c r="J13" s="289" t="str">
        <f>VLOOKUP(B13,'QC Inventory 6_1_16'!A:X,8,FALSE)</f>
        <v xml:space="preserve">0602            </v>
      </c>
      <c r="K13" s="289" t="str">
        <f>VLOOKUP(B13,'QC Inventory 6_1_16'!A:X,9,FALSE)</f>
        <v xml:space="preserve">1101            </v>
      </c>
      <c r="L13" s="289" t="str">
        <f>VLOOKUP(B13,'QC Inventory 6_1_16'!A:X,10,FALSE)</f>
        <v xml:space="preserve">0103            </v>
      </c>
      <c r="M13" s="289"/>
      <c r="N13" s="289"/>
      <c r="O13" s="289" t="str">
        <f>VLOOKUP(B13,'QC Inventory 6_1_16'!A:X,11,FALSE)</f>
        <v xml:space="preserve">0202            </v>
      </c>
      <c r="P13" s="289" t="str">
        <f>VLOOKUP(B13,'QC Inventory 6_1_16'!A:X,12,FALSE)</f>
        <v xml:space="preserve">                </v>
      </c>
      <c r="Q13" s="289" t="str">
        <f>VLOOKUP(B13,'QC Inventory 6_1_16'!A:X,13,FALSE)</f>
        <v xml:space="preserve">                </v>
      </c>
      <c r="R13" s="289" t="str">
        <f>VLOOKUP(B13,'QC Inventory 6_1_16'!A:X,14,FALSE)</f>
        <v xml:space="preserve">                </v>
      </c>
      <c r="S13" s="289" t="str">
        <f>VLOOKUP(B13,'QC Inventory 6_1_16'!A:X,15,FALSE)</f>
        <v xml:space="preserve">                </v>
      </c>
      <c r="T13" s="289" t="str">
        <f>VLOOKUP(B13,'QC Inventory 6_1_16'!A:X,16,FALSE)</f>
        <v xml:space="preserve">                </v>
      </c>
      <c r="U13" s="289"/>
      <c r="V13" s="289"/>
      <c r="W13" s="289"/>
      <c r="X13" s="289"/>
      <c r="Y13" s="289"/>
      <c r="Z13" s="289"/>
    </row>
    <row r="14" spans="1:26" x14ac:dyDescent="0.3">
      <c r="A14" s="287">
        <v>280</v>
      </c>
      <c r="C14" s="287">
        <v>5</v>
      </c>
      <c r="E14" s="289" t="str">
        <f>VLOOKUP(A14,'[2]Purified DNA QC Master'!$B:$X,2,FALSE)</f>
        <v>A*01:01</v>
      </c>
      <c r="F14" s="289" t="str">
        <f>VLOOKUP(A14,'[2]Purified DNA QC Master'!$B:$X,3,FALSE)</f>
        <v>A*33:03</v>
      </c>
      <c r="G14" s="289" t="str">
        <f>VLOOKUP(A14,'[2]Purified DNA QC Master'!$B:$X,4,FALSE)</f>
        <v>B*14:02</v>
      </c>
      <c r="H14" s="289" t="str">
        <f>VLOOKUP(A14,'[2]Purified DNA QC Master'!$B:$X,5,FALSE)</f>
        <v>B*18:01:01G</v>
      </c>
      <c r="I14" s="289" t="str">
        <f>VLOOKUP(A14,'[2]Purified DNA QC Master'!$B:$X,6,FALSE)</f>
        <v>C*03:02</v>
      </c>
      <c r="J14" s="289" t="str">
        <f>VLOOKUP(A14,'[2]Purified DNA QC Master'!$B:$X,7,FALSE)</f>
        <v>C*08:02</v>
      </c>
      <c r="K14" s="289" t="str">
        <f>VLOOKUP(A14,'[2]Purified DNA QC Master'!$B:$X,16,FALSE)</f>
        <v>DRB1*03:01</v>
      </c>
      <c r="L14" s="289" t="str">
        <f>VLOOKUP(A14,'[2]Purified DNA QC Master'!$B:$X,17,FALSE)</f>
        <v>DRB1*11:01</v>
      </c>
      <c r="M14" s="289" t="str">
        <f>VLOOKUP(A14,'[2]Purified DNA QC Master'!$B:$X,14,FALSE)</f>
        <v>DQB1*05:02</v>
      </c>
      <c r="N14" s="289" t="str">
        <f>VLOOKUP(A14,'[2]Purified DNA QC Master'!$B:$X,15,FALSE)</f>
        <v>DQB1*02:01</v>
      </c>
      <c r="O14" s="289" t="str">
        <f>VLOOKUP(A14,'[2]Purified DNA QC Master'!$B:$X,18,FALSE)</f>
        <v>DRB3*03:01</v>
      </c>
      <c r="P14" s="289" t="str">
        <f>VLOOKUP(A14,'[2]Purified DNA QC Master'!$B:$X,19,FALSE)</f>
        <v>DRB3*03:01</v>
      </c>
      <c r="Q14" s="289"/>
      <c r="R14" s="289"/>
      <c r="S14" s="289"/>
      <c r="T14" s="289"/>
      <c r="U14" s="289" t="str">
        <f>VLOOKUP(A14,'[2]Purified DNA QC Master'!$B:$X,12,FALSE)</f>
        <v>DQA1*01:02:01G</v>
      </c>
      <c r="V14" s="289" t="str">
        <f>VLOOKUP(A14,'[2]Purified DNA QC Master'!$B:$X,13,FALSE)</f>
        <v>DQA1*05:01</v>
      </c>
      <c r="W14" s="289" t="str">
        <f>VLOOKUP(A14,'[2]Purified DNA QC Master'!$B:$X,10,FALSE)</f>
        <v>DPB1*01:01</v>
      </c>
      <c r="X14" s="289" t="str">
        <f>VLOOKUP(A14,'[2]Purified DNA QC Master'!$B:$X,11,FALSE)</f>
        <v>DPB1*02:01:02G</v>
      </c>
      <c r="Y14" s="289" t="str">
        <f>VLOOKUP(A14,'[2]Purified DNA QC Master'!$B:$X,8,FALSE)</f>
        <v>DPA1*01:03</v>
      </c>
      <c r="Z14" s="289" t="str">
        <f>VLOOKUP(A14,'[2]Purified DNA QC Master'!$B:$X,9,FALSE)</f>
        <v>DPA1*02:02</v>
      </c>
    </row>
    <row r="15" spans="1:26" x14ac:dyDescent="0.3">
      <c r="A15" s="287">
        <v>281</v>
      </c>
      <c r="C15" s="287">
        <v>5</v>
      </c>
      <c r="E15" s="289" t="str">
        <f>VLOOKUP(A15,'[2]Purified DNA QC Master'!$B:$X,2,FALSE)</f>
        <v>A*33:03</v>
      </c>
      <c r="F15" s="289" t="str">
        <f>VLOOKUP(A15,'[2]Purified DNA QC Master'!$B:$X,3,FALSE)</f>
        <v>A*68:02</v>
      </c>
      <c r="G15" s="289" t="str">
        <f>VLOOKUP(A15,'[2]Purified DNA QC Master'!$B:$X,4,FALSE)</f>
        <v>B*15:10</v>
      </c>
      <c r="H15" s="289" t="str">
        <f>VLOOKUP(A15,'[2]Purified DNA QC Master'!$B:$X,5,FALSE)</f>
        <v>B*18:01:01G</v>
      </c>
      <c r="I15" s="289" t="str">
        <f>VLOOKUP(A15,'[2]Purified DNA QC Master'!$B:$X,6,FALSE)</f>
        <v>C*03:02</v>
      </c>
      <c r="J15" s="289" t="str">
        <f>VLOOKUP(A15,'[2]Purified DNA QC Master'!$B:$X,7,FALSE)</f>
        <v>C*03:04</v>
      </c>
      <c r="K15" s="289" t="str">
        <f>VLOOKUP(A15,'[2]Purified DNA QC Master'!$B:$X,16,FALSE)</f>
        <v>DRB1*03:01</v>
      </c>
      <c r="L15" s="289" t="str">
        <f>VLOOKUP(A15,'[2]Purified DNA QC Master'!$B:$X,17,FALSE)</f>
        <v>DRB1*03:01</v>
      </c>
      <c r="M15" s="289" t="str">
        <f>VLOOKUP(A15,'[2]Purified DNA QC Master'!$B:$X,14,FALSE)</f>
        <v>DQB1*02:01</v>
      </c>
      <c r="N15" s="289" t="str">
        <f>VLOOKUP(A15,'[2]Purified DNA QC Master'!$B:$X,15,FALSE)</f>
        <v>DQB1*02:01</v>
      </c>
      <c r="O15" s="289" t="str">
        <f>VLOOKUP(A15,'[2]Purified DNA QC Master'!$B:$X,18,FALSE)</f>
        <v>DRB3*02:02:01G</v>
      </c>
      <c r="P15" s="289" t="str">
        <f>VLOOKUP(A15,'[2]Purified DNA QC Master'!$B:$X,19,FALSE)</f>
        <v>DRB3*03:01</v>
      </c>
      <c r="Q15" s="289"/>
      <c r="R15" s="289"/>
      <c r="S15" s="289"/>
      <c r="T15" s="289"/>
      <c r="U15" s="289" t="str">
        <f>VLOOKUP(A15,'[2]Purified DNA QC Master'!$B:$X,12,FALSE)</f>
        <v>DQA1*05:01</v>
      </c>
      <c r="V15" s="289" t="str">
        <f>VLOOKUP(A15,'[2]Purified DNA QC Master'!$B:$X,13,FALSE)</f>
        <v>DQA1*05:01:01G</v>
      </c>
      <c r="W15" s="289" t="str">
        <f>VLOOKUP(A15,'[2]Purified DNA QC Master'!$B:$X,10,FALSE)</f>
        <v>DPB1*01:01</v>
      </c>
      <c r="X15" s="289" t="str">
        <f>VLOOKUP(A15,'[2]Purified DNA QC Master'!$B:$X,11,FALSE)</f>
        <v>DPB1*02:01:02G</v>
      </c>
      <c r="Y15" s="289" t="str">
        <f>VLOOKUP(A15,'[2]Purified DNA QC Master'!$B:$X,8,FALSE)</f>
        <v>DPA1*01:03</v>
      </c>
      <c r="Z15" s="289" t="str">
        <f>VLOOKUP(A15,'[2]Purified DNA QC Master'!$B:$X,9,FALSE)</f>
        <v>DPA1*02:02</v>
      </c>
    </row>
    <row r="16" spans="1:26" x14ac:dyDescent="0.3">
      <c r="A16" s="290">
        <v>289</v>
      </c>
      <c r="B16" s="291" t="s">
        <v>1630</v>
      </c>
      <c r="C16" s="290">
        <v>2</v>
      </c>
      <c r="D16" s="292" t="s">
        <v>3450</v>
      </c>
      <c r="E16" s="289" t="str">
        <f>VLOOKUP(B16,'QC Inventory 6_1_16'!A:X,3,FALSE)</f>
        <v xml:space="preserve">02AF            </v>
      </c>
      <c r="F16" s="289" t="s">
        <v>26</v>
      </c>
      <c r="G16" s="289" t="str">
        <f>VLOOKUP(B16,'QC Inventory 6_1_16'!A:X,5,FALSE)</f>
        <v xml:space="preserve">1801            </v>
      </c>
      <c r="H16" s="289" t="str">
        <f>VLOOKUP(B16,'QC Inventory 6_1_16'!A:X,6,FALSE)</f>
        <v xml:space="preserve">4402            </v>
      </c>
      <c r="I16" s="289" t="str">
        <f>VLOOKUP(B16,'QC Inventory 6_1_16'!A:X,7,FALSE)</f>
        <v xml:space="preserve">05AC            </v>
      </c>
      <c r="J16" s="289" t="str">
        <f>VLOOKUP(B16,'QC Inventory 6_1_16'!A:X,8,FALSE)</f>
        <v xml:space="preserve">07AG            </v>
      </c>
      <c r="K16" s="289" t="str">
        <f>VLOOKUP(B16,'QC Inventory 6_1_16'!A:X,9,FALSE)</f>
        <v xml:space="preserve">0101            </v>
      </c>
      <c r="L16" s="289" t="str">
        <f>VLOOKUP(B16,'QC Inventory 6_1_16'!A:X,10,FALSE)</f>
        <v xml:space="preserve">1301            </v>
      </c>
      <c r="M16" s="289"/>
      <c r="N16" s="289"/>
      <c r="O16" s="289" t="str">
        <f>VLOOKUP(B16,'QC Inventory 6_1_16'!A:X,11,FALSE)</f>
        <v xml:space="preserve">0101            </v>
      </c>
      <c r="P16" s="289" t="str">
        <f>VLOOKUP(B16,'QC Inventory 6_1_16'!A:X,12,FALSE)</f>
        <v xml:space="preserve">                </v>
      </c>
      <c r="Q16" s="289" t="str">
        <f>VLOOKUP(B16,'QC Inventory 6_1_16'!A:X,13,FALSE)</f>
        <v xml:space="preserve">                </v>
      </c>
      <c r="R16" s="289" t="str">
        <f>VLOOKUP(B16,'QC Inventory 6_1_16'!A:X,14,FALSE)</f>
        <v xml:space="preserve">                </v>
      </c>
      <c r="S16" s="289" t="str">
        <f>VLOOKUP(B16,'QC Inventory 6_1_16'!A:X,15,FALSE)</f>
        <v xml:space="preserve">                </v>
      </c>
      <c r="T16" s="289" t="str">
        <f>VLOOKUP(B16,'QC Inventory 6_1_16'!A:X,16,FALSE)</f>
        <v xml:space="preserve">                </v>
      </c>
      <c r="U16" s="289"/>
      <c r="V16" s="289"/>
      <c r="W16" s="289"/>
      <c r="X16" s="289"/>
      <c r="Y16" s="289"/>
      <c r="Z16" s="289"/>
    </row>
    <row r="17" spans="1:26" x14ac:dyDescent="0.3">
      <c r="A17" s="290">
        <v>290</v>
      </c>
      <c r="B17" s="291" t="s">
        <v>1631</v>
      </c>
      <c r="C17" s="290">
        <v>2</v>
      </c>
      <c r="D17" s="292" t="s">
        <v>3450</v>
      </c>
      <c r="E17" s="289" t="str">
        <f>VLOOKUP(B17,'QC Inventory 6_1_16'!A:X,3,FALSE)</f>
        <v xml:space="preserve">0101            </v>
      </c>
      <c r="F17" s="289" t="str">
        <f>VLOOKUP(B17,'QC Inventory 6_1_16'!A:X,4,FALSE)</f>
        <v xml:space="preserve">02AF            </v>
      </c>
      <c r="G17" s="289" t="str">
        <f>VLOOKUP(B17,'QC Inventory 6_1_16'!A:X,5,FALSE)</f>
        <v xml:space="preserve">1501            </v>
      </c>
      <c r="H17" s="289" t="str">
        <f>VLOOKUP(B17,'QC Inventory 6_1_16'!A:X,6,FALSE)</f>
        <v xml:space="preserve">5701            </v>
      </c>
      <c r="I17" s="289" t="str">
        <f>VLOOKUP(B17,'QC Inventory 6_1_16'!A:X,7,FALSE)</f>
        <v xml:space="preserve">0602            </v>
      </c>
      <c r="J17" s="289" t="str">
        <f>VLOOKUP(B17,'QC Inventory 6_1_16'!A:X,8,FALSE)</f>
        <v xml:space="preserve">0801            </v>
      </c>
      <c r="K17" s="289" t="str">
        <f>VLOOKUP(B17,'QC Inventory 6_1_16'!A:X,9,FALSE)</f>
        <v xml:space="preserve">1101            </v>
      </c>
      <c r="L17" s="289" t="str">
        <f>VLOOKUP(B17,'QC Inventory 6_1_16'!A:X,10,FALSE)</f>
        <v xml:space="preserve">0701            </v>
      </c>
      <c r="M17" s="289"/>
      <c r="N17" s="289"/>
      <c r="O17" s="289" t="str">
        <f>VLOOKUP(B17,'QC Inventory 6_1_16'!A:X,11,FALSE)</f>
        <v xml:space="preserve">0202            </v>
      </c>
      <c r="P17" s="289" t="str">
        <f>VLOOKUP(B17,'QC Inventory 6_1_16'!A:X,12,FALSE)</f>
        <v xml:space="preserve">                </v>
      </c>
      <c r="Q17" s="289" t="str">
        <f>VLOOKUP(B17,'QC Inventory 6_1_16'!A:X,13,FALSE)</f>
        <v xml:space="preserve">                </v>
      </c>
      <c r="R17" s="289" t="str">
        <f>VLOOKUP(B17,'QC Inventory 6_1_16'!A:X,14,FALSE)</f>
        <v xml:space="preserve">                </v>
      </c>
      <c r="S17" s="289" t="str">
        <f>VLOOKUP(B17,'QC Inventory 6_1_16'!A:X,15,FALSE)</f>
        <v xml:space="preserve">                </v>
      </c>
      <c r="T17" s="289" t="str">
        <f>VLOOKUP(B17,'QC Inventory 6_1_16'!A:X,16,FALSE)</f>
        <v xml:space="preserve">                </v>
      </c>
      <c r="U17" s="289"/>
      <c r="V17" s="289"/>
      <c r="W17" s="289"/>
      <c r="X17" s="289"/>
      <c r="Y17" s="289"/>
      <c r="Z17" s="289"/>
    </row>
    <row r="18" spans="1:26" x14ac:dyDescent="0.3">
      <c r="A18" s="287">
        <v>291</v>
      </c>
      <c r="B18" s="291" t="s">
        <v>1632</v>
      </c>
      <c r="C18" s="287">
        <v>8</v>
      </c>
      <c r="E18" s="289" t="str">
        <f>VLOOKUP(B18,'QC Inventory 6_1_16'!A:X,3,FALSE)</f>
        <v xml:space="preserve">02AF            </v>
      </c>
      <c r="F18" s="289" t="str">
        <f>VLOOKUP(B18,'QC Inventory 6_1_16'!A:X,4,FALSE)</f>
        <v xml:space="preserve">3001            </v>
      </c>
      <c r="G18" s="289" t="str">
        <f>VLOOKUP(B18,'QC Inventory 6_1_16'!A:X,5,FALSE)</f>
        <v xml:space="preserve">0801            </v>
      </c>
      <c r="H18" s="289" t="str">
        <f>VLOOKUP(B18,'QC Inventory 6_1_16'!A:X,6,FALSE)</f>
        <v xml:space="preserve">1302            </v>
      </c>
      <c r="I18" s="289" t="str">
        <f>VLOOKUP(B18,'QC Inventory 6_1_16'!A:X,7,FALSE)</f>
        <v xml:space="preserve">0602            </v>
      </c>
      <c r="J18" s="289" t="str">
        <f>VLOOKUP(B18,'QC Inventory 6_1_16'!A:X,8,FALSE)</f>
        <v xml:space="preserve">07AG            </v>
      </c>
      <c r="K18" s="289" t="str">
        <f>VLOOKUP(B18,'QC Inventory 6_1_16'!A:X,9,FALSE)</f>
        <v xml:space="preserve">0301            </v>
      </c>
      <c r="L18" s="289" t="str">
        <f>VLOOKUP(B18,'QC Inventory 6_1_16'!A:X,10,FALSE)</f>
        <v xml:space="preserve">1101            </v>
      </c>
      <c r="M18" s="289"/>
      <c r="N18" s="289"/>
      <c r="O18" s="289" t="str">
        <f>VLOOKUP(B18,'QC Inventory 6_1_16'!A:X,11,FALSE)</f>
        <v xml:space="preserve">0101            </v>
      </c>
      <c r="P18" s="289" t="str">
        <f>VLOOKUP(B18,'QC Inventory 6_1_16'!A:X,12,FALSE)</f>
        <v xml:space="preserve">0202            </v>
      </c>
      <c r="Q18" s="289" t="str">
        <f>VLOOKUP(B18,'QC Inventory 6_1_16'!A:X,13,FALSE)</f>
        <v xml:space="preserve">                </v>
      </c>
      <c r="R18" s="289" t="str">
        <f>VLOOKUP(B18,'QC Inventory 6_1_16'!A:X,14,FALSE)</f>
        <v xml:space="preserve">                </v>
      </c>
      <c r="S18" s="289" t="str">
        <f>VLOOKUP(B18,'QC Inventory 6_1_16'!A:X,15,FALSE)</f>
        <v xml:space="preserve">                </v>
      </c>
      <c r="T18" s="289" t="str">
        <f>VLOOKUP(B18,'QC Inventory 6_1_16'!A:X,16,FALSE)</f>
        <v xml:space="preserve">                </v>
      </c>
      <c r="U18" s="289"/>
      <c r="V18" s="289"/>
      <c r="W18" s="289"/>
      <c r="X18" s="289"/>
      <c r="Y18" s="289"/>
      <c r="Z18" s="289"/>
    </row>
    <row r="19" spans="1:26" x14ac:dyDescent="0.3">
      <c r="A19" s="287">
        <v>292</v>
      </c>
      <c r="C19" s="287">
        <v>5</v>
      </c>
      <c r="E19" s="289" t="str">
        <f>VLOOKUP(A19,'[2]Purified DNA QC Master'!$B:$X,2,FALSE)</f>
        <v>A*02:02</v>
      </c>
      <c r="F19" s="289" t="str">
        <f>VLOOKUP(A19,'[2]Purified DNA QC Master'!$B:$X,3,FALSE)</f>
        <v>A*68:02</v>
      </c>
      <c r="G19" s="289" t="str">
        <f>VLOOKUP(A19,'[2]Purified DNA QC Master'!$B:$X,4,FALSE)</f>
        <v>B*14:02</v>
      </c>
      <c r="H19" s="289" t="str">
        <f>VLOOKUP(A19,'[2]Purified DNA QC Master'!$B:$X,5,FALSE)</f>
        <v>B*40:02</v>
      </c>
      <c r="I19" s="289" t="str">
        <f>VLOOKUP(A19,'[2]Purified DNA QC Master'!$B:$X,6,FALSE)</f>
        <v>C*02:02</v>
      </c>
      <c r="J19" s="289" t="str">
        <f>VLOOKUP(A19,'[2]Purified DNA QC Master'!$B:$X,7,FALSE)</f>
        <v>C*08:02</v>
      </c>
      <c r="K19" s="289" t="str">
        <f>VLOOKUP(A19,'[2]Purified DNA QC Master'!$B:$X,16,FALSE)</f>
        <v>DRB1*01:02</v>
      </c>
      <c r="L19" s="289" t="str">
        <f>VLOOKUP(A19,'[2]Purified DNA QC Master'!$B:$X,17,FALSE)</f>
        <v>DRB1*10:01</v>
      </c>
      <c r="M19" s="289" t="str">
        <f>VLOOKUP(A19,'[2]Purified DNA QC Master'!$B:$X,14,FALSE)</f>
        <v>DQB1*05:01</v>
      </c>
      <c r="N19" s="289" t="str">
        <f>VLOOKUP(A19,'[2]Purified DNA QC Master'!$B:$X,15,FALSE)</f>
        <v>DQB1*05:01</v>
      </c>
      <c r="O19" s="289"/>
      <c r="P19" s="289"/>
      <c r="Q19" s="289"/>
      <c r="R19" s="289"/>
      <c r="S19" s="289"/>
      <c r="T19" s="289"/>
      <c r="U19" s="289" t="str">
        <f>VLOOKUP(A19,'[2]Purified DNA QC Master'!$B:$X,12,FALSE)</f>
        <v>DQA1*01:01:01G</v>
      </c>
      <c r="V19" s="289" t="str">
        <f>VLOOKUP(A19,'[2]Purified DNA QC Master'!$B:$X,13,FALSE)</f>
        <v>DQA1*01:01:01G</v>
      </c>
      <c r="W19" s="289" t="str">
        <f>VLOOKUP(A19,'[2]Purified DNA QC Master'!$B:$X,10,FALSE)</f>
        <v>DPB1*02:01:02G</v>
      </c>
      <c r="X19" s="289" t="str">
        <f>VLOOKUP(A19,'[2]Purified DNA QC Master'!$B:$X,11,FALSE)</f>
        <v xml:space="preserve"> DPB1*04:02</v>
      </c>
      <c r="Y19" s="289" t="str">
        <f>VLOOKUP(A19,'[2]Purified DNA QC Master'!$B:$X,8,FALSE)</f>
        <v>DPA1*01:03</v>
      </c>
      <c r="Z19" s="289" t="str">
        <f>VLOOKUP(A19,'[2]Purified DNA QC Master'!$B:$X,9,FALSE)</f>
        <v>DPA1*01:03</v>
      </c>
    </row>
    <row r="20" spans="1:26" x14ac:dyDescent="0.3">
      <c r="A20" s="287">
        <v>293</v>
      </c>
      <c r="C20" s="287">
        <v>7</v>
      </c>
      <c r="E20" s="289" t="str">
        <f>VLOOKUP(A20,'[2]Purified DNA QC Master'!$B:$X,2,FALSE)</f>
        <v>A*11:01</v>
      </c>
      <c r="F20" s="289" t="str">
        <f>VLOOKUP(A20,'[2]Purified DNA QC Master'!$B:$X,3,FALSE)</f>
        <v>A*26:01</v>
      </c>
      <c r="G20" s="289" t="str">
        <f>VLOOKUP(A20,'[2]Purified DNA QC Master'!$B:$X,4,FALSE)</f>
        <v>B*35:01:01G</v>
      </c>
      <c r="H20" s="289" t="str">
        <f>VLOOKUP(A20,'[2]Purified DNA QC Master'!$B:$X,5,FALSE)</f>
        <v>B*38:01</v>
      </c>
      <c r="I20" s="289" t="str">
        <f>VLOOKUP(A20,'[2]Purified DNA QC Master'!$B:$X,6,FALSE)</f>
        <v>C*04:01:01G</v>
      </c>
      <c r="J20" s="289" t="str">
        <f>VLOOKUP(A20,'[2]Purified DNA QC Master'!$B:$X,7,FALSE)</f>
        <v>C*12:03</v>
      </c>
      <c r="K20" s="289" t="str">
        <f>VLOOKUP(A20,'[2]Purified DNA QC Master'!$B:$X,16,FALSE)</f>
        <v>DRB1*01:01</v>
      </c>
      <c r="L20" s="289" t="str">
        <f>VLOOKUP(A20,'[2]Purified DNA QC Master'!$B:$X,17,FALSE)</f>
        <v>DRB1*04:02</v>
      </c>
      <c r="M20" s="289" t="str">
        <f>VLOOKUP(A20,'[2]Purified DNA QC Master'!$B:$X,14,FALSE)</f>
        <v>DQB1*05:01</v>
      </c>
      <c r="N20" s="289" t="str">
        <f>VLOOKUP(A20,'[2]Purified DNA QC Master'!$B:$X,15,FALSE)</f>
        <v>DQB1*03:02</v>
      </c>
      <c r="O20" s="289"/>
      <c r="P20" s="289"/>
      <c r="Q20" s="289" t="str">
        <f>VLOOKUP(A20,'[2]Purified DNA QC Master'!$B:$X,20,FALSE)</f>
        <v>DRB4*01:01:01G</v>
      </c>
      <c r="R20" s="289" t="str">
        <f>VLOOKUP(A20,'[2]Purified DNA QC Master'!$B:$X,21,FALSE)</f>
        <v>DRB4*01:01:01G</v>
      </c>
      <c r="S20" s="289"/>
      <c r="T20" s="289"/>
      <c r="U20" s="289" t="str">
        <f>VLOOKUP(A20,'[2]Purified DNA QC Master'!$B:$X,12,FALSE)</f>
        <v>DQA1*01:01:01G</v>
      </c>
      <c r="V20" s="289" t="str">
        <f>VLOOKUP(A20,'[2]Purified DNA QC Master'!$B:$X,13,FALSE)</f>
        <v>DQA1*03:01:01G</v>
      </c>
      <c r="W20" s="289" t="str">
        <f>VLOOKUP(A20,'[2]Purified DNA QC Master'!$B:$X,10,FALSE)</f>
        <v>DPB1*04:01</v>
      </c>
      <c r="X20" s="289" t="str">
        <f>VLOOKUP(A20,'[2]Purified DNA QC Master'!$B:$X,11,FALSE)</f>
        <v>DPB1*05:01:01G</v>
      </c>
      <c r="Y20" s="289" t="str">
        <f>VLOOKUP(A20,'[2]Purified DNA QC Master'!$B:$X,8,FALSE)</f>
        <v>DPA1*01:03</v>
      </c>
      <c r="Z20" s="289" t="str">
        <f>VLOOKUP(A20,'[2]Purified DNA QC Master'!$B:$X,9,FALSE)</f>
        <v>DPA1*02:02</v>
      </c>
    </row>
    <row r="21" spans="1:26" x14ac:dyDescent="0.3">
      <c r="A21" s="287">
        <v>294</v>
      </c>
      <c r="C21" s="287">
        <v>5</v>
      </c>
      <c r="E21" s="289" t="str">
        <f>VLOOKUP(A21,'[2]Purified DNA QC Master'!$B:$X,2,FALSE)</f>
        <v>A*24:02</v>
      </c>
      <c r="F21" s="289" t="str">
        <f>VLOOKUP(A21,'[2]Purified DNA QC Master'!$B:$X,3,FALSE)</f>
        <v>A*32:01</v>
      </c>
      <c r="G21" s="289" t="str">
        <f>VLOOKUP(A21,'[2]Purified DNA QC Master'!$B:$X,4,FALSE)</f>
        <v>B*35:08</v>
      </c>
      <c r="H21" s="289" t="str">
        <f>VLOOKUP(A21,'[2]Purified DNA QC Master'!$B:$X,5,FALSE)</f>
        <v>B*40:02</v>
      </c>
      <c r="I21" s="289" t="str">
        <f>VLOOKUP(A21,'[2]Purified DNA QC Master'!$B:$X,6,FALSE)</f>
        <v>C*02:02</v>
      </c>
      <c r="J21" s="289" t="str">
        <f>VLOOKUP(A21,'[2]Purified DNA QC Master'!$B:$X,7,FALSE)</f>
        <v>C*04:01:01G</v>
      </c>
      <c r="K21" s="289" t="str">
        <f>VLOOKUP(A21,'[2]Purified DNA QC Master'!$B:$X,16,FALSE)</f>
        <v>DRB1*01:01</v>
      </c>
      <c r="L21" s="289" t="str">
        <f>VLOOKUP(A21,'[2]Purified DNA QC Master'!$B:$X,17,FALSE)</f>
        <v>DRB1*16:01</v>
      </c>
      <c r="M21" s="289" t="str">
        <f>VLOOKUP(A21,'[2]Purified DNA QC Master'!$B:$X,14,FALSE)</f>
        <v>DQB1*05:01</v>
      </c>
      <c r="N21" s="289" t="str">
        <f>VLOOKUP(A21,'[2]Purified DNA QC Master'!$B:$X,15,FALSE)</f>
        <v>DQB1*05:02</v>
      </c>
      <c r="O21" s="289"/>
      <c r="P21" s="289"/>
      <c r="Q21" s="289"/>
      <c r="R21" s="289"/>
      <c r="S21" s="289" t="str">
        <f>VLOOKUP(A21,'[2]Purified DNA QC Master'!$B:$X,22,FALSE)</f>
        <v>DRB5*02:02:01G</v>
      </c>
      <c r="T21" s="289"/>
      <c r="U21" s="289" t="str">
        <f>VLOOKUP(A21,'[2]Purified DNA QC Master'!$B:$X,12,FALSE)</f>
        <v>DQA1*01:01:01G</v>
      </c>
      <c r="V21" s="289" t="str">
        <f>VLOOKUP(A21,'[2]Purified DNA QC Master'!$B:$X,13,FALSE)</f>
        <v>DQA1*01:02:01G</v>
      </c>
      <c r="W21" s="289" t="str">
        <f>VLOOKUP(A21,'[2]Purified DNA QC Master'!$B:$X,10,FALSE)</f>
        <v>DPB1*01:01</v>
      </c>
      <c r="X21" s="289" t="str">
        <f>VLOOKUP(A21,'[2]Purified DNA QC Master'!$B:$X,11,FALSE)</f>
        <v>DPB1*04:02</v>
      </c>
      <c r="Y21" s="289" t="str">
        <f>VLOOKUP(A21,'[2]Purified DNA QC Master'!$B:$X,8,FALSE)</f>
        <v>DPA1*01:03</v>
      </c>
      <c r="Z21" s="289" t="str">
        <f>VLOOKUP(A21,'[2]Purified DNA QC Master'!$B:$X,9,FALSE)</f>
        <v>DPA1*02:01</v>
      </c>
    </row>
    <row r="22" spans="1:26" x14ac:dyDescent="0.3">
      <c r="A22" s="287">
        <v>295</v>
      </c>
      <c r="C22" s="287">
        <v>5</v>
      </c>
      <c r="E22" s="289" t="str">
        <f>VLOOKUP(A22,'[2]Purified DNA QC Master'!$B:$X,2,FALSE)</f>
        <v>A*02:01</v>
      </c>
      <c r="F22" s="289" t="str">
        <f>VLOOKUP(A22,'[2]Purified DNA QC Master'!$B:$X,3,FALSE)</f>
        <v>A*24:03</v>
      </c>
      <c r="G22" s="289" t="str">
        <f>VLOOKUP(A22,'[2]Purified DNA QC Master'!$B:$X,4,FALSE)</f>
        <v>B*39:06</v>
      </c>
      <c r="H22" s="289" t="str">
        <f>VLOOKUP(A22,'[2]Purified DNA QC Master'!$B:$X,5,FALSE)</f>
        <v>B*49:01</v>
      </c>
      <c r="I22" s="289" t="str">
        <f>VLOOKUP(A22,'[2]Purified DNA QC Master'!$B:$X,6,FALSE)</f>
        <v>C*07:01:01G</v>
      </c>
      <c r="J22" s="289" t="str">
        <f>VLOOKUP(A22,'[2]Purified DNA QC Master'!$B:$X,7,FALSE)</f>
        <v>C*07:02:01G</v>
      </c>
      <c r="K22" s="289" t="str">
        <f>VLOOKUP(A22,'[2]Purified DNA QC Master'!$B:$X,16,FALSE)</f>
        <v>DRB1*08:01</v>
      </c>
      <c r="L22" s="289" t="str">
        <f>VLOOKUP(A22,'[2]Purified DNA QC Master'!$B:$X,17,FALSE)</f>
        <v>DRB1*14:54</v>
      </c>
      <c r="M22" s="289" t="str">
        <f>VLOOKUP(A22,'[2]Purified DNA QC Master'!$B:$X,14,FALSE)</f>
        <v>DQB1*05:03</v>
      </c>
      <c r="N22" s="289" t="str">
        <f>VLOOKUP(A22,'[2]Purified DNA QC Master'!$B:$X,15,FALSE)</f>
        <v>DQB1*04:02</v>
      </c>
      <c r="O22" s="289" t="str">
        <f>VLOOKUP(A22,'[2]Purified DNA QC Master'!$B:$X,18,FALSE)</f>
        <v>DRB3*02:02:01G</v>
      </c>
      <c r="P22" s="289" t="str">
        <f>VLOOKUP(A22,'[2]Purified DNA QC Master'!$B:$X,19,FALSE)</f>
        <v>DRB3*02:02:01G</v>
      </c>
      <c r="Q22" s="289"/>
      <c r="R22" s="289"/>
      <c r="S22" s="289"/>
      <c r="T22" s="289"/>
      <c r="U22" s="289" t="str">
        <f>VLOOKUP(A22,'[2]Purified DNA QC Master'!$B:$X,12,FALSE)</f>
        <v>DQA1*01:01:01G</v>
      </c>
      <c r="V22" s="289" t="str">
        <f>VLOOKUP(A22,'[2]Purified DNA QC Master'!$B:$X,13,FALSE)</f>
        <v>DQA1*04:01</v>
      </c>
      <c r="W22" s="289" t="str">
        <f>VLOOKUP(A22,'[2]Purified DNA QC Master'!$B:$X,10,FALSE)</f>
        <v xml:space="preserve">DPB1*02:01:02G </v>
      </c>
      <c r="X22" s="289" t="str">
        <f>VLOOKUP(A22,'[2]Purified DNA QC Master'!$B:$X,11,FALSE)</f>
        <v>DPB1*04:01</v>
      </c>
      <c r="Y22" s="289" t="str">
        <f>VLOOKUP(A22,'[2]Purified DNA QC Master'!$B:$X,8,FALSE)</f>
        <v>DPA1*01:03</v>
      </c>
      <c r="Z22" s="289" t="str">
        <f>VLOOKUP(A22,'[2]Purified DNA QC Master'!$B:$X,9,FALSE)</f>
        <v>DPA1*01:03</v>
      </c>
    </row>
    <row r="23" spans="1:26" x14ac:dyDescent="0.3">
      <c r="A23" s="290">
        <v>296</v>
      </c>
      <c r="B23" s="291" t="s">
        <v>1637</v>
      </c>
      <c r="C23" s="290">
        <v>2</v>
      </c>
      <c r="D23" s="292" t="s">
        <v>3450</v>
      </c>
      <c r="E23" s="289" t="str">
        <f>VLOOKUP(B23,'QC Inventory 6_1_16'!A:X,3,FALSE)</f>
        <v xml:space="preserve">3001            </v>
      </c>
      <c r="F23" s="289" t="str">
        <f>VLOOKUP(B23,'QC Inventory 6_1_16'!A:X,4,FALSE)</f>
        <v xml:space="preserve">36XX            </v>
      </c>
      <c r="G23" s="289" t="str">
        <f>VLOOKUP(B23,'QC Inventory 6_1_16'!A:X,5,FALSE)</f>
        <v xml:space="preserve">1510            </v>
      </c>
      <c r="H23" s="289" t="str">
        <f>VLOOKUP(B23,'QC Inventory 6_1_16'!A:X,6,FALSE)</f>
        <v xml:space="preserve">3501            </v>
      </c>
      <c r="I23" s="289" t="str">
        <f>VLOOKUP(B23,'QC Inventory 6_1_16'!A:X,7,FALSE)</f>
        <v xml:space="preserve">0304            </v>
      </c>
      <c r="J23" s="289" t="str">
        <f>VLOOKUP(B23,'QC Inventory 6_1_16'!A:X,8,FALSE)</f>
        <v xml:space="preserve">0401            </v>
      </c>
      <c r="K23" s="289" t="str">
        <f>VLOOKUP(B23,'QC Inventory 6_1_16'!A:X,9,FALSE)</f>
        <v xml:space="preserve">0103            </v>
      </c>
      <c r="L23" s="289" t="str">
        <f>VLOOKUP(B23,'QC Inventory 6_1_16'!A:X,10,FALSE)</f>
        <v xml:space="preserve">0301            </v>
      </c>
      <c r="M23" s="289"/>
      <c r="N23" s="289"/>
      <c r="O23" s="289" t="str">
        <f>VLOOKUP(B23,'QC Inventory 6_1_16'!A:X,11,FALSE)</f>
        <v xml:space="preserve">0202            </v>
      </c>
      <c r="P23" s="289" t="str">
        <f>VLOOKUP(B23,'QC Inventory 6_1_16'!A:X,12,FALSE)</f>
        <v xml:space="preserve">                </v>
      </c>
      <c r="Q23" s="289" t="str">
        <f>VLOOKUP(B23,'QC Inventory 6_1_16'!A:X,13,FALSE)</f>
        <v xml:space="preserve">                </v>
      </c>
      <c r="R23" s="289" t="str">
        <f>VLOOKUP(B23,'QC Inventory 6_1_16'!A:X,14,FALSE)</f>
        <v xml:space="preserve">                </v>
      </c>
      <c r="S23" s="289" t="str">
        <f>VLOOKUP(B23,'QC Inventory 6_1_16'!A:X,15,FALSE)</f>
        <v xml:space="preserve">                </v>
      </c>
      <c r="T23" s="289" t="str">
        <f>VLOOKUP(B23,'QC Inventory 6_1_16'!A:X,16,FALSE)</f>
        <v xml:space="preserve">                </v>
      </c>
      <c r="U23" s="289"/>
      <c r="V23" s="289"/>
      <c r="W23" s="289"/>
      <c r="X23" s="289"/>
      <c r="Y23" s="289"/>
      <c r="Z23" s="289"/>
    </row>
    <row r="24" spans="1:26" x14ac:dyDescent="0.3">
      <c r="A24" s="287">
        <v>297</v>
      </c>
      <c r="C24" s="287">
        <v>5</v>
      </c>
      <c r="E24" s="289" t="str">
        <f>VLOOKUP(A24,'[2]Purified DNA QC Master'!$B:$X,2,FALSE)</f>
        <v>A*32:01</v>
      </c>
      <c r="F24" s="289" t="str">
        <f>VLOOKUP(A24,'[2]Purified DNA QC Master'!$B:$X,3,FALSE)</f>
        <v>A*68:01:02G</v>
      </c>
      <c r="G24" s="289" t="str">
        <f>VLOOKUP(A24,'[2]Purified DNA QC Master'!$B:$X,4,FALSE)</f>
        <v>B*44:02:01G</v>
      </c>
      <c r="H24" s="289" t="str">
        <f>VLOOKUP(A24,'[2]Purified DNA QC Master'!$B:$X,5,FALSE)</f>
        <v>B*51:01</v>
      </c>
      <c r="I24" s="289" t="str">
        <f>VLOOKUP(A24,'[2]Purified DNA QC Master'!$B:$X,6,FALSE)</f>
        <v>C*02:02</v>
      </c>
      <c r="J24" s="289" t="str">
        <f>VLOOKUP(A24,'[2]Purified DNA QC Master'!$B:$X,7,FALSE)</f>
        <v>C*05:01</v>
      </c>
      <c r="K24" s="289" t="str">
        <f>VLOOKUP(A24,'[2]Purified DNA QC Master'!$B:$X,16,FALSE)</f>
        <v>DRB1*01:01</v>
      </c>
      <c r="L24" s="289" t="str">
        <f>VLOOKUP(A24,'[2]Purified DNA QC Master'!$B:$X,17,FALSE)</f>
        <v>DRB1*03:01</v>
      </c>
      <c r="M24" s="289" t="str">
        <f>VLOOKUP(A24,'[2]Purified DNA QC Master'!$B:$X,14,FALSE)</f>
        <v>DQB1*05:01</v>
      </c>
      <c r="N24" s="289" t="str">
        <f>VLOOKUP(A24,'[2]Purified DNA QC Master'!$B:$X,15,FALSE)</f>
        <v>DQB1*02:01</v>
      </c>
      <c r="O24" s="289"/>
      <c r="P24" s="289" t="str">
        <f>VLOOKUP(A24,'[2]Purified DNA QC Master'!$B:$X,19,FALSE)</f>
        <v>DRB3*01:01</v>
      </c>
      <c r="Q24" s="289"/>
      <c r="R24" s="289"/>
      <c r="S24" s="289"/>
      <c r="T24" s="289"/>
      <c r="U24" s="289" t="str">
        <f>VLOOKUP(A24,'[2]Purified DNA QC Master'!$B:$X,12,FALSE)</f>
        <v>DQA1*01:01:01G</v>
      </c>
      <c r="V24" s="289" t="str">
        <f>VLOOKUP(A24,'[2]Purified DNA QC Master'!$B:$X,13,FALSE)</f>
        <v>DQA1*05:01</v>
      </c>
      <c r="W24" s="289" t="str">
        <f>VLOOKUP(A24,'[2]Purified DNA QC Master'!$B:$X,10,FALSE)</f>
        <v>DPB1*02:01:02G</v>
      </c>
      <c r="X24" s="289" t="str">
        <f>VLOOKUP(A24,'[2]Purified DNA QC Master'!$B:$X,11,FALSE)</f>
        <v>DPB1*04:01</v>
      </c>
      <c r="Y24" s="289" t="str">
        <f>VLOOKUP(A24,'[2]Purified DNA QC Master'!$B:$X,8,FALSE)</f>
        <v>DPA1*01:03</v>
      </c>
      <c r="Z24" s="289" t="str">
        <f>VLOOKUP(A24,'[2]Purified DNA QC Master'!$B:$X,9,FALSE)</f>
        <v>DPA1*01:03</v>
      </c>
    </row>
    <row r="25" spans="1:26" x14ac:dyDescent="0.3">
      <c r="A25" s="287">
        <v>298</v>
      </c>
      <c r="C25" s="287">
        <v>8</v>
      </c>
      <c r="E25" s="289" t="str">
        <f>VLOOKUP(A25,'[2]Purified DNA QC Master'!$B:$X,2,FALSE)</f>
        <v>A*29:01</v>
      </c>
      <c r="F25" s="289" t="str">
        <f>VLOOKUP(A25,'[2]Purified DNA QC Master'!$B:$X,3,FALSE)</f>
        <v>A*68:01:02G</v>
      </c>
      <c r="G25" s="289" t="str">
        <f>VLOOKUP(A25,'[2]Purified DNA QC Master'!$B:$X,4,FALSE)</f>
        <v>B*51:01</v>
      </c>
      <c r="H25" s="289" t="str">
        <f>VLOOKUP(A25,'[2]Purified DNA QC Master'!$B:$X,5,FALSE)</f>
        <v>B*51:01</v>
      </c>
      <c r="I25" s="289" t="str">
        <f>VLOOKUP(A25,'[2]Purified DNA QC Master'!$B:$X,6,FALSE)</f>
        <v>C*15:02:01G</v>
      </c>
      <c r="J25" s="289" t="str">
        <f>VLOOKUP(A25,'[2]Purified DNA QC Master'!$B:$X,7,FALSE)</f>
        <v>C*15:05:01G</v>
      </c>
      <c r="K25" s="289" t="str">
        <f>VLOOKUP(A25,'[2]Purified DNA QC Master'!$B:$X,16,FALSE)</f>
        <v>DRB1*07:01</v>
      </c>
      <c r="L25" s="289" t="str">
        <f>VLOOKUP(A25,'[2]Purified DNA QC Master'!$B:$X,17,FALSE)</f>
        <v>DRB1*13:01</v>
      </c>
      <c r="M25" s="289" t="str">
        <f>VLOOKUP(A25,'[2]Purified DNA QC Master'!$B:$X,14,FALSE)</f>
        <v>DQB1*06:03</v>
      </c>
      <c r="N25" s="289" t="str">
        <f>VLOOKUP(A25,'[2]Purified DNA QC Master'!$B:$X,15,FALSE)</f>
        <v>DQB1*02:02</v>
      </c>
      <c r="O25" s="289" t="str">
        <f>VLOOKUP(A25,'[2]Purified DNA QC Master'!$B:$X,18,FALSE)</f>
        <v>DRB3*01:01</v>
      </c>
      <c r="P25" s="289"/>
      <c r="Q25" s="289" t="str">
        <f>VLOOKUP(A25,'[2]Purified DNA QC Master'!$B:$X,20,FALSE)</f>
        <v>DRB4*01:01:01G</v>
      </c>
      <c r="R25" s="289"/>
      <c r="S25" s="289"/>
      <c r="T25" s="289"/>
      <c r="U25" s="289" t="str">
        <f>VLOOKUP(A25,'[2]Purified DNA QC Master'!$B:$X,12,FALSE)</f>
        <v>DQA1*01:03</v>
      </c>
      <c r="V25" s="289" t="str">
        <f>VLOOKUP(A25,'[2]Purified DNA QC Master'!$B:$X,13,FALSE)</f>
        <v>DQA1*02:01</v>
      </c>
      <c r="W25" s="289" t="str">
        <f>VLOOKUP(A25,'[2]Purified DNA QC Master'!$B:$X,10,FALSE)</f>
        <v>DPB1*02:01:02G</v>
      </c>
      <c r="X25" s="289" t="str">
        <f>VLOOKUP(A25,'[2]Purified DNA QC Master'!$B:$X,11,FALSE)</f>
        <v>DPB1*02:01:02G</v>
      </c>
      <c r="Y25" s="289" t="str">
        <f>VLOOKUP(A25,'[2]Purified DNA QC Master'!$B:$X,8,FALSE)</f>
        <v>DPA1*01:03</v>
      </c>
      <c r="Z25" s="289" t="str">
        <f>VLOOKUP(A25,'[2]Purified DNA QC Master'!$B:$X,9,FALSE)</f>
        <v>DPA1*01:03</v>
      </c>
    </row>
    <row r="26" spans="1:26" x14ac:dyDescent="0.3">
      <c r="A26" s="287">
        <v>299</v>
      </c>
      <c r="C26" s="287">
        <v>24</v>
      </c>
      <c r="E26" s="289" t="str">
        <f>VLOOKUP(A26,'[2]Purified DNA QC Master'!$B:$X,2,FALSE)</f>
        <v>A*01:01</v>
      </c>
      <c r="F26" s="289" t="str">
        <f>VLOOKUP(A26,'[2]Purified DNA QC Master'!$B:$X,3,FALSE)</f>
        <v>A*02:01</v>
      </c>
      <c r="G26" s="289" t="str">
        <f>VLOOKUP(A26,'[2]Purified DNA QC Master'!$B:$X,4,FALSE)</f>
        <v>B*08:01</v>
      </c>
      <c r="H26" s="289" t="str">
        <f>VLOOKUP(A26,'[2]Purified DNA QC Master'!$B:$X,5,FALSE)</f>
        <v>B*40:01</v>
      </c>
      <c r="I26" s="289" t="str">
        <f>VLOOKUP(A26,'[2]Purified DNA QC Master'!$B:$X,6,FALSE)</f>
        <v>C*03:04</v>
      </c>
      <c r="J26" s="289" t="str">
        <f>VLOOKUP(A26,'[2]Purified DNA QC Master'!$B:$X,7,FALSE)</f>
        <v>C*07:01:01G</v>
      </c>
      <c r="K26" s="289" t="str">
        <f>VLOOKUP(A26,'[2]Purified DNA QC Master'!$B:$X,16,FALSE)</f>
        <v>DRB1*04:01</v>
      </c>
      <c r="L26" s="289" t="str">
        <f>VLOOKUP(A26,'[2]Purified DNA QC Master'!$B:$X,17,FALSE)</f>
        <v>DRB1*11:01</v>
      </c>
      <c r="M26" s="289" t="str">
        <f>VLOOKUP(A26,'[2]Purified DNA QC Master'!$B:$X,14,FALSE)</f>
        <v>DQB1*03:01</v>
      </c>
      <c r="N26" s="289" t="str">
        <f>VLOOKUP(A26,'[2]Purified DNA QC Master'!$B:$X,15,FALSE)</f>
        <v>DQB1*03:02</v>
      </c>
      <c r="O26" s="289" t="str">
        <f>VLOOKUP(A26,'[2]Purified DNA QC Master'!$B:$X,18,FALSE)</f>
        <v>DRB3*02:02:01G</v>
      </c>
      <c r="P26" s="289"/>
      <c r="Q26" s="289" t="str">
        <f>VLOOKUP(A26,'[2]Purified DNA QC Master'!$B:$X,20,FALSE)</f>
        <v>DRB4*01:01:01G</v>
      </c>
      <c r="R26" s="289"/>
      <c r="S26" s="289"/>
      <c r="T26" s="289"/>
      <c r="U26" s="289" t="str">
        <f>VLOOKUP(A26,'[2]Purified DNA QC Master'!$B:$X,12,FALSE)</f>
        <v>DQA1*03:01</v>
      </c>
      <c r="V26" s="289" t="str">
        <f>VLOOKUP(A26,'[2]Purified DNA QC Master'!$B:$X,13,FALSE)</f>
        <v>DQA1*05:01:01G</v>
      </c>
      <c r="W26" s="289" t="str">
        <f>VLOOKUP(A26,'[2]Purified DNA QC Master'!$B:$X,10,FALSE)</f>
        <v>DPB1*03:01:01G</v>
      </c>
      <c r="X26" s="289" t="str">
        <f>VLOOKUP(A26,'[2]Purified DNA QC Master'!$B:$X,11,FALSE)</f>
        <v>DPB1*16:01</v>
      </c>
      <c r="Y26" s="289" t="str">
        <f>VLOOKUP(A26,'[2]Purified DNA QC Master'!$B:$X,8,FALSE)</f>
        <v>DPA1*01:03</v>
      </c>
      <c r="Z26" s="289" t="str">
        <f>VLOOKUP(A26,'[2]Purified DNA QC Master'!$B:$X,9,FALSE)</f>
        <v>DPA1*01:03</v>
      </c>
    </row>
    <row r="27" spans="1:26" x14ac:dyDescent="0.3">
      <c r="A27" s="287">
        <v>300</v>
      </c>
      <c r="C27" s="287">
        <v>20</v>
      </c>
      <c r="E27" s="289" t="str">
        <f>VLOOKUP(A27,'[2]Purified DNA QC Master'!$B:$X,2,FALSE)</f>
        <v>A*01:01</v>
      </c>
      <c r="F27" s="289" t="str">
        <f>VLOOKUP(A27,'[2]Purified DNA QC Master'!$B:$X,3,FALSE)</f>
        <v>A*02:01</v>
      </c>
      <c r="G27" s="289" t="str">
        <f>VLOOKUP(A27,'[2]Purified DNA QC Master'!$B:$X,4,FALSE)</f>
        <v>B*40:02</v>
      </c>
      <c r="H27" s="289" t="str">
        <f>VLOOKUP(A27,'[2]Purified DNA QC Master'!$B:$X,5,FALSE)</f>
        <v>B*44:02:01G</v>
      </c>
      <c r="I27" s="289" t="str">
        <f>VLOOKUP(A27,'[2]Purified DNA QC Master'!$B:$X,6,FALSE)</f>
        <v>C*02:02</v>
      </c>
      <c r="J27" s="289" t="str">
        <f>VLOOKUP(A27,'[2]Purified DNA QC Master'!$B:$X,7,FALSE)</f>
        <v>C*07:04:01G</v>
      </c>
      <c r="K27" s="289" t="str">
        <f>VLOOKUP(A27,'[2]Purified DNA QC Master'!$B:$X,16,FALSE)</f>
        <v>DRB1*11:01</v>
      </c>
      <c r="L27" s="289" t="str">
        <f>VLOOKUP(A27,'[2]Purified DNA QC Master'!$B:$X,17,FALSE)</f>
        <v>DRB1*11:02</v>
      </c>
      <c r="M27" s="289" t="str">
        <f>VLOOKUP(A27,'[2]Purified DNA QC Master'!$B:$X,14,FALSE)</f>
        <v>DQB1*03:01</v>
      </c>
      <c r="N27" s="289" t="str">
        <f>VLOOKUP(A27,'[2]Purified DNA QC Master'!$B:$X,15,FALSE)</f>
        <v>DQB1*03:19</v>
      </c>
      <c r="O27" s="289" t="str">
        <f>VLOOKUP(A27,'[2]Purified DNA QC Master'!$B:$X,18,FALSE)</f>
        <v>DRB3*02:02:01G</v>
      </c>
      <c r="P27" s="289" t="str">
        <f>VLOOKUP(A27,'[2]Purified DNA QC Master'!$B:$X,19,FALSE)</f>
        <v>DRB3*02:02:01G</v>
      </c>
      <c r="Q27" s="289"/>
      <c r="R27" s="289"/>
      <c r="S27" s="289"/>
      <c r="T27" s="289"/>
      <c r="U27" s="289" t="str">
        <f>VLOOKUP(A27,'[2]Purified DNA QC Master'!$B:$X,12,FALSE)</f>
        <v>DQA1*05:01:01G</v>
      </c>
      <c r="V27" s="289" t="str">
        <f>VLOOKUP(A27,'[2]Purified DNA QC Master'!$B:$X,13,FALSE)</f>
        <v>DQA1*05:01:01G</v>
      </c>
      <c r="W27" s="289" t="str">
        <f>VLOOKUP(A27,'[2]Purified DNA QC Master'!$B:$X,10,FALSE)</f>
        <v>DPB1*04:01</v>
      </c>
      <c r="X27" s="289" t="str">
        <f>VLOOKUP(A27,'[2]Purified DNA QC Master'!$B:$X,11,FALSE)</f>
        <v>DPB1*14:01</v>
      </c>
      <c r="Y27" s="289" t="str">
        <f>VLOOKUP(A27,'[2]Purified DNA QC Master'!$B:$X,8,FALSE)</f>
        <v>DPA1*01:03</v>
      </c>
      <c r="Z27" s="289" t="str">
        <f>VLOOKUP(A27,'[2]Purified DNA QC Master'!$B:$X,9,FALSE)</f>
        <v>DPA1*02:01</v>
      </c>
    </row>
    <row r="28" spans="1:26" x14ac:dyDescent="0.3">
      <c r="A28" s="287">
        <v>301</v>
      </c>
      <c r="C28" s="287">
        <v>18</v>
      </c>
      <c r="E28" s="289" t="str">
        <f>VLOOKUP(A28,'[2]Purified DNA QC Master'!$B:$X,2,FALSE)</f>
        <v>A*03:01</v>
      </c>
      <c r="F28" s="289" t="str">
        <f>VLOOKUP(A28,'[2]Purified DNA QC Master'!$B:$X,3,FALSE)</f>
        <v>A*11:01</v>
      </c>
      <c r="G28" s="289" t="str">
        <f>VLOOKUP(A28,'[2]Purified DNA QC Master'!$B:$X,4,FALSE)</f>
        <v>B*40:01</v>
      </c>
      <c r="H28" s="289" t="str">
        <f>VLOOKUP(A28,'[2]Purified DNA QC Master'!$B:$X,5,FALSE)</f>
        <v>B*51:01</v>
      </c>
      <c r="I28" s="289" t="str">
        <f>VLOOKUP(A28,'[2]Purified DNA QC Master'!$B:$X,6,FALSE)</f>
        <v>C*03:04</v>
      </c>
      <c r="J28" s="289" t="str">
        <f>VLOOKUP(A28,'[2]Purified DNA QC Master'!$B:$X,7,FALSE)</f>
        <v>C*15:02:01G</v>
      </c>
      <c r="K28" s="289" t="str">
        <f>VLOOKUP(A28,'[2]Purified DNA QC Master'!$B:$X,16,FALSE)</f>
        <v>DRB1*04:04</v>
      </c>
      <c r="L28" s="289" t="str">
        <f>VLOOKUP(A28,'[2]Purified DNA QC Master'!$B:$X,17,FALSE)</f>
        <v>DRB1*13:01</v>
      </c>
      <c r="M28" s="289" t="str">
        <f>VLOOKUP(A28,'[2]Purified DNA QC Master'!$B:$X,14,FALSE)</f>
        <v>DQB1*06:03</v>
      </c>
      <c r="N28" s="289" t="str">
        <f>VLOOKUP(A28,'[2]Purified DNA QC Master'!$B:$X,15,FALSE)</f>
        <v>DQB1*03:02</v>
      </c>
      <c r="O28" s="289" t="str">
        <f>VLOOKUP(A28,'[2]Purified DNA QC Master'!$B:$X,18,FALSE)</f>
        <v>DRB3*02:02:01G</v>
      </c>
      <c r="P28" s="289"/>
      <c r="Q28" s="289" t="str">
        <f>VLOOKUP(A28,'[2]Purified DNA QC Master'!$B:$X,20,FALSE)</f>
        <v>DRB4*01:01:01G</v>
      </c>
      <c r="R28" s="289"/>
      <c r="S28" s="289"/>
      <c r="T28" s="289"/>
      <c r="U28" s="289" t="str">
        <f>VLOOKUP(A28,'[2]Purified DNA QC Master'!$B:$X,12,FALSE)</f>
        <v>DQA1*01:03</v>
      </c>
      <c r="V28" s="289" t="str">
        <f>VLOOKUP(A28,'[2]Purified DNA QC Master'!$B:$X,13,FALSE)</f>
        <v>DQA1*03:01:01G</v>
      </c>
      <c r="W28" s="289" t="str">
        <f>VLOOKUP(A28,'[2]Purified DNA QC Master'!$B:$X,10,FALSE)</f>
        <v>DPB1*02:01:02G</v>
      </c>
      <c r="X28" s="289" t="str">
        <f>VLOOKUP(A28,'[2]Purified DNA QC Master'!$B:$X,11,FALSE)</f>
        <v>DPB1*06:01</v>
      </c>
      <c r="Y28" s="289" t="str">
        <f>VLOOKUP(A28,'[2]Purified DNA QC Master'!$B:$X,8,FALSE)</f>
        <v>DPA1*01:03</v>
      </c>
      <c r="Z28" s="289" t="str">
        <f>VLOOKUP(A28,'[2]Purified DNA QC Master'!$B:$X,9,FALSE)</f>
        <v>DPA1*01:03</v>
      </c>
    </row>
    <row r="29" spans="1:26" x14ac:dyDescent="0.3">
      <c r="A29" s="287">
        <v>302</v>
      </c>
      <c r="C29" s="287">
        <v>10</v>
      </c>
      <c r="E29" s="289" t="str">
        <f>VLOOKUP(A29,'[2]Purified DNA QC Master'!$B:$X,2,FALSE)</f>
        <v>A*01:01:01G</v>
      </c>
      <c r="F29" s="289" t="str">
        <f>VLOOKUP(A29,'[2]Purified DNA QC Master'!$B:$X,3,FALSE)</f>
        <v>A*30:02</v>
      </c>
      <c r="G29" s="289" t="str">
        <f>VLOOKUP(A29,'[2]Purified DNA QC Master'!$B:$X,4,FALSE)</f>
        <v>B*18:01:01G</v>
      </c>
      <c r="H29" s="289" t="str">
        <f>VLOOKUP(A29,'[2]Purified DNA QC Master'!$B:$X,5,FALSE)</f>
        <v>B*37:01</v>
      </c>
      <c r="I29" s="289" t="str">
        <f>VLOOKUP(A29,'[2]Purified DNA QC Master'!$B:$X,6,FALSE)</f>
        <v>C*05:01</v>
      </c>
      <c r="J29" s="289" t="str">
        <f>VLOOKUP(A29,'[2]Purified DNA QC Master'!$B:$X,7,FALSE)</f>
        <v>C*06:02:01G</v>
      </c>
      <c r="K29" s="289" t="str">
        <f>VLOOKUP(A29,'[2]Purified DNA QC Master'!$B:$X,16,FALSE)</f>
        <v>DRB1*01:01</v>
      </c>
      <c r="L29" s="289" t="str">
        <f>VLOOKUP(A29,'[2]Purified DNA QC Master'!$B:$X,17,FALSE)</f>
        <v>DRB1*04:07:01G</v>
      </c>
      <c r="M29" s="289" t="str">
        <f>VLOOKUP(A29,'[2]Purified DNA QC Master'!$B:$X,14,FALSE)</f>
        <v>DQB1*05:01</v>
      </c>
      <c r="N29" s="289" t="str">
        <f>VLOOKUP(A29,'[2]Purified DNA QC Master'!$B:$X,15,FALSE)</f>
        <v>DQB1*03:01</v>
      </c>
      <c r="O29" s="289"/>
      <c r="P29" s="289"/>
      <c r="Q29" s="289" t="str">
        <f>VLOOKUP(A29,'[2]Purified DNA QC Master'!$B:$X,20,FALSE)</f>
        <v>DRB4*01:01:01G</v>
      </c>
      <c r="R29" s="289"/>
      <c r="S29" s="289"/>
      <c r="T29" s="289"/>
      <c r="U29" s="289" t="str">
        <f>VLOOKUP(A29,'[2]Purified DNA QC Master'!$B:$X,12,FALSE)</f>
        <v>DQA1*01:01:01G</v>
      </c>
      <c r="V29" s="289" t="str">
        <f>VLOOKUP(A29,'[2]Purified DNA QC Master'!$B:$X,13,FALSE)</f>
        <v>DQA1*03:01:01G</v>
      </c>
      <c r="W29" s="289" t="str">
        <f>VLOOKUP(A29,'[2]Purified DNA QC Master'!$B:$X,10,FALSE)</f>
        <v xml:space="preserve">DPB1*03:01:01G </v>
      </c>
      <c r="X29" s="289" t="str">
        <f>VLOOKUP(A29,'[2]Purified DNA QC Master'!$B:$X,11,FALSE)</f>
        <v>DPB1*04:01</v>
      </c>
      <c r="Y29" s="289" t="str">
        <f>VLOOKUP(A29,'[2]Purified DNA QC Master'!$B:$X,8,FALSE)</f>
        <v>DPA1*01:03</v>
      </c>
      <c r="Z29" s="289" t="str">
        <f>VLOOKUP(A29,'[2]Purified DNA QC Master'!$B:$X,9,FALSE)</f>
        <v>DPA1*01:03</v>
      </c>
    </row>
    <row r="30" spans="1:26" x14ac:dyDescent="0.3">
      <c r="A30" s="287">
        <v>303</v>
      </c>
      <c r="C30" s="287">
        <v>9</v>
      </c>
      <c r="E30" s="289" t="str">
        <f>VLOOKUP(A30,'[2]Purified DNA QC Master'!$B:$X,2,FALSE)</f>
        <v>A*02:01</v>
      </c>
      <c r="F30" s="289" t="str">
        <f>VLOOKUP(A30,'[2]Purified DNA QC Master'!$B:$X,3,FALSE)</f>
        <v>A*33:01</v>
      </c>
      <c r="G30" s="289" t="str">
        <f>VLOOKUP(A30,'[2]Purified DNA QC Master'!$B:$X,4,FALSE)</f>
        <v>B*39:06</v>
      </c>
      <c r="H30" s="289" t="str">
        <f>VLOOKUP(A30,'[2]Purified DNA QC Master'!$B:$X,5,FALSE)</f>
        <v>B*49:01</v>
      </c>
      <c r="I30" s="289" t="str">
        <f>VLOOKUP(A30,'[2]Purified DNA QC Master'!$B:$X,6,FALSE)</f>
        <v>C*07:01:01G</v>
      </c>
      <c r="J30" s="289" t="str">
        <f>VLOOKUP(A30,'[2]Purified DNA QC Master'!$B:$X,7,FALSE)</f>
        <v>C*12:03</v>
      </c>
      <c r="K30" s="289" t="str">
        <f>VLOOKUP(A30,'[2]Purified DNA QC Master'!$B:$X,16,FALSE)</f>
        <v>DRB1*11:01</v>
      </c>
      <c r="L30" s="289" t="str">
        <f>VLOOKUP(A30,'[2]Purified DNA QC Master'!$B:$X,17,FALSE)</f>
        <v>DRB1*16:01</v>
      </c>
      <c r="M30" s="289" t="str">
        <f>VLOOKUP(A30,'[2]Purified DNA QC Master'!$B:$X,14,FALSE)</f>
        <v>DQB1*05:02</v>
      </c>
      <c r="N30" s="289" t="str">
        <f>VLOOKUP(A30,'[2]Purified DNA QC Master'!$B:$X,15,FALSE)</f>
        <v>DQB1*03:01</v>
      </c>
      <c r="O30" s="289" t="str">
        <f>VLOOKUP(A30,'[2]Purified DNA QC Master'!$B:$X,18,FALSE)</f>
        <v>DRB3*02:02:01G</v>
      </c>
      <c r="P30" s="289"/>
      <c r="Q30" s="289"/>
      <c r="R30" s="289"/>
      <c r="S30" s="289" t="str">
        <f>VLOOKUP(A30,'[2]Purified DNA QC Master'!$B:$X,22,FALSE)</f>
        <v>DRB5*02:02:01G</v>
      </c>
      <c r="T30" s="289"/>
      <c r="U30" s="289" t="str">
        <f>VLOOKUP(A30,'[2]Purified DNA QC Master'!$B:$X,12,FALSE)</f>
        <v>DQA1*01:02:01G</v>
      </c>
      <c r="V30" s="289" t="str">
        <f>VLOOKUP(A30,'[2]Purified DNA QC Master'!$B:$X,13,FALSE)</f>
        <v>DQA1*05:01:01G</v>
      </c>
      <c r="W30" s="289" t="str">
        <f>VLOOKUP(A30,'[2]Purified DNA QC Master'!$B:$X,10,FALSE)</f>
        <v>DPB1*04:02</v>
      </c>
      <c r="X30" s="289" t="str">
        <f>VLOOKUP(A30,'[2]Purified DNA QC Master'!$B:$X,11,FALSE)</f>
        <v>DPB1*14:01</v>
      </c>
      <c r="Y30" s="289" t="str">
        <f>VLOOKUP(A30,'[2]Purified DNA QC Master'!$B:$X,8,FALSE)</f>
        <v>DPA1*01:03</v>
      </c>
      <c r="Z30" s="289" t="str">
        <f>VLOOKUP(A30,'[2]Purified DNA QC Master'!$B:$X,9,FALSE)</f>
        <v>DPA1*02:01</v>
      </c>
    </row>
    <row r="31" spans="1:26" x14ac:dyDescent="0.3">
      <c r="A31" s="287">
        <v>304</v>
      </c>
      <c r="C31" s="287">
        <v>15</v>
      </c>
      <c r="E31" s="289" t="str">
        <f>VLOOKUP(A31,'[2]Purified DNA QC Master'!$B:$X,2,FALSE)</f>
        <v>A*11:01:01G</v>
      </c>
      <c r="F31" s="289" t="str">
        <f>VLOOKUP(A31,'[2]Purified DNA QC Master'!$B:$X,3,FALSE)</f>
        <v>A*68:01:02G</v>
      </c>
      <c r="G31" s="289" t="str">
        <f>VLOOKUP(A31,'[2]Purified DNA QC Master'!$B:$X,4,FALSE)</f>
        <v>B*35:01:01G</v>
      </c>
      <c r="H31" s="289" t="str">
        <f>VLOOKUP(A31,'[2]Purified DNA QC Master'!$B:$X,5,FALSE)</f>
        <v>B*44:02</v>
      </c>
      <c r="I31" s="289" t="str">
        <f>VLOOKUP(A31,'[2]Purified DNA QC Master'!$B:$X,6,FALSE)</f>
        <v>C*04:01:01G</v>
      </c>
      <c r="J31" s="289" t="str">
        <f>VLOOKUP(A31,'[2]Purified DNA QC Master'!$B:$X,7,FALSE)</f>
        <v>C*05:01</v>
      </c>
      <c r="K31" s="289" t="str">
        <f>VLOOKUP(A31,'[2]Purified DNA QC Master'!$B:$X,16,FALSE)</f>
        <v>DRB1*01:01</v>
      </c>
      <c r="L31" s="289" t="str">
        <f>VLOOKUP(A31,'[2]Purified DNA QC Master'!$B:$X,17,FALSE)</f>
        <v>DRB1*03:01</v>
      </c>
      <c r="M31" s="289" t="str">
        <f>VLOOKUP(A31,'[2]Purified DNA QC Master'!$B:$X,14,FALSE)</f>
        <v>DQB1*05:01</v>
      </c>
      <c r="N31" s="289" t="str">
        <f>VLOOKUP(A31,'[2]Purified DNA QC Master'!$B:$X,15,FALSE)</f>
        <v>DQB1*02:01</v>
      </c>
      <c r="O31" s="289"/>
      <c r="P31" s="289" t="str">
        <f>VLOOKUP(A31,'[2]Purified DNA QC Master'!$B:$X,19,FALSE)</f>
        <v>DRB3*01:01</v>
      </c>
      <c r="Q31" s="289"/>
      <c r="R31" s="289"/>
      <c r="S31" s="289"/>
      <c r="T31" s="289"/>
      <c r="U31" s="289" t="str">
        <f>VLOOKUP(A31,'[2]Purified DNA QC Master'!$B:$X,12,FALSE)</f>
        <v>DQA1*01:01:01G</v>
      </c>
      <c r="V31" s="289" t="str">
        <f>VLOOKUP(A31,'[2]Purified DNA QC Master'!$B:$X,13,FALSE)</f>
        <v>DQA1*05:01</v>
      </c>
      <c r="W31" s="289" t="str">
        <f>VLOOKUP(A31,'[2]Purified DNA QC Master'!$B:$X,10,FALSE)</f>
        <v>DPB1*04:01:01G</v>
      </c>
      <c r="X31" s="289" t="str">
        <f>VLOOKUP(A31,'[2]Purified DNA QC Master'!$B:$X,11,FALSE)</f>
        <v>DPB1*04:02:01G</v>
      </c>
      <c r="Y31" s="289" t="str">
        <f>VLOOKUP(A31,'[2]Purified DNA QC Master'!$B:$X,8,FALSE)</f>
        <v>DPA1*01:03</v>
      </c>
      <c r="Z31" s="289" t="str">
        <f>VLOOKUP(A31,'[2]Purified DNA QC Master'!$B:$X,9,FALSE)</f>
        <v>DPA1*01:03</v>
      </c>
    </row>
    <row r="32" spans="1:26" x14ac:dyDescent="0.3">
      <c r="A32" s="287">
        <v>305</v>
      </c>
      <c r="C32" s="287">
        <v>26</v>
      </c>
      <c r="E32" s="289" t="str">
        <f>VLOOKUP(A32,'[2]Purified DNA QC Master'!$B:$X,2,FALSE)</f>
        <v>A*01:01</v>
      </c>
      <c r="F32" s="289" t="str">
        <f>VLOOKUP(A32,'[2]Purified DNA QC Master'!$B:$X,3,FALSE)</f>
        <v>A*69:01</v>
      </c>
      <c r="G32" s="289" t="str">
        <f>VLOOKUP(A32,'[2]Purified DNA QC Master'!$B:$X,4,FALSE)</f>
        <v>B*07:02:01G</v>
      </c>
      <c r="H32" s="289" t="str">
        <f>VLOOKUP(A32,'[2]Purified DNA QC Master'!$B:$X,5,FALSE)</f>
        <v>B*57:01</v>
      </c>
      <c r="I32" s="289" t="str">
        <f>VLOOKUP(A32,'[2]Purified DNA QC Master'!$B:$X,6,FALSE)</f>
        <v>C*06:02:01G</v>
      </c>
      <c r="J32" s="289" t="str">
        <f>VLOOKUP(A32,'[2]Purified DNA QC Master'!$B:$X,7,FALSE)</f>
        <v>C*12:03</v>
      </c>
      <c r="K32" s="289" t="str">
        <f>VLOOKUP(A32,'[2]Purified DNA QC Master'!$B:$X,16,FALSE)</f>
        <v>DRB1*11:04</v>
      </c>
      <c r="L32" s="289" t="str">
        <f>VLOOKUP(A32,'[2]Purified DNA QC Master'!$B:$X,17,FALSE)</f>
        <v>DRB1*15:01</v>
      </c>
      <c r="M32" s="289" t="str">
        <f>VLOOKUP(A32,'[2]Purified DNA QC Master'!$B:$X,14,FALSE)</f>
        <v>DQB1*05:02</v>
      </c>
      <c r="N32" s="289" t="str">
        <f>VLOOKUP(A32,'[2]Purified DNA QC Master'!$B:$X,15,FALSE)</f>
        <v>DQB1*03:01</v>
      </c>
      <c r="O32" s="289" t="str">
        <f>VLOOKUP(A32,'[2]Purified DNA QC Master'!$B:$X,18,FALSE)</f>
        <v>DRB3*02:02:01G</v>
      </c>
      <c r="P32" s="289"/>
      <c r="Q32" s="289"/>
      <c r="R32" s="289"/>
      <c r="S32" s="289" t="str">
        <f>VLOOKUP(A32,'[2]Purified DNA QC Master'!$B:$X,22,FALSE)</f>
        <v>DRB5*01:01</v>
      </c>
      <c r="T32" s="289"/>
      <c r="U32" s="289" t="str">
        <f>VLOOKUP(A32,'[2]Purified DNA QC Master'!$B:$X,12,FALSE)</f>
        <v>DQA1*01:02:01G</v>
      </c>
      <c r="V32" s="289" t="str">
        <f>VLOOKUP(A32,'[2]Purified DNA QC Master'!$B:$X,13,FALSE)</f>
        <v>DQA1*05:01:01G</v>
      </c>
      <c r="W32" s="289" t="str">
        <f>VLOOKUP(A32,'[2]Purified DNA QC Master'!$B:$X,10,FALSE)</f>
        <v>DPB1*02:01:02G</v>
      </c>
      <c r="X32" s="289" t="str">
        <f>VLOOKUP(A32,'[2]Purified DNA QC Master'!$B:$X,11,FALSE)</f>
        <v>DPB1*04:01</v>
      </c>
      <c r="Y32" s="289" t="str">
        <f>VLOOKUP(A32,'[2]Purified DNA QC Master'!$B:$X,8,FALSE)</f>
        <v>DPA1*01:03</v>
      </c>
      <c r="Z32" s="289" t="str">
        <f>VLOOKUP(A32,'[2]Purified DNA QC Master'!$B:$X,9,FALSE)</f>
        <v>DPA1*01:03</v>
      </c>
    </row>
    <row r="33" spans="1:26" x14ac:dyDescent="0.3">
      <c r="A33" s="287">
        <v>306</v>
      </c>
      <c r="C33" s="287">
        <v>5</v>
      </c>
      <c r="E33" s="289" t="str">
        <f>VLOOKUP(A33,'[2]Purified DNA QC Master'!$B:$X,2,FALSE)</f>
        <v>A*01:01</v>
      </c>
      <c r="F33" s="289" t="str">
        <f>VLOOKUP(A33,'[2]Purified DNA QC Master'!$B:$X,3,FALSE)</f>
        <v>A*02:07</v>
      </c>
      <c r="G33" s="289" t="str">
        <f>VLOOKUP(A33,'[2]Purified DNA QC Master'!$B:$X,4,FALSE)</f>
        <v>B*08:01</v>
      </c>
      <c r="H33" s="289" t="str">
        <f>VLOOKUP(A33,'[2]Purified DNA QC Master'!$B:$X,5,FALSE)</f>
        <v>B*38:01</v>
      </c>
      <c r="I33" s="289" t="str">
        <f>VLOOKUP(A33,'[2]Purified DNA QC Master'!$B:$X,6,FALSE)</f>
        <v>C*07:01:01G</v>
      </c>
      <c r="J33" s="289" t="str">
        <f>VLOOKUP(A33,'[2]Purified DNA QC Master'!$B:$X,7,FALSE)</f>
        <v>C*12:03</v>
      </c>
      <c r="K33" s="289" t="str">
        <f>VLOOKUP(A33,'[2]Purified DNA QC Master'!$B:$X,16,FALSE)</f>
        <v>DRB1*11:01</v>
      </c>
      <c r="L33" s="289" t="str">
        <f>VLOOKUP(A33,'[2]Purified DNA QC Master'!$B:$X,17,FALSE)</f>
        <v>DRB1*13:01</v>
      </c>
      <c r="M33" s="289" t="str">
        <f>VLOOKUP(A33,'[2]Purified DNA QC Master'!$B:$X,14,FALSE)</f>
        <v>DQB1*06:03</v>
      </c>
      <c r="N33" s="289" t="str">
        <f>VLOOKUP(A33,'[2]Purified DNA QC Master'!$B:$X,15,FALSE)</f>
        <v>DQB1*03:01</v>
      </c>
      <c r="O33" s="289" t="str">
        <f>VLOOKUP(A33,'[2]Purified DNA QC Master'!$B:$X,18,FALSE)</f>
        <v>DRB3*01:01</v>
      </c>
      <c r="P33" s="289" t="str">
        <f>VLOOKUP(A33,'[2]Purified DNA QC Master'!$B:$X,19,FALSE)</f>
        <v>DRB3*02:02:01G</v>
      </c>
      <c r="Q33" s="289"/>
      <c r="R33" s="289"/>
      <c r="S33" s="289"/>
      <c r="T33" s="289"/>
      <c r="U33" s="289" t="str">
        <f>VLOOKUP(A33,'[2]Purified DNA QC Master'!$B:$X,12,FALSE)</f>
        <v>DQA1*01:03</v>
      </c>
      <c r="V33" s="289" t="str">
        <f>VLOOKUP(A33,'[2]Purified DNA QC Master'!$B:$X,13,FALSE)</f>
        <v>DQA1*05:01:01G</v>
      </c>
      <c r="W33" s="289" t="str">
        <f>VLOOKUP(A33,'[2]Purified DNA QC Master'!$B:$X,10,FALSE)</f>
        <v>DPB1*02:01:02G</v>
      </c>
      <c r="X33" s="289" t="str">
        <f>VLOOKUP(A33,'[2]Purified DNA QC Master'!$B:$X,11,FALSE)</f>
        <v>DPB1*02:01:02G</v>
      </c>
      <c r="Y33" s="289" t="str">
        <f>VLOOKUP(A33,'[2]Purified DNA QC Master'!$B:$X,8,FALSE)</f>
        <v>DPA1*01:03</v>
      </c>
      <c r="Z33" s="289" t="str">
        <f>VLOOKUP(A33,'[2]Purified DNA QC Master'!$B:$X,9,FALSE)</f>
        <v>DPA1*01:03</v>
      </c>
    </row>
    <row r="34" spans="1:26" x14ac:dyDescent="0.3">
      <c r="A34" s="287">
        <v>307</v>
      </c>
      <c r="C34" s="287">
        <v>8</v>
      </c>
      <c r="E34" s="289" t="str">
        <f>VLOOKUP(A34,'[2]Purified DNA QC Master'!$B:$X,2,FALSE)</f>
        <v>A*02:01</v>
      </c>
      <c r="F34" s="289" t="str">
        <f>VLOOKUP(A34,'[2]Purified DNA QC Master'!$B:$X,3,FALSE)</f>
        <v>A*02:01</v>
      </c>
      <c r="G34" s="289" t="str">
        <f>VLOOKUP(A34,'[2]Purified DNA QC Master'!$B:$X,4,FALSE)</f>
        <v>B*07:02:01G</v>
      </c>
      <c r="H34" s="289" t="str">
        <f>VLOOKUP(A34,'[2]Purified DNA QC Master'!$B:$X,5,FALSE)</f>
        <v>B*40:01</v>
      </c>
      <c r="I34" s="289" t="str">
        <f>VLOOKUP(A34,'[2]Purified DNA QC Master'!$B:$X,6,FALSE)</f>
        <v>C*03:04</v>
      </c>
      <c r="J34" s="289" t="str">
        <f>VLOOKUP(A34,'[2]Purified DNA QC Master'!$B:$X,7,FALSE)</f>
        <v>C*07:02:01G</v>
      </c>
      <c r="K34" s="289" t="str">
        <f>VLOOKUP(A34,'[2]Purified DNA QC Master'!$B:$X,16,FALSE)</f>
        <v>DRB1*13:02</v>
      </c>
      <c r="L34" s="289" t="str">
        <f>VLOOKUP(A34,'[2]Purified DNA QC Master'!$B:$X,17,FALSE)</f>
        <v>DRB1*15:01</v>
      </c>
      <c r="M34" s="289" t="str">
        <f>VLOOKUP(A34,'[2]Purified DNA QC Master'!$B:$X,14,FALSE)</f>
        <v>DQB1*06:02</v>
      </c>
      <c r="N34" s="289" t="str">
        <f>VLOOKUP(A34,'[2]Purified DNA QC Master'!$B:$X,15,FALSE)</f>
        <v>DQB1*06:04</v>
      </c>
      <c r="O34" s="289" t="str">
        <f>VLOOKUP(A34,'[2]Purified DNA QC Master'!$B:$X,18,FALSE)</f>
        <v>DRB3*03:01</v>
      </c>
      <c r="P34" s="289"/>
      <c r="Q34" s="289"/>
      <c r="R34" s="289"/>
      <c r="S34" s="289" t="str">
        <f>VLOOKUP(A34,'[2]Purified DNA QC Master'!$B:$X,22,FALSE)</f>
        <v>DRB5*01:01</v>
      </c>
      <c r="T34" s="289"/>
      <c r="U34" s="289" t="str">
        <f>VLOOKUP(A34,'[2]Purified DNA QC Master'!$B:$X,12,FALSE)</f>
        <v>DQA1*01:02:01G</v>
      </c>
      <c r="V34" s="289" t="str">
        <f>VLOOKUP(A34,'[2]Purified DNA QC Master'!$B:$X,13,FALSE)</f>
        <v>DQA1*01:02:01G</v>
      </c>
      <c r="W34" s="289" t="str">
        <f>VLOOKUP(A34,'[2]Purified DNA QC Master'!$B:$X,10,FALSE)</f>
        <v>DPB1*04:01</v>
      </c>
      <c r="X34" s="289" t="str">
        <f>VLOOKUP(A34,'[2]Purified DNA QC Master'!$B:$X,11,FALSE)</f>
        <v>DPB1*06:01</v>
      </c>
      <c r="Y34" s="289" t="str">
        <f>VLOOKUP(A34,'[2]Purified DNA QC Master'!$B:$X,8,FALSE)</f>
        <v>DPA1*01:03</v>
      </c>
      <c r="Z34" s="289" t="str">
        <f>VLOOKUP(A34,'[2]Purified DNA QC Master'!$B:$X,9,FALSE)</f>
        <v>DPA1*01:03</v>
      </c>
    </row>
    <row r="35" spans="1:26" x14ac:dyDescent="0.3">
      <c r="A35" s="287">
        <v>308</v>
      </c>
      <c r="C35" s="287">
        <v>5</v>
      </c>
      <c r="E35" s="289" t="str">
        <f>VLOOKUP(A35,'[2]Purified DNA QC Master'!$B:$X,2,FALSE)</f>
        <v>A*03:01</v>
      </c>
      <c r="F35" s="289" t="str">
        <f>VLOOKUP(A35,'[2]Purified DNA QC Master'!$B:$X,3,FALSE)</f>
        <v>A*03:01</v>
      </c>
      <c r="G35" s="289" t="str">
        <f>VLOOKUP(A35,'[2]Purified DNA QC Master'!$B:$X,4,FALSE)</f>
        <v>B*35:01:01G</v>
      </c>
      <c r="H35" s="289" t="str">
        <f>VLOOKUP(A35,'[2]Purified DNA QC Master'!$B:$X,5,FALSE)</f>
        <v>B*39:24</v>
      </c>
      <c r="I35" s="289" t="str">
        <f>VLOOKUP(A35,'[2]Purified DNA QC Master'!$B:$X,6,FALSE)</f>
        <v>C*04:01:01G</v>
      </c>
      <c r="J35" s="289" t="str">
        <f>VLOOKUP(A35,'[2]Purified DNA QC Master'!$B:$X,7,FALSE)</f>
        <v>C*07:01:01G</v>
      </c>
      <c r="K35" s="289" t="str">
        <f>VLOOKUP(A35,'[2]Purified DNA QC Master'!$B:$X,16,FALSE)</f>
        <v>DRB1*01:01</v>
      </c>
      <c r="L35" s="289" t="str">
        <f>VLOOKUP(A35,'[2]Purified DNA QC Master'!$B:$X,17,FALSE)</f>
        <v>DRB1*13:03</v>
      </c>
      <c r="M35" s="289" t="str">
        <f>VLOOKUP(A35,'[2]Purified DNA QC Master'!$B:$X,14,FALSE)</f>
        <v>DQB1*05:01</v>
      </c>
      <c r="N35" s="289" t="str">
        <f>VLOOKUP(A35,'[2]Purified DNA QC Master'!$B:$X,15,FALSE)</f>
        <v>DQB1*03:01</v>
      </c>
      <c r="O35" s="289"/>
      <c r="P35" s="289" t="str">
        <f>VLOOKUP(A35,'[2]Purified DNA QC Master'!$B:$X,19,FALSE)</f>
        <v>DRB3*01:01</v>
      </c>
      <c r="Q35" s="289"/>
      <c r="R35" s="289"/>
      <c r="S35" s="289"/>
      <c r="T35" s="289"/>
      <c r="U35" s="289" t="str">
        <f>VLOOKUP(A35,'[2]Purified DNA QC Master'!$B:$X,12,FALSE)</f>
        <v>DQA1*01:01:01G</v>
      </c>
      <c r="V35" s="289" t="str">
        <f>VLOOKUP(A35,'[2]Purified DNA QC Master'!$B:$X,13,FALSE)</f>
        <v>DQA1*05:01:01G</v>
      </c>
      <c r="W35" s="289" t="str">
        <f>VLOOKUP(A35,'[2]Purified DNA QC Master'!$B:$X,10,FALSE)</f>
        <v>DPB1*02:01:02G</v>
      </c>
      <c r="X35" s="289" t="str">
        <f>VLOOKUP(A35,'[2]Purified DNA QC Master'!$B:$X,11,FALSE)</f>
        <v>DPB1*04:01</v>
      </c>
      <c r="Y35" s="289" t="str">
        <f>VLOOKUP(A35,'[2]Purified DNA QC Master'!$B:$X,8,FALSE)</f>
        <v>DPA1*01:03</v>
      </c>
      <c r="Z35" s="289" t="str">
        <f>VLOOKUP(A35,'[2]Purified DNA QC Master'!$B:$X,9,FALSE)</f>
        <v>DPA1*01:03</v>
      </c>
    </row>
    <row r="36" spans="1:26" x14ac:dyDescent="0.3">
      <c r="A36" s="287">
        <v>309</v>
      </c>
      <c r="C36" s="287">
        <v>5</v>
      </c>
      <c r="E36" s="289" t="str">
        <f>VLOOKUP(A36,'[2]Purified DNA QC Master'!$B:$X,2,FALSE)</f>
        <v>A*24:02</v>
      </c>
      <c r="F36" s="289" t="str">
        <f>VLOOKUP(A36,'[2]Purified DNA QC Master'!$B:$X,3,FALSE)</f>
        <v>A*24:02</v>
      </c>
      <c r="G36" s="289" t="str">
        <f>VLOOKUP(A36,'[2]Purified DNA QC Master'!$B:$X,4,FALSE)</f>
        <v>B*18:01:01G</v>
      </c>
      <c r="H36" s="289" t="str">
        <f>VLOOKUP(A36,'[2]Purified DNA QC Master'!$B:$X,5,FALSE)</f>
        <v>B*53:01</v>
      </c>
      <c r="I36" s="289" t="str">
        <f>VLOOKUP(A36,'[2]Purified DNA QC Master'!$B:$X,6,FALSE)</f>
        <v>C*04:01:01G</v>
      </c>
      <c r="J36" s="289" t="str">
        <f>VLOOKUP(A36,'[2]Purified DNA QC Master'!$B:$X,7,FALSE)</f>
        <v>C*07:01:01G</v>
      </c>
      <c r="K36" s="289" t="str">
        <f>VLOOKUP(A36,'[2]Purified DNA QC Master'!$B:$X,16,FALSE)</f>
        <v>DRB1*12:01:01G</v>
      </c>
      <c r="L36" s="289" t="str">
        <f>VLOOKUP(A36,'[2]Purified DNA QC Master'!$B:$X,17,FALSE)</f>
        <v>DRB1*14:54</v>
      </c>
      <c r="M36" s="289" t="str">
        <f>VLOOKUP(A36,'[2]Purified DNA QC Master'!$B:$X,14,FALSE)</f>
        <v>DQB1*05:03</v>
      </c>
      <c r="N36" s="289" t="str">
        <f>VLOOKUP(A36,'[2]Purified DNA QC Master'!$B:$X,15,FALSE)</f>
        <v>DQB1*03:01</v>
      </c>
      <c r="O36" s="289" t="str">
        <f>VLOOKUP(A36,'[2]Purified DNA QC Master'!$B:$X,18,FALSE)</f>
        <v>DRB3*02:02:01G</v>
      </c>
      <c r="P36" s="289" t="str">
        <f>VLOOKUP(A36,'[2]Purified DNA QC Master'!$B:$X,19,FALSE)</f>
        <v>DRB3*02:02:01G</v>
      </c>
      <c r="Q36" s="289"/>
      <c r="R36" s="289"/>
      <c r="S36" s="289"/>
      <c r="T36" s="289"/>
      <c r="U36" s="289" t="str">
        <f>VLOOKUP(A36,'[2]Purified DNA QC Master'!$B:$X,12,FALSE)</f>
        <v>DQA1*01:01:01G</v>
      </c>
      <c r="V36" s="289" t="str">
        <f>VLOOKUP(A36,'[2]Purified DNA QC Master'!$B:$X,13,FALSE)</f>
        <v>DQA1*05:01:01G</v>
      </c>
      <c r="W36" s="289" t="str">
        <f>VLOOKUP(A36,'[2]Purified DNA QC Master'!$B:$X,10,FALSE)</f>
        <v>DPB1*01:01</v>
      </c>
      <c r="X36" s="289" t="str">
        <f>VLOOKUP(A36,'[2]Purified DNA QC Master'!$B:$X,11,FALSE)</f>
        <v>DPB1*04:01</v>
      </c>
      <c r="Y36" s="289" t="str">
        <f>VLOOKUP(A36,'[2]Purified DNA QC Master'!$B:$X,8,FALSE)</f>
        <v>DPA1*01:03</v>
      </c>
      <c r="Z36" s="289" t="str">
        <f>VLOOKUP(A36,'[2]Purified DNA QC Master'!$B:$X,9,FALSE)</f>
        <v>DPA1*02:01</v>
      </c>
    </row>
    <row r="37" spans="1:26" x14ac:dyDescent="0.3">
      <c r="A37" s="287">
        <v>310</v>
      </c>
      <c r="C37" s="287">
        <v>5</v>
      </c>
      <c r="E37" s="289" t="str">
        <f>VLOOKUP(A37,'[2]Purified DNA QC Master'!$B:$X,2,FALSE)</f>
        <v>A*01:01</v>
      </c>
      <c r="F37" s="289" t="str">
        <f>VLOOKUP(A37,'[2]Purified DNA QC Master'!$B:$X,3,FALSE)</f>
        <v>A*29:01</v>
      </c>
      <c r="G37" s="289" t="str">
        <f>VLOOKUP(A37,'[2]Purified DNA QC Master'!$B:$X,4,FALSE)</f>
        <v>B*27:05:02G</v>
      </c>
      <c r="H37" s="289" t="str">
        <f>VLOOKUP(A37,'[2]Purified DNA QC Master'!$B:$X,5,FALSE)</f>
        <v>B*51:08</v>
      </c>
      <c r="I37" s="289" t="str">
        <f>VLOOKUP(A37,'[2]Purified DNA QC Master'!$B:$X,6,FALSE)</f>
        <v>C*02:02</v>
      </c>
      <c r="J37" s="289" t="str">
        <f>VLOOKUP(A37,'[2]Purified DNA QC Master'!$B:$X,7,FALSE)</f>
        <v>C*16:02:01G</v>
      </c>
      <c r="K37" s="289" t="str">
        <f>VLOOKUP(A37,'[2]Purified DNA QC Master'!$B:$X,16,FALSE)</f>
        <v>DRB1*07:01</v>
      </c>
      <c r="L37" s="289" t="str">
        <f>VLOOKUP(A37,'[2]Purified DNA QC Master'!$B:$X,17,FALSE)</f>
        <v>DRB1*14:01</v>
      </c>
      <c r="M37" s="289" t="str">
        <f>VLOOKUP(A37,'[2]Purified DNA QC Master'!$B:$X,14,FALSE)</f>
        <v>DQB1*05:03</v>
      </c>
      <c r="N37" s="289" t="str">
        <f>VLOOKUP(A37,'[2]Purified DNA QC Master'!$B:$X,15,FALSE)</f>
        <v>DQB1*03:03</v>
      </c>
      <c r="O37" s="289" t="str">
        <f>VLOOKUP(A37,'[2]Purified DNA QC Master'!$B:$X,18,FALSE)</f>
        <v>DRB3*02:01:01G</v>
      </c>
      <c r="P37" s="289"/>
      <c r="Q37" s="289" t="str">
        <f>VLOOKUP(A37,'[2]Purified DNA QC Master'!$B:$X,20,FALSE)</f>
        <v>DRB4*01:03N</v>
      </c>
      <c r="R37" s="289"/>
      <c r="S37" s="289"/>
      <c r="T37" s="289"/>
      <c r="U37" s="289" t="str">
        <f>VLOOKUP(A37,'[2]Purified DNA QC Master'!$B:$X,12,FALSE)</f>
        <v>DQA1*01:01:01G</v>
      </c>
      <c r="V37" s="289" t="str">
        <f>VLOOKUP(A37,'[2]Purified DNA QC Master'!$B:$X,13,FALSE)</f>
        <v>DQA1*02:01</v>
      </c>
      <c r="W37" s="289" t="str">
        <f>VLOOKUP(A37,'[2]Purified DNA QC Master'!$B:$X,10,FALSE)</f>
        <v>DPB1*02:01:02G</v>
      </c>
      <c r="X37" s="289" t="str">
        <f>VLOOKUP(A37,'[2]Purified DNA QC Master'!$B:$X,11,FALSE)</f>
        <v>DPB1*02:01:02G</v>
      </c>
      <c r="Y37" s="289" t="str">
        <f>VLOOKUP(A37,'[2]Purified DNA QC Master'!$B:$X,8,FALSE)</f>
        <v>DPA1*01:03</v>
      </c>
      <c r="Z37" s="289" t="str">
        <f>VLOOKUP(A37,'[2]Purified DNA QC Master'!$B:$X,9,FALSE)</f>
        <v>DPA1*01:03</v>
      </c>
    </row>
    <row r="38" spans="1:26" x14ac:dyDescent="0.3">
      <c r="A38" s="287">
        <v>311</v>
      </c>
      <c r="C38" s="287">
        <v>8</v>
      </c>
      <c r="E38" s="289" t="str">
        <f>VLOOKUP(A38,'[2]Purified DNA QC Master'!$B:$X,2,FALSE)</f>
        <v>A*01:01</v>
      </c>
      <c r="F38" s="289" t="str">
        <f>VLOOKUP(A38,'[2]Purified DNA QC Master'!$B:$X,3,FALSE)</f>
        <v>A*02:01</v>
      </c>
      <c r="G38" s="289" t="str">
        <f>VLOOKUP(A38,'[2]Purified DNA QC Master'!$B:$X,4,FALSE)</f>
        <v>B*08:01</v>
      </c>
      <c r="H38" s="289" t="str">
        <f>VLOOKUP(A38,'[2]Purified DNA QC Master'!$B:$X,5,FALSE)</f>
        <v>B*35:03</v>
      </c>
      <c r="I38" s="289" t="str">
        <f>VLOOKUP(A38,'[2]Purified DNA QC Master'!$B:$X,6,FALSE)</f>
        <v>C*04:01:01G</v>
      </c>
      <c r="J38" s="289" t="str">
        <f>VLOOKUP(A38,'[2]Purified DNA QC Master'!$B:$X,7,FALSE)</f>
        <v>C*07:01:01G</v>
      </c>
      <c r="K38" s="289" t="str">
        <f>VLOOKUP(A38,'[2]Purified DNA QC Master'!$B:$X,16,FALSE)</f>
        <v>DRB1*03:01</v>
      </c>
      <c r="L38" s="289" t="str">
        <f>VLOOKUP(A38,'[2]Purified DNA QC Master'!$B:$X,17,FALSE)</f>
        <v>DRB1*11:01</v>
      </c>
      <c r="M38" s="289" t="str">
        <f>VLOOKUP(A38,'[2]Purified DNA QC Master'!$B:$X,14,FALSE)</f>
        <v>DQB1*02:01</v>
      </c>
      <c r="N38" s="289" t="str">
        <f>VLOOKUP(A38,'[2]Purified DNA QC Master'!$B:$X,15,FALSE)</f>
        <v>DQB1*03:01</v>
      </c>
      <c r="O38" s="289" t="str">
        <f>VLOOKUP(A38,'[2]Purified DNA QC Master'!$B:$X,18,FALSE)</f>
        <v>DRB3*01:01</v>
      </c>
      <c r="P38" s="289" t="str">
        <f>VLOOKUP(A38,'[2]Purified DNA QC Master'!$B:$X,19,FALSE)</f>
        <v>DRB3*02:02:01G</v>
      </c>
      <c r="Q38" s="289"/>
      <c r="R38" s="289"/>
      <c r="S38" s="289"/>
      <c r="T38" s="289"/>
      <c r="U38" s="289" t="str">
        <f>VLOOKUP(A38,'[2]Purified DNA QC Master'!$B:$X,12,FALSE)</f>
        <v>DQA1*05:01</v>
      </c>
      <c r="V38" s="289" t="str">
        <f>VLOOKUP(A38,'[2]Purified DNA QC Master'!$B:$X,13,FALSE)</f>
        <v>DQA1*05:01:01G</v>
      </c>
      <c r="W38" s="289" t="str">
        <f>VLOOKUP(A38,'[2]Purified DNA QC Master'!$B:$X,10,FALSE)</f>
        <v>DPB1*01:01</v>
      </c>
      <c r="X38" s="289" t="str">
        <f>VLOOKUP(A38,'[2]Purified DNA QC Master'!$B:$X,11,FALSE)</f>
        <v>DPB1*04:01</v>
      </c>
      <c r="Y38" s="289" t="str">
        <f>VLOOKUP(A38,'[2]Purified DNA QC Master'!$B:$X,8,FALSE)</f>
        <v>DPA1*01:03</v>
      </c>
      <c r="Z38" s="289" t="str">
        <f>VLOOKUP(A38,'[2]Purified DNA QC Master'!$B:$X,9,FALSE)</f>
        <v>DPA1*02:01</v>
      </c>
    </row>
    <row r="39" spans="1:26" x14ac:dyDescent="0.3">
      <c r="A39" s="287">
        <v>312</v>
      </c>
      <c r="C39" s="287">
        <v>5</v>
      </c>
      <c r="E39" s="289" t="str">
        <f>VLOOKUP(A39,'[2]Purified DNA QC Master'!$B:$X,2,FALSE)</f>
        <v>A*01:01</v>
      </c>
      <c r="F39" s="289" t="str">
        <f>VLOOKUP(A39,'[2]Purified DNA QC Master'!$B:$X,3,FALSE)</f>
        <v>A*24:02</v>
      </c>
      <c r="G39" s="289" t="str">
        <f>VLOOKUP(A39,'[2]Purified DNA QC Master'!$B:$X,4,FALSE)</f>
        <v>B*08:01</v>
      </c>
      <c r="H39" s="289" t="str">
        <f>VLOOKUP(A39,'[2]Purified DNA QC Master'!$B:$X,5,FALSE)</f>
        <v>B*39:06</v>
      </c>
      <c r="I39" s="289" t="str">
        <f>VLOOKUP(A39,'[2]Purified DNA QC Master'!$B:$X,6,FALSE)</f>
        <v>C*07:01:01G</v>
      </c>
      <c r="J39" s="289" t="str">
        <f>VLOOKUP(A39,'[2]Purified DNA QC Master'!$B:$X,7,FALSE)</f>
        <v>C*07:02:01G</v>
      </c>
      <c r="K39" s="289" t="str">
        <f>VLOOKUP(A39,'[2]Purified DNA QC Master'!$B:$X,16,FALSE)</f>
        <v>DRB1*04:01</v>
      </c>
      <c r="L39" s="289" t="str">
        <f>VLOOKUP(A39,'[2]Purified DNA QC Master'!$B:$X,17,FALSE)</f>
        <v>DRB1*11:02</v>
      </c>
      <c r="M39" s="289" t="str">
        <f>VLOOKUP(A39,'[2]Purified DNA QC Master'!$B:$X,14,FALSE)</f>
        <v>DQB1*03:01</v>
      </c>
      <c r="N39" s="289" t="str">
        <f>VLOOKUP(A39,'[2]Purified DNA QC Master'!$B:$X,15,FALSE)</f>
        <v>DQB1*03:19</v>
      </c>
      <c r="O39" s="289" t="str">
        <f>VLOOKUP(A39,'[2]Purified DNA QC Master'!$B:$X,18,FALSE)</f>
        <v>DRB3*02:02:01G</v>
      </c>
      <c r="P39" s="289"/>
      <c r="Q39" s="289" t="str">
        <f>VLOOKUP(A39,'[2]Purified DNA QC Master'!$B:$X,20,FALSE)</f>
        <v>DRB4*01:01:01G</v>
      </c>
      <c r="R39" s="289"/>
      <c r="S39" s="289"/>
      <c r="T39" s="289"/>
      <c r="U39" s="289" t="str">
        <f>VLOOKUP(A39,'[2]Purified DNA QC Master'!$B:$X,12,FALSE)</f>
        <v>DQA1*03:01:01G</v>
      </c>
      <c r="V39" s="289" t="str">
        <f>VLOOKUP(A39,'[2]Purified DNA QC Master'!$B:$X,13,FALSE)</f>
        <v>DQA1*05:01:01G</v>
      </c>
      <c r="W39" s="289" t="str">
        <f>VLOOKUP(A39,'[2]Purified DNA QC Master'!$B:$X,10,FALSE)</f>
        <v>DPB1*02:01:02G</v>
      </c>
      <c r="X39" s="289" t="str">
        <f>VLOOKUP(A39,'[2]Purified DNA QC Master'!$B:$X,11,FALSE)</f>
        <v>DPB1*04:01</v>
      </c>
      <c r="Y39" s="289" t="str">
        <f>VLOOKUP(A39,'[2]Purified DNA QC Master'!$B:$X,8,FALSE)</f>
        <v>DPA1*01:03</v>
      </c>
      <c r="Z39" s="289" t="str">
        <f>VLOOKUP(A39,'[2]Purified DNA QC Master'!$B:$X,9,FALSE)</f>
        <v>DPA1*01:03</v>
      </c>
    </row>
    <row r="40" spans="1:26" x14ac:dyDescent="0.3">
      <c r="A40" s="287">
        <v>313</v>
      </c>
      <c r="C40" s="287">
        <v>5</v>
      </c>
      <c r="E40" s="289" t="str">
        <f>VLOOKUP(A40,'[2]Purified DNA QC Master'!$B:$X,2,FALSE)</f>
        <v>A*02:01</v>
      </c>
      <c r="F40" s="289" t="str">
        <f>VLOOKUP(A40,'[2]Purified DNA QC Master'!$B:$X,3,FALSE)</f>
        <v>A*02:01</v>
      </c>
      <c r="G40" s="289" t="str">
        <f>VLOOKUP(A40,'[2]Purified DNA QC Master'!$B:$X,4,FALSE)</f>
        <v>B*40:01</v>
      </c>
      <c r="H40" s="289" t="str">
        <f>VLOOKUP(A40,'[2]Purified DNA QC Master'!$B:$X,5,FALSE)</f>
        <v>B*51:01</v>
      </c>
      <c r="I40" s="289" t="str">
        <f>VLOOKUP(A40,'[2]Purified DNA QC Master'!$B:$X,6,FALSE)</f>
        <v>C*03:04</v>
      </c>
      <c r="J40" s="289" t="str">
        <f>VLOOKUP(A40,'[2]Purified DNA QC Master'!$B:$X,7,FALSE)</f>
        <v>C*14:02</v>
      </c>
      <c r="K40" s="289" t="str">
        <f>VLOOKUP(A40,'[2]Purified DNA QC Master'!$B:$X,16,FALSE)</f>
        <v>DRB1*07:01</v>
      </c>
      <c r="L40" s="289" t="str">
        <f>VLOOKUP(A40,'[2]Purified DNA QC Master'!$B:$X,17,FALSE)</f>
        <v>DRB1*08:03</v>
      </c>
      <c r="M40" s="289" t="str">
        <f>VLOOKUP(A40,'[2]Purified DNA QC Master'!$B:$X,14,FALSE)</f>
        <v>DQB1*02:02</v>
      </c>
      <c r="N40" s="289" t="str">
        <f>VLOOKUP(A40,'[2]Purified DNA QC Master'!$B:$X,15,FALSE)</f>
        <v>DQB1*03:01</v>
      </c>
      <c r="O40" s="289"/>
      <c r="P40" s="289"/>
      <c r="Q40" s="289" t="str">
        <f>VLOOKUP(A40,'[2]Purified DNA QC Master'!$B:$X,20,FALSE)</f>
        <v>DRB4*01:01:01G</v>
      </c>
      <c r="R40" s="289"/>
      <c r="S40" s="289"/>
      <c r="T40" s="289"/>
      <c r="U40" s="289" t="str">
        <f>VLOOKUP(A40,'[2]Purified DNA QC Master'!$B:$X,12,FALSE)</f>
        <v>DQA1*02:01</v>
      </c>
      <c r="V40" s="289" t="str">
        <f>VLOOKUP(A40,'[2]Purified DNA QC Master'!$B:$X,13,FALSE)</f>
        <v>DQA1*06:01</v>
      </c>
      <c r="W40" s="289" t="str">
        <f>VLOOKUP(A40,'[2]Purified DNA QC Master'!$B:$X,10,FALSE)</f>
        <v>DPB1*01:01</v>
      </c>
      <c r="X40" s="289" t="str">
        <f>VLOOKUP(A40,'[2]Purified DNA QC Master'!$B:$X,11,FALSE)</f>
        <v>DPB1*02:01:02G</v>
      </c>
      <c r="Y40" s="289" t="str">
        <f>VLOOKUP(A40,'[2]Purified DNA QC Master'!$B:$X,8,FALSE)</f>
        <v>DPA1*01:03</v>
      </c>
      <c r="Z40" s="289" t="str">
        <f>VLOOKUP(A40,'[2]Purified DNA QC Master'!$B:$X,9,FALSE)</f>
        <v>DPA1*02:01</v>
      </c>
    </row>
    <row r="41" spans="1:26" x14ac:dyDescent="0.3">
      <c r="A41" s="290">
        <v>314</v>
      </c>
      <c r="B41" s="291" t="s">
        <v>1655</v>
      </c>
      <c r="C41" s="290">
        <v>2</v>
      </c>
      <c r="D41" s="292" t="s">
        <v>3450</v>
      </c>
      <c r="E41" s="289" t="str">
        <f>VLOOKUP(B41,'QC Inventory 6_1_16'!A:X,3,FALSE)</f>
        <v xml:space="preserve">02AF            </v>
      </c>
      <c r="F41" s="289" t="str">
        <f>VLOOKUP(B41,'QC Inventory 6_1_16'!A:X,4,FALSE)</f>
        <v xml:space="preserve">2902            </v>
      </c>
      <c r="G41" s="289" t="str">
        <f>VLOOKUP(B41,'QC Inventory 6_1_16'!A:X,5,FALSE)</f>
        <v xml:space="preserve">4001            </v>
      </c>
      <c r="H41" s="289" t="str">
        <f>VLOOKUP(B41,'QC Inventory 6_1_16'!A:X,6,FALSE)</f>
        <v xml:space="preserve">4402            </v>
      </c>
      <c r="I41" s="289" t="str">
        <f>VLOOKUP(B41,'QC Inventory 6_1_16'!A:X,7,FALSE)</f>
        <v xml:space="preserve">0304            </v>
      </c>
      <c r="J41" s="289" t="str">
        <f>VLOOKUP(B41,'QC Inventory 6_1_16'!A:X,8,FALSE)</f>
        <v xml:space="preserve">05AC            </v>
      </c>
      <c r="K41" s="289" t="str">
        <f>VLOOKUP(B41,'QC Inventory 6_1_16'!A:X,9,FALSE)</f>
        <v xml:space="preserve">0101            </v>
      </c>
      <c r="L41" s="289" t="str">
        <f>VLOOKUP(B41,'QC Inventory 6_1_16'!A:X,10,FALSE)</f>
        <v xml:space="preserve">07XX            </v>
      </c>
      <c r="M41" s="289"/>
      <c r="N41" s="289"/>
      <c r="O41" s="289" t="str">
        <f>VLOOKUP(B41,'QC Inventory 6_1_16'!A:X,11,FALSE)</f>
        <v xml:space="preserve">                </v>
      </c>
      <c r="P41" s="289" t="str">
        <f>VLOOKUP(B41,'QC Inventory 6_1_16'!A:X,12,FALSE)</f>
        <v xml:space="preserve">                </v>
      </c>
      <c r="Q41" s="289" t="str">
        <f>VLOOKUP(B41,'QC Inventory 6_1_16'!A:X,13,FALSE)</f>
        <v xml:space="preserve">                </v>
      </c>
      <c r="R41" s="289" t="str">
        <f>VLOOKUP(B41,'QC Inventory 6_1_16'!A:X,14,FALSE)</f>
        <v xml:space="preserve">                </v>
      </c>
      <c r="S41" s="289" t="str">
        <f>VLOOKUP(B41,'QC Inventory 6_1_16'!A:X,15,FALSE)</f>
        <v xml:space="preserve">                </v>
      </c>
      <c r="T41" s="289" t="str">
        <f>VLOOKUP(B41,'QC Inventory 6_1_16'!A:X,16,FALSE)</f>
        <v xml:space="preserve">                </v>
      </c>
      <c r="U41" s="289"/>
      <c r="V41" s="289"/>
      <c r="W41" s="289"/>
      <c r="X41" s="289"/>
      <c r="Y41" s="289"/>
      <c r="Z41" s="289"/>
    </row>
    <row r="42" spans="1:26" x14ac:dyDescent="0.3">
      <c r="A42" s="290">
        <v>315</v>
      </c>
      <c r="B42" s="291" t="s">
        <v>1656</v>
      </c>
      <c r="C42" s="290">
        <v>2</v>
      </c>
      <c r="D42" s="292" t="s">
        <v>3450</v>
      </c>
      <c r="E42" s="289" t="str">
        <f>VLOOKUP(B42,'QC Inventory 6_1_16'!A:X,3,FALSE)</f>
        <v xml:space="preserve">2301            </v>
      </c>
      <c r="F42" s="289" t="str">
        <f>VLOOKUP(B42,'QC Inventory 6_1_16'!A:X,4,FALSE)</f>
        <v xml:space="preserve">3601            </v>
      </c>
      <c r="G42" s="289" t="str">
        <f>VLOOKUP(B42,'QC Inventory 6_1_16'!A:X,5,FALSE)</f>
        <v xml:space="preserve">35SZX           </v>
      </c>
      <c r="H42" s="289" t="str">
        <f>VLOOKUP(B42,'QC Inventory 6_1_16'!A:X,6,FALSE)</f>
        <v xml:space="preserve">4403            </v>
      </c>
      <c r="I42" s="289" t="str">
        <f>VLOOKUP(B42,'QC Inventory 6_1_16'!A:X,7,FALSE)</f>
        <v xml:space="preserve">0401            </v>
      </c>
      <c r="J42" s="289">
        <v>401</v>
      </c>
      <c r="K42" s="289" t="str">
        <f>VLOOKUP(B42,'QC Inventory 6_1_16'!A:X,9,FALSE)</f>
        <v xml:space="preserve">1301            </v>
      </c>
      <c r="L42" s="289" t="str">
        <f>VLOOKUP(B42,'QC Inventory 6_1_16'!A:X,10,FALSE)</f>
        <v xml:space="preserve">0701            </v>
      </c>
      <c r="M42" s="289"/>
      <c r="N42" s="289"/>
      <c r="O42" s="289" t="str">
        <f>VLOOKUP(B42,'QC Inventory 6_1_16'!A:X,11,FALSE)</f>
        <v xml:space="preserve">0301            </v>
      </c>
      <c r="P42" s="289" t="str">
        <f>VLOOKUP(B42,'QC Inventory 6_1_16'!A:X,12,FALSE)</f>
        <v xml:space="preserve">                </v>
      </c>
      <c r="Q42" s="289" t="str">
        <f>VLOOKUP(B42,'QC Inventory 6_1_16'!A:X,13,FALSE)</f>
        <v xml:space="preserve">                </v>
      </c>
      <c r="R42" s="289" t="str">
        <f>VLOOKUP(B42,'QC Inventory 6_1_16'!A:X,14,FALSE)</f>
        <v xml:space="preserve">                </v>
      </c>
      <c r="S42" s="289" t="str">
        <f>VLOOKUP(B42,'QC Inventory 6_1_16'!A:X,15,FALSE)</f>
        <v xml:space="preserve">                </v>
      </c>
      <c r="T42" s="289" t="str">
        <f>VLOOKUP(B42,'QC Inventory 6_1_16'!A:X,16,FALSE)</f>
        <v xml:space="preserve">                </v>
      </c>
      <c r="U42" s="289"/>
      <c r="V42" s="289"/>
      <c r="W42" s="289"/>
      <c r="X42" s="289"/>
      <c r="Y42" s="289"/>
      <c r="Z42" s="289"/>
    </row>
    <row r="43" spans="1:26" x14ac:dyDescent="0.3">
      <c r="A43" s="290">
        <v>316</v>
      </c>
      <c r="B43" s="291" t="s">
        <v>1657</v>
      </c>
      <c r="C43" s="290">
        <v>2</v>
      </c>
      <c r="D43" s="292" t="s">
        <v>3450</v>
      </c>
      <c r="E43" s="289" t="str">
        <f>VLOOKUP(B43,'QC Inventory 6_1_16'!A:X,3,FALSE)</f>
        <v xml:space="preserve">02XX            </v>
      </c>
      <c r="F43" s="289" t="str">
        <f>VLOOKUP(B43,'QC Inventory 6_1_16'!A:X,4,FALSE)</f>
        <v xml:space="preserve">11XX            </v>
      </c>
      <c r="G43" s="289" t="str">
        <f>VLOOKUP(B43,'QC Inventory 6_1_16'!A:X,5,FALSE)</f>
        <v xml:space="preserve">51XX            </v>
      </c>
      <c r="H43" s="289" t="str">
        <f>VLOOKUP(B43,'QC Inventory 6_1_16'!A:X,6,FALSE)</f>
        <v xml:space="preserve">5601            </v>
      </c>
      <c r="I43" s="289" t="str">
        <f>VLOOKUP(B43,'QC Inventory 6_1_16'!A:X,7,FALSE)</f>
        <v xml:space="preserve">0102            </v>
      </c>
      <c r="J43" s="289">
        <v>102</v>
      </c>
      <c r="K43" s="289" t="str">
        <f>VLOOKUP(B43,'QC Inventory 6_1_16'!A:X,9,FALSE)</f>
        <v xml:space="preserve">0404            </v>
      </c>
      <c r="L43" s="289" t="str">
        <f>VLOOKUP(B43,'QC Inventory 6_1_16'!A:X,10,FALSE)</f>
        <v xml:space="preserve">1101            </v>
      </c>
      <c r="M43" s="289"/>
      <c r="N43" s="289"/>
      <c r="O43" s="289" t="str">
        <f>VLOOKUP(B43,'QC Inventory 6_1_16'!A:X,11,FALSE)</f>
        <v xml:space="preserve">0202            </v>
      </c>
      <c r="P43" s="289" t="str">
        <f>VLOOKUP(B43,'QC Inventory 6_1_16'!A:X,12,FALSE)</f>
        <v xml:space="preserve">                </v>
      </c>
      <c r="Q43" s="289" t="str">
        <f>VLOOKUP(B43,'QC Inventory 6_1_16'!A:X,13,FALSE)</f>
        <v xml:space="preserve">                </v>
      </c>
      <c r="R43" s="289" t="str">
        <f>VLOOKUP(B43,'QC Inventory 6_1_16'!A:X,14,FALSE)</f>
        <v xml:space="preserve">                </v>
      </c>
      <c r="S43" s="289" t="str">
        <f>VLOOKUP(B43,'QC Inventory 6_1_16'!A:X,15,FALSE)</f>
        <v xml:space="preserve">                </v>
      </c>
      <c r="T43" s="289" t="str">
        <f>VLOOKUP(B43,'QC Inventory 6_1_16'!A:X,16,FALSE)</f>
        <v xml:space="preserve">                </v>
      </c>
      <c r="U43" s="289"/>
      <c r="V43" s="289"/>
      <c r="W43" s="289"/>
      <c r="X43" s="289"/>
      <c r="Y43" s="289"/>
      <c r="Z43" s="289"/>
    </row>
    <row r="44" spans="1:26" x14ac:dyDescent="0.3">
      <c r="A44" s="287">
        <v>317</v>
      </c>
      <c r="C44" s="287">
        <v>5</v>
      </c>
      <c r="E44" s="289" t="str">
        <f>VLOOKUP(A44,'[2]Purified DNA QC Master'!$B:$X,2,FALSE)</f>
        <v>A*29:02</v>
      </c>
      <c r="F44" s="289" t="str">
        <f>VLOOKUP(A44,'[2]Purified DNA QC Master'!$B:$X,3,FALSE)</f>
        <v>A*31:01</v>
      </c>
      <c r="G44" s="289" t="str">
        <f>VLOOKUP(A44,'[2]Purified DNA QC Master'!$B:$X,4,FALSE)</f>
        <v>B*40:01</v>
      </c>
      <c r="H44" s="289" t="str">
        <f>VLOOKUP(A44,'[2]Purified DNA QC Master'!$B:$X,5,FALSE)</f>
        <v>B*58:01</v>
      </c>
      <c r="I44" s="289" t="str">
        <f>VLOOKUP(A44,'[2]Purified DNA QC Master'!$B:$X,6,FALSE)</f>
        <v>C*03:04</v>
      </c>
      <c r="J44" s="289" t="str">
        <f>VLOOKUP(A44,'[2]Purified DNA QC Master'!$B:$X,7,FALSE)</f>
        <v>C*07:01:01G</v>
      </c>
      <c r="K44" s="289" t="str">
        <f>VLOOKUP(A44,'[2]Purified DNA QC Master'!$B:$X,16,FALSE)</f>
        <v>DRB1*04:03</v>
      </c>
      <c r="L44" s="289" t="str">
        <f>VLOOKUP(A44,'[2]Purified DNA QC Master'!$B:$X,17,FALSE)</f>
        <v>DRB1*08:04</v>
      </c>
      <c r="M44" s="289" t="str">
        <f>VLOOKUP(A44,'[2]Purified DNA QC Master'!$B:$X,14,FALSE)</f>
        <v>DQB1*03:02</v>
      </c>
      <c r="N44" s="289" t="str">
        <f>VLOOKUP(A44,'[2]Purified DNA QC Master'!$B:$X,15,FALSE)</f>
        <v>DQB1*04:02</v>
      </c>
      <c r="O44" s="289"/>
      <c r="P44" s="289"/>
      <c r="Q44" s="289" t="str">
        <f>VLOOKUP(A44,'[2]Purified DNA QC Master'!$B:$X,20,FALSE)</f>
        <v>DRB4*01:01:01G</v>
      </c>
      <c r="R44" s="289"/>
      <c r="S44" s="289"/>
      <c r="T44" s="289"/>
      <c r="U44" s="289" t="str">
        <f>VLOOKUP(A44,'[2]Purified DNA QC Master'!$B:$X,12,FALSE)</f>
        <v>DQA1*03:01:01G</v>
      </c>
      <c r="V44" s="289" t="str">
        <f>VLOOKUP(A44,'[2]Purified DNA QC Master'!$B:$X,13,FALSE)</f>
        <v>DQA1*04:01</v>
      </c>
      <c r="W44" s="289" t="str">
        <f>VLOOKUP(A44,'[2]Purified DNA QC Master'!$B:$X,10,FALSE)</f>
        <v xml:space="preserve">DPB1*03:01:01G </v>
      </c>
      <c r="X44" s="289" t="str">
        <f>VLOOKUP(A44,'[2]Purified DNA QC Master'!$B:$X,11,FALSE)</f>
        <v>DPB1*04:01</v>
      </c>
      <c r="Y44" s="289" t="str">
        <f>VLOOKUP(A44,'[2]Purified DNA QC Master'!$B:$X,8,FALSE)</f>
        <v>DPA1*01:03</v>
      </c>
      <c r="Z44" s="289" t="str">
        <f>VLOOKUP(A44,'[2]Purified DNA QC Master'!$B:$X,9,FALSE)</f>
        <v>DPA1*01:03</v>
      </c>
    </row>
    <row r="45" spans="1:26" x14ac:dyDescent="0.3">
      <c r="A45" s="290">
        <v>320</v>
      </c>
      <c r="B45" s="291" t="s">
        <v>1659</v>
      </c>
      <c r="C45" s="290">
        <v>2</v>
      </c>
      <c r="D45" s="292" t="s">
        <v>3450</v>
      </c>
      <c r="E45" s="289" t="str">
        <f>VLOOKUP(B45,'QC Inventory 6_1_16'!A:X,3,FALSE)</f>
        <v xml:space="preserve">0101            </v>
      </c>
      <c r="F45" s="289" t="str">
        <f>VLOOKUP(B45,'QC Inventory 6_1_16'!A:X,4,FALSE)</f>
        <v xml:space="preserve">3001            </v>
      </c>
      <c r="G45" s="289" t="str">
        <f>VLOOKUP(B45,'QC Inventory 6_1_16'!A:X,5,FALSE)</f>
        <v xml:space="preserve">0801            </v>
      </c>
      <c r="H45" s="289" t="str">
        <f>VLOOKUP(B45,'QC Inventory 6_1_16'!A:X,6,FALSE)</f>
        <v xml:space="preserve">4201            </v>
      </c>
      <c r="I45" s="289" t="str">
        <f>VLOOKUP(B45,'QC Inventory 6_1_16'!A:X,7,FALSE)</f>
        <v xml:space="preserve">07AG            </v>
      </c>
      <c r="J45" s="289" t="str">
        <f>VLOOKUP(B45,'QC Inventory 6_1_16'!A:X,8,FALSE)</f>
        <v xml:space="preserve">17MN            </v>
      </c>
      <c r="K45" s="289" t="str">
        <f>VLOOKUP(B45,'QC Inventory 6_1_16'!A:X,9,FALSE)</f>
        <v xml:space="preserve">0301            </v>
      </c>
      <c r="L45" s="289" t="str">
        <f>VLOOKUP(B45,'QC Inventory 6_1_16'!A:X,10,FALSE)</f>
        <v xml:space="preserve">0701            </v>
      </c>
      <c r="M45" s="289"/>
      <c r="N45" s="289"/>
      <c r="O45" s="289" t="str">
        <f>VLOOKUP(B45,'QC Inventory 6_1_16'!A:X,11,FALSE)</f>
        <v xml:space="preserve">0101            </v>
      </c>
      <c r="P45" s="289" t="str">
        <f>VLOOKUP(B45,'QC Inventory 6_1_16'!A:X,12,FALSE)</f>
        <v xml:space="preserve">                </v>
      </c>
      <c r="Q45" s="289" t="str">
        <f>VLOOKUP(B45,'QC Inventory 6_1_16'!A:X,13,FALSE)</f>
        <v xml:space="preserve">0101            </v>
      </c>
      <c r="R45" s="289" t="str">
        <f>VLOOKUP(B45,'QC Inventory 6_1_16'!A:X,14,FALSE)</f>
        <v xml:space="preserve">                </v>
      </c>
      <c r="S45" s="289" t="str">
        <f>VLOOKUP(B45,'QC Inventory 6_1_16'!A:X,15,FALSE)</f>
        <v xml:space="preserve">                </v>
      </c>
      <c r="T45" s="289" t="str">
        <f>VLOOKUP(B45,'QC Inventory 6_1_16'!A:X,16,FALSE)</f>
        <v xml:space="preserve">                </v>
      </c>
      <c r="U45" s="289"/>
      <c r="V45" s="289"/>
      <c r="W45" s="289"/>
      <c r="X45" s="289"/>
      <c r="Y45" s="289"/>
      <c r="Z45" s="289"/>
    </row>
    <row r="46" spans="1:26" x14ac:dyDescent="0.3">
      <c r="A46" s="290">
        <v>321</v>
      </c>
      <c r="B46" s="291" t="s">
        <v>1660</v>
      </c>
      <c r="C46" s="290">
        <v>2</v>
      </c>
      <c r="D46" s="292" t="s">
        <v>3450</v>
      </c>
      <c r="E46" s="289" t="str">
        <f>VLOOKUP(B46,'QC Inventory 6_1_16'!A:X,3,FALSE)</f>
        <v xml:space="preserve">02XX            </v>
      </c>
      <c r="F46" s="289" t="str">
        <f>VLOOKUP(B46,'QC Inventory 6_1_16'!A:X,4,FALSE)</f>
        <v xml:space="preserve">24XX            </v>
      </c>
      <c r="G46" s="289" t="str">
        <f>VLOOKUP(B46,'QC Inventory 6_1_16'!A:X,5,FALSE)</f>
        <v xml:space="preserve">13XX            </v>
      </c>
      <c r="H46" s="289" t="str">
        <f>VLOOKUP(B46,'QC Inventory 6_1_16'!A:X,6,FALSE)</f>
        <v xml:space="preserve">5901            </v>
      </c>
      <c r="I46" s="289" t="str">
        <f>VLOOKUP(B46,'QC Inventory 6_1_16'!A:X,7,FALSE)</f>
        <v xml:space="preserve">0102            </v>
      </c>
      <c r="J46" s="289" t="str">
        <f>VLOOKUP(B46,'QC Inventory 6_1_16'!A:X,8,FALSE)</f>
        <v xml:space="preserve">0304            </v>
      </c>
      <c r="K46" s="289" t="str">
        <f>VLOOKUP(B46,'QC Inventory 6_1_16'!A:X,9,FALSE)</f>
        <v xml:space="preserve">0405            </v>
      </c>
      <c r="L46" s="289" t="str">
        <f>VLOOKUP(B46,'QC Inventory 6_1_16'!A:X,10,FALSE)</f>
        <v xml:space="preserve">1101            </v>
      </c>
      <c r="M46" s="289"/>
      <c r="N46" s="289"/>
      <c r="O46" s="289" t="str">
        <f>VLOOKUP(B46,'QC Inventory 6_1_16'!A:X,11,FALSE)</f>
        <v xml:space="preserve">0202            </v>
      </c>
      <c r="P46" s="289" t="str">
        <f>VLOOKUP(B46,'QC Inventory 6_1_16'!A:X,12,FALSE)</f>
        <v xml:space="preserve">                </v>
      </c>
      <c r="Q46" s="289" t="str">
        <f>VLOOKUP(B46,'QC Inventory 6_1_16'!A:X,13,FALSE)</f>
        <v xml:space="preserve">0103            </v>
      </c>
      <c r="R46" s="289" t="str">
        <f>VLOOKUP(B46,'QC Inventory 6_1_16'!A:X,14,FALSE)</f>
        <v xml:space="preserve">                </v>
      </c>
      <c r="S46" s="289" t="str">
        <f>VLOOKUP(B46,'QC Inventory 6_1_16'!A:X,15,FALSE)</f>
        <v xml:space="preserve">                </v>
      </c>
      <c r="T46" s="289" t="str">
        <f>VLOOKUP(B46,'QC Inventory 6_1_16'!A:X,16,FALSE)</f>
        <v xml:space="preserve">                </v>
      </c>
      <c r="U46" s="289"/>
      <c r="V46" s="289"/>
      <c r="W46" s="289"/>
      <c r="X46" s="289"/>
      <c r="Y46" s="289"/>
      <c r="Z46" s="289"/>
    </row>
    <row r="47" spans="1:26" x14ac:dyDescent="0.3">
      <c r="A47" s="287">
        <v>326</v>
      </c>
      <c r="C47" s="287">
        <v>10</v>
      </c>
      <c r="E47" s="289" t="str">
        <f>VLOOKUP(A47,'[2]Purified DNA QC Master'!$B:$X,2,FALSE)</f>
        <v>A*23:01:01G</v>
      </c>
      <c r="F47" s="289" t="str">
        <f>VLOOKUP(A47,'[2]Purified DNA QC Master'!$B:$X,3,FALSE)</f>
        <v>A*68:01</v>
      </c>
      <c r="G47" s="289" t="str">
        <f>VLOOKUP(A47,'[2]Purified DNA QC Master'!$B:$X,4,FALSE)</f>
        <v>B*15;03:01G</v>
      </c>
      <c r="H47" s="289" t="str">
        <f>VLOOKUP(A47,'[2]Purified DNA QC Master'!$B:$X,5,FALSE)</f>
        <v>B*37:01</v>
      </c>
      <c r="I47" s="289" t="str">
        <f>VLOOKUP(A47,'[2]Purified DNA QC Master'!$B:$X,6,FALSE)</f>
        <v>C*02:10</v>
      </c>
      <c r="J47" s="289" t="str">
        <f>VLOOKUP(A47,'[2]Purified DNA QC Master'!$B:$X,7,FALSE)</f>
        <v>C*02:10</v>
      </c>
      <c r="K47" s="289" t="str">
        <f>VLOOKUP(A47,'[2]Purified DNA QC Master'!$B:$X,16,FALSE)</f>
        <v>DRB1*11:02</v>
      </c>
      <c r="L47" s="289" t="str">
        <f>VLOOKUP(A47,'[2]Purified DNA QC Master'!$B:$X,17,FALSE)</f>
        <v>DRB1*15:03</v>
      </c>
      <c r="M47" s="289" t="str">
        <f>VLOOKUP(A47,'[2]Purified DNA QC Master'!$B:$X,14,FALSE)</f>
        <v>DQB1*06:02</v>
      </c>
      <c r="N47" s="289" t="str">
        <f>VLOOKUP(A47,'[2]Purified DNA QC Master'!$B:$X,15,FALSE)</f>
        <v>DQB1*03:01</v>
      </c>
      <c r="O47" s="289" t="str">
        <f>VLOOKUP(A47,'[2]Purified DNA QC Master'!$B:$X,18,FALSE)</f>
        <v>DRB3*02:02:01G</v>
      </c>
      <c r="P47" s="289" t="str">
        <f>VLOOKUP(A47,'[2]Purified DNA QC Master'!$B:$X,19,FALSE)</f>
        <v>DRB5*01:01</v>
      </c>
      <c r="Q47" s="289"/>
      <c r="R47" s="289"/>
      <c r="S47" s="289"/>
      <c r="T47" s="289"/>
      <c r="U47" s="289" t="str">
        <f>VLOOKUP(A47,'[2]Purified DNA QC Master'!$B:$X,12,FALSE)</f>
        <v>DQA1*01:02:01G</v>
      </c>
      <c r="V47" s="289" t="str">
        <f>VLOOKUP(A47,'[2]Purified DNA QC Master'!$B:$X,13,FALSE)</f>
        <v>DQA1*05:01:01G</v>
      </c>
      <c r="W47" s="289" t="str">
        <f>VLOOKUP(A47,'[2]Purified DNA QC Master'!$B:$X,10,FALSE)</f>
        <v>DPB1*105:01</v>
      </c>
      <c r="X47" s="289" t="str">
        <f>VLOOKUP(A47,'[2]Purified DNA QC Master'!$B:$X,11,FALSE)</f>
        <v>DPB1*105:01</v>
      </c>
      <c r="Y47" s="289" t="str">
        <f>VLOOKUP(A47,'[2]Purified DNA QC Master'!$B:$X,8,FALSE)</f>
        <v>DPA1*03:01</v>
      </c>
      <c r="Z47" s="289" t="str">
        <f>VLOOKUP(A47,'[2]Purified DNA QC Master'!$B:$X,9,FALSE)</f>
        <v>DPA1*03:01</v>
      </c>
    </row>
    <row r="48" spans="1:26" x14ac:dyDescent="0.3">
      <c r="A48" s="287">
        <v>327</v>
      </c>
      <c r="C48" s="287">
        <v>34</v>
      </c>
      <c r="E48" s="289" t="str">
        <f>VLOOKUP(A48,'[2]Purified DNA QC Master'!$B:$X,2,FALSE)</f>
        <v>A*01:01</v>
      </c>
      <c r="F48" s="289" t="str">
        <f>VLOOKUP(A48,'[2]Purified DNA QC Master'!$B:$X,3,FALSE)</f>
        <v>A*01:01</v>
      </c>
      <c r="G48" s="289" t="str">
        <f>VLOOKUP(A48,'[2]Purified DNA QC Master'!$B:$X,4,FALSE)</f>
        <v>B*53;01</v>
      </c>
      <c r="H48" s="289" t="str">
        <f>VLOOKUP(A48,'[2]Purified DNA QC Master'!$B:$X,5,FALSE)</f>
        <v>B*57:01</v>
      </c>
      <c r="I48" s="289" t="str">
        <f>VLOOKUP(A48,'[2]Purified DNA QC Master'!$B:$X,6,FALSE)</f>
        <v>C*04:01:01G</v>
      </c>
      <c r="J48" s="289" t="str">
        <f>VLOOKUP(A48,'[2]Purified DNA QC Master'!$B:$X,7,FALSE)</f>
        <v>C*06:02:01G</v>
      </c>
      <c r="K48" s="289" t="str">
        <f>VLOOKUP(A48,'[2]Purified DNA QC Master'!$B:$X,16,FALSE)</f>
        <v>DRB1*13:02</v>
      </c>
      <c r="L48" s="289" t="str">
        <f>VLOOKUP(A48,'[2]Purified DNA QC Master'!$B:$X,17,FALSE)</f>
        <v>DRB1*15:01</v>
      </c>
      <c r="M48" s="289" t="str">
        <f>VLOOKUP(A48,'[2]Purified DNA QC Master'!$B:$X,14,FALSE)</f>
        <v>DQB1*06:02</v>
      </c>
      <c r="N48" s="289" t="str">
        <f>VLOOKUP(A48,'[2]Purified DNA QC Master'!$B:$X,15,FALSE)</f>
        <v>DQB1*06:04</v>
      </c>
      <c r="O48" s="289" t="str">
        <f>VLOOKUP(A48,'[2]Purified DNA QC Master'!$B:$X,18,FALSE)</f>
        <v>DRB3*03:01</v>
      </c>
      <c r="P48" s="289"/>
      <c r="Q48" s="289"/>
      <c r="R48" s="289"/>
      <c r="S48" s="289" t="str">
        <f>VLOOKUP(A48,'[2]Purified DNA QC Master'!$B:$X,22,FALSE)</f>
        <v>DRB5*01:01</v>
      </c>
      <c r="T48" s="289"/>
      <c r="U48" s="289" t="str">
        <f>VLOOKUP(A48,'[2]Purified DNA QC Master'!$B:$X,12,FALSE)</f>
        <v>DQA1*01:02:01G</v>
      </c>
      <c r="V48" s="289" t="str">
        <f>VLOOKUP(A48,'[2]Purified DNA QC Master'!$B:$X,13,FALSE)</f>
        <v>DQA1*01:02:01G</v>
      </c>
      <c r="W48" s="289" t="str">
        <f>VLOOKUP(A48,'[2]Purified DNA QC Master'!$B:$X,10,FALSE)</f>
        <v>DPB1*04:01</v>
      </c>
      <c r="X48" s="289" t="str">
        <f>VLOOKUP(A48,'[2]Purified DNA QC Master'!$B:$X,11,FALSE)</f>
        <v>DPB1*131:01</v>
      </c>
      <c r="Y48" s="289" t="str">
        <f>VLOOKUP(A48,'[2]Purified DNA QC Master'!$B:$X,8,FALSE)</f>
        <v>DPA1*01:03</v>
      </c>
      <c r="Z48" s="289" t="str">
        <f>VLOOKUP(A48,'[2]Purified DNA QC Master'!$B:$X,9,FALSE)</f>
        <v>DPA1*02:01</v>
      </c>
    </row>
    <row r="49" spans="1:26" x14ac:dyDescent="0.3">
      <c r="A49" s="287">
        <v>328</v>
      </c>
      <c r="C49" s="287">
        <v>18</v>
      </c>
      <c r="E49" s="289" t="str">
        <f>VLOOKUP(A49,'[2]Purified DNA QC Master'!$B:$X,2,FALSE)</f>
        <v>A*29:02</v>
      </c>
      <c r="F49" s="289" t="str">
        <f>VLOOKUP(A49,'[2]Purified DNA QC Master'!$B:$X,3,FALSE)</f>
        <v>A*68:05</v>
      </c>
      <c r="G49" s="289" t="str">
        <f>VLOOKUP(A49,'[2]Purified DNA QC Master'!$B:$X,4,FALSE)</f>
        <v>B*39:05</v>
      </c>
      <c r="H49" s="289" t="str">
        <f>VLOOKUP(A49,'[2]Purified DNA QC Master'!$B:$X,5,FALSE)</f>
        <v>B*44:03</v>
      </c>
      <c r="I49" s="289" t="str">
        <f>VLOOKUP(A49,'[2]Purified DNA QC Master'!$B:$X,6,FALSE)</f>
        <v>C*04:01:01G</v>
      </c>
      <c r="J49" s="289" t="str">
        <f>VLOOKUP(A49,'[2]Purified DNA QC Master'!$B:$X,7,FALSE)</f>
        <v>C*07:02:01G</v>
      </c>
      <c r="K49" s="289" t="str">
        <f>VLOOKUP(A49,'[2]Purified DNA QC Master'!$B:$X,16,FALSE)</f>
        <v>DRB1*04:07:01G</v>
      </c>
      <c r="L49" s="289" t="str">
        <f>VLOOKUP(A49,'[2]Purified DNA QC Master'!$B:$X,17,FALSE)</f>
        <v>DRB1*07:01</v>
      </c>
      <c r="M49" s="289" t="str">
        <f>VLOOKUP(A49,'[2]Purified DNA QC Master'!$B:$X,14,FALSE)</f>
        <v>DQB1*03:02</v>
      </c>
      <c r="N49" s="289" t="str">
        <f>VLOOKUP(A49,'[2]Purified DNA QC Master'!$B:$X,15,FALSE)</f>
        <v>DQB1*03:03</v>
      </c>
      <c r="O49" s="289"/>
      <c r="P49" s="289"/>
      <c r="Q49" s="289" t="str">
        <f>VLOOKUP(A49,'[2]Purified DNA QC Master'!$B:$X,20,FALSE)</f>
        <v>DRB4*01:01:01G</v>
      </c>
      <c r="R49" s="289" t="str">
        <f>VLOOKUP(A49,'[2]Purified DNA QC Master'!$B:$X,21,FALSE)</f>
        <v>DRB4*01:03N</v>
      </c>
      <c r="S49" s="289"/>
      <c r="T49" s="289"/>
      <c r="U49" s="289" t="str">
        <f>VLOOKUP(A49,'[2]Purified DNA QC Master'!$B:$X,12,FALSE)</f>
        <v>DQA1*02:01</v>
      </c>
      <c r="V49" s="289" t="str">
        <f>VLOOKUP(A49,'[2]Purified DNA QC Master'!$B:$X,13,FALSE)</f>
        <v>DQA1*03:01:01G</v>
      </c>
      <c r="W49" s="289" t="str">
        <f>VLOOKUP(A49,'[2]Purified DNA QC Master'!$B:$X,10,FALSE)</f>
        <v>DPB1*04:01:01G</v>
      </c>
      <c r="X49" s="289" t="str">
        <f>VLOOKUP(A49,'[2]Purified DNA QC Master'!$B:$X,11,FALSE)</f>
        <v>DPB1*04:02:01G</v>
      </c>
      <c r="Y49" s="289" t="str">
        <f>VLOOKUP(A49,'[2]Purified DNA QC Master'!$B:$X,8,FALSE)</f>
        <v>DPA1*01:03</v>
      </c>
      <c r="Z49" s="289" t="str">
        <f>VLOOKUP(A49,'[2]Purified DNA QC Master'!$B:$X,9,FALSE)</f>
        <v>DPA1*01:03</v>
      </c>
    </row>
    <row r="50" spans="1:26" x14ac:dyDescent="0.3">
      <c r="A50" s="287">
        <v>329</v>
      </c>
      <c r="C50" s="287">
        <v>21</v>
      </c>
      <c r="E50" s="289" t="str">
        <f>VLOOKUP(A50,'[2]Purified DNA QC Master'!$B:$X,2,FALSE)</f>
        <v>A*01:01</v>
      </c>
      <c r="F50" s="289" t="str">
        <f>VLOOKUP(A50,'[2]Purified DNA QC Master'!$B:$X,3,FALSE)</f>
        <v>A*25:01</v>
      </c>
      <c r="G50" s="289" t="str">
        <f>VLOOKUP(A50,'[2]Purified DNA QC Master'!$B:$X,4,FALSE)</f>
        <v>B*18:01:01G</v>
      </c>
      <c r="H50" s="289" t="str">
        <f>VLOOKUP(A50,'[2]Purified DNA QC Master'!$B:$X,5,FALSE)</f>
        <v>B*37:01</v>
      </c>
      <c r="I50" s="289" t="str">
        <f>VLOOKUP(A50,'[2]Purified DNA QC Master'!$B:$X,6,FALSE)</f>
        <v>C*06:02:01G</v>
      </c>
      <c r="J50" s="289" t="str">
        <f>VLOOKUP(A50,'[2]Purified DNA QC Master'!$B:$X,7,FALSE)</f>
        <v>C*12:03</v>
      </c>
      <c r="K50" s="289" t="str">
        <f>VLOOKUP(A50,'[2]Purified DNA QC Master'!$B:$X,16,FALSE)</f>
        <v>DRB1*01:01</v>
      </c>
      <c r="L50" s="289" t="str">
        <f>VLOOKUP(A50,'[2]Purified DNA QC Master'!$B:$X,17,FALSE)</f>
        <v>DRB1*10:01</v>
      </c>
      <c r="M50" s="289" t="str">
        <f>VLOOKUP(A50,'[2]Purified DNA QC Master'!$B:$X,14,FALSE)</f>
        <v>DQB1*05:01</v>
      </c>
      <c r="N50" s="289" t="str">
        <f>VLOOKUP(A50,'[2]Purified DNA QC Master'!$B:$X,15,FALSE)</f>
        <v>DQB1*05:01</v>
      </c>
      <c r="O50" s="289"/>
      <c r="P50" s="289"/>
      <c r="Q50" s="289"/>
      <c r="R50" s="289"/>
      <c r="S50" s="289"/>
      <c r="T50" s="289"/>
      <c r="U50" s="289" t="str">
        <f>VLOOKUP(A50,'[2]Purified DNA QC Master'!$B:$X,12,FALSE)</f>
        <v>DQA1*01:01:01G</v>
      </c>
      <c r="V50" s="289" t="str">
        <f>VLOOKUP(A50,'[2]Purified DNA QC Master'!$B:$X,13,FALSE)</f>
        <v>DQA1*01:01:01G</v>
      </c>
      <c r="W50" s="289" t="str">
        <f>VLOOKUP(A50,'[2]Purified DNA QC Master'!$B:$X,10,FALSE)</f>
        <v>DPB1*14:01</v>
      </c>
      <c r="X50" s="289" t="str">
        <f>VLOOKUP(A50,'[2]Purified DNA QC Master'!$B:$X,11,FALSE)</f>
        <v>DPB1*14:01</v>
      </c>
      <c r="Y50" s="289" t="str">
        <f>VLOOKUP(A50,'[2]Purified DNA QC Master'!$B:$X,8,FALSE)</f>
        <v>DPA1*02:01</v>
      </c>
      <c r="Z50" s="289" t="str">
        <f>VLOOKUP(A50,'[2]Purified DNA QC Master'!$B:$X,9,FALSE)</f>
        <v>DPA1*02:01</v>
      </c>
    </row>
    <row r="51" spans="1:26" x14ac:dyDescent="0.3">
      <c r="A51" s="287">
        <v>330</v>
      </c>
      <c r="C51" s="287">
        <v>39</v>
      </c>
      <c r="E51" s="289" t="str">
        <f>VLOOKUP(A51,'[2]Purified DNA QC Master'!$B:$X,2,FALSE)</f>
        <v>A*02:01</v>
      </c>
      <c r="F51" s="289" t="str">
        <f>VLOOKUP(A51,'[2]Purified DNA QC Master'!$B:$X,3,FALSE)</f>
        <v>A*26:01</v>
      </c>
      <c r="G51" s="289" t="str">
        <f>VLOOKUP(A51,'[2]Purified DNA QC Master'!$B:$X,4,FALSE)</f>
        <v>B*14:01</v>
      </c>
      <c r="H51" s="289" t="str">
        <f>VLOOKUP(A51,'[2]Purified DNA QC Master'!$B:$X,5,FALSE)</f>
        <v>B*51:01</v>
      </c>
      <c r="I51" s="289" t="str">
        <f>VLOOKUP(A51,'[2]Purified DNA QC Master'!$B:$X,6,FALSE)</f>
        <v>C*08:02</v>
      </c>
      <c r="J51" s="289" t="str">
        <f>VLOOKUP(A51,'[2]Purified DNA QC Master'!$B:$X,7,FALSE)</f>
        <v>C*14:02</v>
      </c>
      <c r="K51" s="289" t="str">
        <f>VLOOKUP(A51,'[2]Purified DNA QC Master'!$B:$X,16,FALSE)</f>
        <v>DRB1*07:01</v>
      </c>
      <c r="L51" s="289" t="str">
        <f>VLOOKUP(A51,'[2]Purified DNA QC Master'!$B:$X,17,FALSE)</f>
        <v>DRB1*08:01</v>
      </c>
      <c r="M51" s="289" t="str">
        <f>VLOOKUP(A51,'[2]Purified DNA QC Master'!$B:$X,14,FALSE)</f>
        <v>DQB1*02:02</v>
      </c>
      <c r="N51" s="289" t="str">
        <f>VLOOKUP(A51,'[2]Purified DNA QC Master'!$B:$X,15,FALSE)</f>
        <v>DQB1*04:02</v>
      </c>
      <c r="O51" s="289"/>
      <c r="P51" s="289"/>
      <c r="Q51" s="289" t="str">
        <f>VLOOKUP(A51,'[2]Purified DNA QC Master'!$B:$X,20,FALSE)</f>
        <v>DRB4*01:01:01G</v>
      </c>
      <c r="R51" s="289"/>
      <c r="S51" s="289"/>
      <c r="T51" s="289"/>
      <c r="U51" s="289" t="str">
        <f>VLOOKUP(A51,'[2]Purified DNA QC Master'!$B:$X,12,FALSE)</f>
        <v>DQA1*02:01</v>
      </c>
      <c r="V51" s="289" t="str">
        <f>VLOOKUP(A51,'[2]Purified DNA QC Master'!$B:$X,13,FALSE)</f>
        <v>DQA1*04:02</v>
      </c>
      <c r="W51" s="289" t="str">
        <f>VLOOKUP(A51,'[2]Purified DNA QC Master'!$B:$X,10,FALSE)</f>
        <v>DPB1*04:01:01G</v>
      </c>
      <c r="X51" s="289" t="str">
        <f>VLOOKUP(A51,'[2]Purified DNA QC Master'!$B:$X,11,FALSE)</f>
        <v>DPB1*04:02:01G</v>
      </c>
      <c r="Y51" s="289" t="str">
        <f>VLOOKUP(A51,'[2]Purified DNA QC Master'!$B:$X,8,FALSE)</f>
        <v>DPA1*01:03</v>
      </c>
      <c r="Z51" s="289" t="str">
        <f>VLOOKUP(A51,'[2]Purified DNA QC Master'!$B:$X,9,FALSE)</f>
        <v>DPA1*01:03</v>
      </c>
    </row>
    <row r="52" spans="1:26" x14ac:dyDescent="0.3">
      <c r="A52" s="287">
        <v>331</v>
      </c>
      <c r="C52" s="287">
        <v>5</v>
      </c>
      <c r="E52" s="289" t="str">
        <f>VLOOKUP(A52,'[2]Purified DNA QC Master'!$B:$X,2,FALSE)</f>
        <v>A*29:02</v>
      </c>
      <c r="F52" s="289" t="str">
        <f>VLOOKUP(A52,'[2]Purified DNA QC Master'!$B:$X,3,FALSE)</f>
        <v>A*74:01:01G</v>
      </c>
      <c r="G52" s="289" t="str">
        <f>VLOOKUP(A52,'[2]Purified DNA QC Master'!$B:$X,4,FALSE)</f>
        <v>B*53:01</v>
      </c>
      <c r="H52" s="289" t="str">
        <f>VLOOKUP(A52,'[2]Purified DNA QC Master'!$B:$X,5,FALSE)</f>
        <v>B*58:02</v>
      </c>
      <c r="I52" s="289" t="str">
        <f>VLOOKUP(A52,'[2]Purified DNA QC Master'!$B:$X,6,FALSE)</f>
        <v>C*06:02:01G</v>
      </c>
      <c r="J52" s="289" t="str">
        <f>VLOOKUP(A52,'[2]Purified DNA QC Master'!$B:$X,7,FALSE)</f>
        <v>C*07:01:01G</v>
      </c>
      <c r="K52" s="289" t="str">
        <f>VLOOKUP(A52,'[2]Purified DNA QC Master'!$B:$X,16,FALSE)</f>
        <v>DRB1*08:04</v>
      </c>
      <c r="L52" s="289" t="str">
        <f>VLOOKUP(A52,'[2]Purified DNA QC Master'!$B:$X,17,FALSE)</f>
        <v>DRB1*11:02</v>
      </c>
      <c r="M52" s="289" t="str">
        <f>VLOOKUP(A52,'[2]Purified DNA QC Master'!$B:$X,14,FALSE)</f>
        <v>DQB1*03:01</v>
      </c>
      <c r="N52" s="289" t="str">
        <f>VLOOKUP(A52,'[2]Purified DNA QC Master'!$B:$X,15,FALSE)</f>
        <v>DQB1*03:19</v>
      </c>
      <c r="O52" s="289"/>
      <c r="P52" s="289" t="str">
        <f>VLOOKUP(A52,'[2]Purified DNA QC Master'!$B:$X,19,FALSE)</f>
        <v>DRB3*02:02:01G</v>
      </c>
      <c r="Q52" s="289"/>
      <c r="R52" s="289"/>
      <c r="S52" s="289"/>
      <c r="T52" s="289"/>
      <c r="U52" s="289" t="str">
        <f>VLOOKUP(A52,'[2]Purified DNA QC Master'!$B:$X,12,FALSE)</f>
        <v>DQA1*04:01</v>
      </c>
      <c r="V52" s="289" t="str">
        <f>VLOOKUP(A52,'[2]Purified DNA QC Master'!$B:$X,13,FALSE)</f>
        <v>DQA1*05:01:01G</v>
      </c>
      <c r="W52" s="289" t="str">
        <f>VLOOKUP(A52,'[2]Purified DNA QC Master'!$B:$X,10,FALSE)</f>
        <v>DPB1*01:01</v>
      </c>
      <c r="X52" s="289" t="str">
        <f>VLOOKUP(A52,'[2]Purified DNA QC Master'!$B:$X,11,FALSE)</f>
        <v>DPB1*02:01:02G</v>
      </c>
      <c r="Y52" s="289" t="str">
        <f>VLOOKUP(A52,'[2]Purified DNA QC Master'!$B:$X,8,FALSE)</f>
        <v>DPA1*01:03</v>
      </c>
      <c r="Z52" s="289" t="str">
        <f>VLOOKUP(A52,'[2]Purified DNA QC Master'!$B:$X,9,FALSE)</f>
        <v>DPA1*02:01</v>
      </c>
    </row>
    <row r="53" spans="1:26" x14ac:dyDescent="0.3">
      <c r="A53" s="287">
        <v>332</v>
      </c>
      <c r="C53" s="287">
        <v>5</v>
      </c>
      <c r="E53" s="289" t="str">
        <f>VLOOKUP(A53,'[2]Purified DNA QC Master'!$B:$X,2,FALSE)</f>
        <v>A*01:01</v>
      </c>
      <c r="F53" s="289" t="str">
        <f>VLOOKUP(A53,'[2]Purified DNA QC Master'!$B:$X,3,FALSE)</f>
        <v>A*02:01</v>
      </c>
      <c r="G53" s="289" t="str">
        <f>VLOOKUP(A53,'[2]Purified DNA QC Master'!$B:$X,4,FALSE)</f>
        <v>B*08:01</v>
      </c>
      <c r="H53" s="289" t="str">
        <f>VLOOKUP(A53,'[2]Purified DNA QC Master'!$B:$X,5,FALSE)</f>
        <v>B*55:01</v>
      </c>
      <c r="I53" s="289" t="str">
        <f>VLOOKUP(A53,'[2]Purified DNA QC Master'!$B:$X,6,FALSE)</f>
        <v>C*03:03:01G</v>
      </c>
      <c r="J53" s="289" t="str">
        <f>VLOOKUP(A53,'[2]Purified DNA QC Master'!$B:$X,7,FALSE)</f>
        <v>C*07:01:01G</v>
      </c>
      <c r="K53" s="289" t="str">
        <f>VLOOKUP(A53,'[2]Purified DNA QC Master'!$B:$X,16,FALSE)</f>
        <v>DRB1*03:01</v>
      </c>
      <c r="L53" s="289" t="str">
        <f>VLOOKUP(A53,'[2]Purified DNA QC Master'!$B:$X,17,FALSE)</f>
        <v>DRB1*04:08</v>
      </c>
      <c r="M53" s="289" t="str">
        <f>VLOOKUP(A53,'[2]Purified DNA QC Master'!$B:$X,14,FALSE)</f>
        <v>DQB1*02:01</v>
      </c>
      <c r="N53" s="289" t="str">
        <f>VLOOKUP(A53,'[2]Purified DNA QC Master'!$B:$X,15,FALSE)</f>
        <v>DQB1*03:01</v>
      </c>
      <c r="O53" s="289" t="str">
        <f>VLOOKUP(A53,'[2]Purified DNA QC Master'!$B:$X,18,FALSE)</f>
        <v>DRB3*01:01</v>
      </c>
      <c r="P53" s="289"/>
      <c r="Q53" s="289" t="str">
        <f>VLOOKUP(A53,'[2]Purified DNA QC Master'!$B:$X,20,FALSE)</f>
        <v>DRB4*01:01:01G</v>
      </c>
      <c r="R53" s="289"/>
      <c r="S53" s="289"/>
      <c r="T53" s="289"/>
      <c r="U53" s="289" t="str">
        <f>VLOOKUP(A53,'[2]Purified DNA QC Master'!$B:$X,12,FALSE)</f>
        <v>DQA1*03:01:01G</v>
      </c>
      <c r="V53" s="289" t="str">
        <f>VLOOKUP(A53,'[2]Purified DNA QC Master'!$B:$X,13,FALSE)</f>
        <v>DQA1*05:01</v>
      </c>
      <c r="W53" s="289" t="str">
        <f>VLOOKUP(A53,'[2]Purified DNA QC Master'!$B:$X,10,FALSE)</f>
        <v>DPB1*04:01</v>
      </c>
      <c r="X53" s="289" t="str">
        <f>VLOOKUP(A53,'[2]Purified DNA QC Master'!$B:$X,11,FALSE)</f>
        <v>DPB1*04:01</v>
      </c>
      <c r="Y53" s="289" t="str">
        <f>VLOOKUP(A53,'[2]Purified DNA QC Master'!$B:$X,8,FALSE)</f>
        <v>DPA1*01:03</v>
      </c>
      <c r="Z53" s="289" t="str">
        <f>VLOOKUP(A53,'[2]Purified DNA QC Master'!$B:$X,9,FALSE)</f>
        <v>DPA1*01:03</v>
      </c>
    </row>
    <row r="54" spans="1:26" x14ac:dyDescent="0.3">
      <c r="A54" s="287">
        <v>333</v>
      </c>
      <c r="C54" s="287">
        <v>34</v>
      </c>
      <c r="E54" s="289" t="str">
        <f>VLOOKUP(A54,'[2]Purified DNA QC Master'!$B:$X,2,FALSE)</f>
        <v>A*03:01</v>
      </c>
      <c r="F54" s="289" t="str">
        <f>VLOOKUP(A54,'[2]Purified DNA QC Master'!$B:$X,3,FALSE)</f>
        <v>A*30:02</v>
      </c>
      <c r="G54" s="289" t="str">
        <f>VLOOKUP(A54,'[2]Purified DNA QC Master'!$B:$X,4,FALSE)</f>
        <v>B*07:02:01G</v>
      </c>
      <c r="H54" s="289" t="str">
        <f>VLOOKUP(A54,'[2]Purified DNA QC Master'!$B:$X,5,FALSE)</f>
        <v>B*53:01</v>
      </c>
      <c r="I54" s="289" t="str">
        <f>VLOOKUP(A54,'[2]Purified DNA QC Master'!$B:$X,6,FALSE)</f>
        <v>C*04:01:01G</v>
      </c>
      <c r="J54" s="289" t="str">
        <f>VLOOKUP(A54,'[2]Purified DNA QC Master'!$B:$X,7,FALSE)</f>
        <v>C*07:02:01G</v>
      </c>
      <c r="K54" s="289" t="str">
        <f>VLOOKUP(A54,'[2]Purified DNA QC Master'!$B:$X,16,FALSE)</f>
        <v>DRB1*11:01</v>
      </c>
      <c r="L54" s="289" t="str">
        <f>VLOOKUP(A54,'[2]Purified DNA QC Master'!$B:$X,17,FALSE)</f>
        <v>DRB1*13:01</v>
      </c>
      <c r="M54" s="289" t="str">
        <f>VLOOKUP(A54,'[2]Purified DNA QC Master'!$B:$X,14,FALSE)</f>
        <v>DQB1*06:02</v>
      </c>
      <c r="N54" s="289" t="str">
        <f>VLOOKUP(A54,'[2]Purified DNA QC Master'!$B:$X,15,FALSE)</f>
        <v>DQB1*06:03</v>
      </c>
      <c r="O54" s="289" t="str">
        <f>VLOOKUP(A54,'[2]Purified DNA QC Master'!$B:$X,18,FALSE)</f>
        <v>DRB3*01:01</v>
      </c>
      <c r="P54" s="289" t="str">
        <f>VLOOKUP(A54,'[2]Purified DNA QC Master'!$B:$X,19,FALSE)</f>
        <v>DRB3*02:02:01G</v>
      </c>
      <c r="Q54" s="289"/>
      <c r="R54" s="289"/>
      <c r="S54" s="289"/>
      <c r="T54" s="289"/>
      <c r="U54" s="289" t="str">
        <f>VLOOKUP(A54,'[2]Purified DNA QC Master'!$B:$X,12,FALSE)</f>
        <v>DQA1*01:02:01G</v>
      </c>
      <c r="V54" s="289" t="str">
        <f>VLOOKUP(A54,'[2]Purified DNA QC Master'!$B:$X,13,FALSE)</f>
        <v>DQA1*01:03</v>
      </c>
      <c r="W54" s="289" t="str">
        <f>VLOOKUP(A54,'[2]Purified DNA QC Master'!$B:$X,10,FALSE)</f>
        <v>DPB1*04:01</v>
      </c>
      <c r="X54" s="289" t="str">
        <f>VLOOKUP(A54,'[2]Purified DNA QC Master'!$B:$X,11,FALSE)</f>
        <v>DPB1*13:01:01G</v>
      </c>
      <c r="Y54" s="289" t="str">
        <f>VLOOKUP(A54,'[2]Purified DNA QC Master'!$B:$X,8,FALSE)</f>
        <v>DPA1*01:03</v>
      </c>
      <c r="Z54" s="289" t="str">
        <f>VLOOKUP(A54,'[2]Purified DNA QC Master'!$B:$X,9,FALSE)</f>
        <v>DPA1*02:01</v>
      </c>
    </row>
    <row r="55" spans="1:26" x14ac:dyDescent="0.3">
      <c r="A55" s="287">
        <v>334</v>
      </c>
      <c r="C55" s="287">
        <v>8</v>
      </c>
      <c r="E55" s="289" t="str">
        <f>VLOOKUP(A55,'[2]Purified DNA QC Master'!$B:$X,2,FALSE)</f>
        <v>A*02:05</v>
      </c>
      <c r="F55" s="289" t="str">
        <f>VLOOKUP(A55,'[2]Purified DNA QC Master'!$B:$X,3,FALSE)</f>
        <v>A*24:02</v>
      </c>
      <c r="G55" s="289" t="str">
        <f>VLOOKUP(A55,'[2]Purified DNA QC Master'!$B:$X,4,FALSE)</f>
        <v>B*15;03:01G</v>
      </c>
      <c r="H55" s="289" t="str">
        <f>VLOOKUP(A55,'[2]Purified DNA QC Master'!$B:$X,5,FALSE)</f>
        <v>B*39:06</v>
      </c>
      <c r="I55" s="289" t="str">
        <f>VLOOKUP(A55,'[2]Purified DNA QC Master'!$B:$X,6,FALSE)</f>
        <v>C*07:02:01G</v>
      </c>
      <c r="J55" s="289" t="str">
        <f>VLOOKUP(A55,'[2]Purified DNA QC Master'!$B:$X,7,FALSE)</f>
        <v>C*12:03</v>
      </c>
      <c r="K55" s="289" t="str">
        <f>VLOOKUP(A55,'[2]Purified DNA QC Master'!$B:$X,16,FALSE)</f>
        <v>DRB1*07:01</v>
      </c>
      <c r="L55" s="289" t="str">
        <f>VLOOKUP(A55,'[2]Purified DNA QC Master'!$B:$X,17,FALSE)</f>
        <v>DRB1*14:06</v>
      </c>
      <c r="M55" s="289" t="str">
        <f>VLOOKUP(A55,'[2]Purified DNA QC Master'!$B:$X,14,FALSE)</f>
        <v>DQB1*02:02</v>
      </c>
      <c r="N55" s="289" t="str">
        <f>VLOOKUP(A55,'[2]Purified DNA QC Master'!$B:$X,15,FALSE)</f>
        <v>DQB1*03:01</v>
      </c>
      <c r="O55" s="289" t="str">
        <f>VLOOKUP(A55,'[2]Purified DNA QC Master'!$B:$X,18,FALSE)</f>
        <v>DRB3*01:01</v>
      </c>
      <c r="P55" s="289"/>
      <c r="Q55" s="289" t="str">
        <f>VLOOKUP(A55,'[2]Purified DNA QC Master'!$B:$X,20,FALSE)</f>
        <v>DRB4*01:01:01G</v>
      </c>
      <c r="R55" s="289"/>
      <c r="S55" s="289"/>
      <c r="T55" s="289"/>
      <c r="U55" s="289" t="str">
        <f>VLOOKUP(A55,'[2]Purified DNA QC Master'!$B:$X,12,FALSE)</f>
        <v>DQA1*02:01</v>
      </c>
      <c r="V55" s="289" t="str">
        <f>VLOOKUP(A55,'[2]Purified DNA QC Master'!$B:$X,13,FALSE)</f>
        <v>DQA1*05:01:01G</v>
      </c>
      <c r="W55" s="289" t="str">
        <f>VLOOKUP(A55,'[2]Purified DNA QC Master'!$B:$X,10,FALSE)</f>
        <v>DPB1*04:01:01G</v>
      </c>
      <c r="X55" s="289" t="str">
        <f>VLOOKUP(A55,'[2]Purified DNA QC Master'!$B:$X,11,FALSE)</f>
        <v>DPB1*04:02:01G</v>
      </c>
      <c r="Y55" s="289" t="str">
        <f>VLOOKUP(A55,'[2]Purified DNA QC Master'!$B:$X,8,FALSE)</f>
        <v>DPA1*01:03</v>
      </c>
      <c r="Z55" s="289" t="str">
        <f>VLOOKUP(A55,'[2]Purified DNA QC Master'!$B:$X,9,FALSE)</f>
        <v>DPA1*01:03</v>
      </c>
    </row>
    <row r="56" spans="1:26" x14ac:dyDescent="0.3">
      <c r="A56" s="287">
        <v>335</v>
      </c>
      <c r="C56" s="287">
        <v>5</v>
      </c>
      <c r="E56" s="289" t="str">
        <f>VLOOKUP(A56,'[2]Purified DNA QC Master'!$B:$X,2,FALSE)</f>
        <v>A*24:02</v>
      </c>
      <c r="F56" s="289" t="str">
        <f>VLOOKUP(A56,'[2]Purified DNA QC Master'!$B:$X,3,FALSE)</f>
        <v>A*68:01</v>
      </c>
      <c r="G56" s="289" t="str">
        <f>VLOOKUP(A56,'[2]Purified DNA QC Master'!$B:$X,4,FALSE)</f>
        <v>B*27:05:02G</v>
      </c>
      <c r="H56" s="289" t="str">
        <f>VLOOKUP(A56,'[2]Purified DNA QC Master'!$B:$X,5,FALSE)</f>
        <v>B*51:01</v>
      </c>
      <c r="I56" s="289" t="str">
        <f>VLOOKUP(A56,'[2]Purified DNA QC Master'!$B:$X,6,FALSE)</f>
        <v>C*02:02</v>
      </c>
      <c r="J56" s="289" t="str">
        <f>VLOOKUP(A56,'[2]Purified DNA QC Master'!$B:$X,7,FALSE)</f>
        <v>C*15:02:01G</v>
      </c>
      <c r="K56" s="289" t="str">
        <f>VLOOKUP(A56,'[2]Purified DNA QC Master'!$B:$X,16,FALSE)</f>
        <v>DRB1*09:01:02G</v>
      </c>
      <c r="L56" s="289" t="str">
        <f>VLOOKUP(A56,'[2]Purified DNA QC Master'!$B:$X,17,FALSE)</f>
        <v>DRB1*13:01</v>
      </c>
      <c r="M56" s="289" t="str">
        <f>VLOOKUP(A56,'[2]Purified DNA QC Master'!$B:$X,14,FALSE)</f>
        <v>DQB1*06:03</v>
      </c>
      <c r="N56" s="289" t="str">
        <f>VLOOKUP(A56,'[2]Purified DNA QC Master'!$B:$X,15,FALSE)</f>
        <v>DQB1*03:03</v>
      </c>
      <c r="O56" s="289" t="str">
        <f>VLOOKUP(A56,'[2]Purified DNA QC Master'!$B:$X,18,FALSE)</f>
        <v>DRB3*01:01</v>
      </c>
      <c r="P56" s="289"/>
      <c r="Q56" s="289" t="str">
        <f>VLOOKUP(A56,'[2]Purified DNA QC Master'!$B:$X,20,FALSE)</f>
        <v>DRB4*01:01:01G</v>
      </c>
      <c r="R56" s="289"/>
      <c r="S56" s="289"/>
      <c r="T56" s="289"/>
      <c r="U56" s="289" t="str">
        <f>VLOOKUP(A56,'[2]Purified DNA QC Master'!$B:$X,12,FALSE)</f>
        <v>DQA1*01:03</v>
      </c>
      <c r="V56" s="289" t="str">
        <f>VLOOKUP(A56,'[2]Purified DNA QC Master'!$B:$X,13,FALSE)</f>
        <v>DQA1*03:01:01G</v>
      </c>
      <c r="W56" s="289" t="str">
        <f>VLOOKUP(A56,'[2]Purified DNA QC Master'!$B:$X,10,FALSE)</f>
        <v>DPB1*02:01:02</v>
      </c>
      <c r="X56" s="289" t="str">
        <f>VLOOKUP(A56,'[2]Purified DNA QC Master'!$B:$X,11,FALSE)</f>
        <v>DPB1*59:01</v>
      </c>
      <c r="Y56" s="289" t="str">
        <f>VLOOKUP(A56,'[2]Purified DNA QC Master'!$B:$X,8,FALSE)</f>
        <v>DPA1*01:03</v>
      </c>
      <c r="Z56" s="289" t="str">
        <f>VLOOKUP(A56,'[2]Purified DNA QC Master'!$B:$X,9,FALSE)</f>
        <v>DPA1*01:03</v>
      </c>
    </row>
    <row r="57" spans="1:26" x14ac:dyDescent="0.3">
      <c r="A57" s="287">
        <v>336</v>
      </c>
      <c r="C57" s="287">
        <v>18</v>
      </c>
      <c r="E57" s="289" t="str">
        <f>VLOOKUP(A57,'[2]Purified DNA QC Master'!$B:$X,2,FALSE)</f>
        <v>A*30:01</v>
      </c>
      <c r="F57" s="289" t="str">
        <f>VLOOKUP(A57,'[2]Purified DNA QC Master'!$B:$X,3,FALSE)</f>
        <v>A*30:02</v>
      </c>
      <c r="G57" s="289" t="str">
        <f>VLOOKUP(A57,'[2]Purified DNA QC Master'!$B:$X,4,FALSE)</f>
        <v>B*57:03</v>
      </c>
      <c r="H57" s="289" t="str">
        <f>VLOOKUP(A57,'[2]Purified DNA QC Master'!$B:$X,5,FALSE)</f>
        <v>B*58:02</v>
      </c>
      <c r="I57" s="289" t="str">
        <f>VLOOKUP(A57,'[2]Purified DNA QC Master'!$B:$X,6,FALSE)</f>
        <v>C*06:02:01G</v>
      </c>
      <c r="J57" s="289" t="str">
        <f>VLOOKUP(A57,'[2]Purified DNA QC Master'!$B:$X,7,FALSE)</f>
        <v>C*18:01:01G</v>
      </c>
      <c r="K57" s="289" t="str">
        <f>VLOOKUP(A57,'[2]Purified DNA QC Master'!$B:$X,16,FALSE)</f>
        <v>DRB1*11:02</v>
      </c>
      <c r="L57" s="289" t="str">
        <f>VLOOKUP(A57,'[2]Purified DNA QC Master'!$B:$X,17,FALSE)</f>
        <v>DRB1*13:01</v>
      </c>
      <c r="M57" s="289" t="str">
        <f>VLOOKUP(A57,'[2]Purified DNA QC Master'!$B:$X,14,FALSE)</f>
        <v>DQB1*05:01</v>
      </c>
      <c r="N57" s="289" t="str">
        <f>VLOOKUP(A57,'[2]Purified DNA QC Master'!$B:$X,15,FALSE)</f>
        <v>DQB1*03:01</v>
      </c>
      <c r="O57" s="289" t="str">
        <f>VLOOKUP(A57,'[2]Purified DNA QC Master'!$B:$X,18,FALSE)</f>
        <v>DRB3*02:02:01G</v>
      </c>
      <c r="P57" s="289" t="str">
        <f>VLOOKUP(A57,'[2]Purified DNA QC Master'!$B:$X,19,FALSE)</f>
        <v>DRB3*03:01</v>
      </c>
      <c r="Q57" s="289"/>
      <c r="R57" s="289"/>
      <c r="S57" s="289"/>
      <c r="T57" s="289"/>
      <c r="U57" s="289" t="str">
        <f>VLOOKUP(A57,'[2]Purified DNA QC Master'!$B:$X,12,FALSE)</f>
        <v>DQA1*01:02:01G</v>
      </c>
      <c r="V57" s="289" t="str">
        <f>VLOOKUP(A57,'[2]Purified DNA QC Master'!$B:$X,13,FALSE)</f>
        <v>DQA1*05:01:01G</v>
      </c>
      <c r="W57" s="289" t="str">
        <f>VLOOKUP(A57,'[2]Purified DNA QC Master'!$B:$X,10,FALSE)</f>
        <v>DPB1*03:01:01G</v>
      </c>
      <c r="X57" s="289" t="str">
        <f>VLOOKUP(A57,'[2]Purified DNA QC Master'!$B:$X,11,FALSE)</f>
        <v>DPB1*105:01</v>
      </c>
      <c r="Y57" s="289" t="str">
        <f>VLOOKUP(A57,'[2]Purified DNA QC Master'!$B:$X,8,FALSE)</f>
        <v>DPA1*01:03</v>
      </c>
      <c r="Z57" s="289" t="str">
        <f>VLOOKUP(A57,'[2]Purified DNA QC Master'!$B:$X,9,FALSE)</f>
        <v>DPA1*03:01</v>
      </c>
    </row>
    <row r="58" spans="1:26" x14ac:dyDescent="0.3">
      <c r="A58" s="287">
        <v>337</v>
      </c>
      <c r="C58" s="287">
        <v>20</v>
      </c>
      <c r="E58" s="289" t="str">
        <f>VLOOKUP(A58,'[2]Purified DNA QC Master'!$B:$X,2,FALSE)</f>
        <v>A*01:01</v>
      </c>
      <c r="F58" s="289" t="str">
        <f>VLOOKUP(A58,'[2]Purified DNA QC Master'!$B:$X,3,FALSE)</f>
        <v>A*02:01</v>
      </c>
      <c r="G58" s="289" t="str">
        <f>VLOOKUP(A58,'[2]Purified DNA QC Master'!$B:$X,4,FALSE)</f>
        <v>B*08:01</v>
      </c>
      <c r="H58" s="289" t="str">
        <f>VLOOKUP(A58,'[2]Purified DNA QC Master'!$B:$X,5,FALSE)</f>
        <v>B*35:43</v>
      </c>
      <c r="I58" s="289" t="str">
        <f>VLOOKUP(A58,'[2]Purified DNA QC Master'!$B:$X,6,FALSE)</f>
        <v>C*01:02:01G</v>
      </c>
      <c r="J58" s="289" t="str">
        <f>VLOOKUP(A58,'[2]Purified DNA QC Master'!$B:$X,7,FALSE)</f>
        <v>C*07:01:01G</v>
      </c>
      <c r="K58" s="289" t="str">
        <f>VLOOKUP(A58,'[2]Purified DNA QC Master'!$B:$X,16,FALSE)</f>
        <v>DRB1*03:01</v>
      </c>
      <c r="L58" s="289" t="str">
        <f>VLOOKUP(A58,'[2]Purified DNA QC Master'!$B:$X,17,FALSE)</f>
        <v>DRB1*04:07:01G</v>
      </c>
      <c r="M58" s="289" t="str">
        <f>VLOOKUP(A58,'[2]Purified DNA QC Master'!$B:$X,14,FALSE)</f>
        <v>DQB1*02:01</v>
      </c>
      <c r="N58" s="289" t="str">
        <f>VLOOKUP(A58,'[2]Purified DNA QC Master'!$B:$X,15,FALSE)</f>
        <v>DQB1*03:02</v>
      </c>
      <c r="O58" s="289" t="str">
        <f>VLOOKUP(A58,'[2]Purified DNA QC Master'!$B:$X,18,FALSE)</f>
        <v>DRB3*01:01</v>
      </c>
      <c r="P58" s="289"/>
      <c r="Q58" s="289" t="str">
        <f>VLOOKUP(A58,'[2]Purified DNA QC Master'!$B:$X,20,FALSE)</f>
        <v>DRB4*01:01:01G</v>
      </c>
      <c r="R58" s="289"/>
      <c r="S58" s="289"/>
      <c r="T58" s="289"/>
      <c r="U58" s="289" t="str">
        <f>VLOOKUP(A58,'[2]Purified DNA QC Master'!$B:$X,12,FALSE)</f>
        <v>DQA1*03:01</v>
      </c>
      <c r="V58" s="289" t="str">
        <f>VLOOKUP(A58,'[2]Purified DNA QC Master'!$B:$X,13,FALSE)</f>
        <v>DQA1*05:01</v>
      </c>
      <c r="W58" s="289" t="str">
        <f>VLOOKUP(A58,'[2]Purified DNA QC Master'!$B:$X,10,FALSE)</f>
        <v>DPB1*01:01</v>
      </c>
      <c r="X58" s="289" t="str">
        <f>VLOOKUP(A58,'[2]Purified DNA QC Master'!$B:$X,11,FALSE)</f>
        <v>DPB1*14:01</v>
      </c>
      <c r="Y58" s="289" t="str">
        <f>VLOOKUP(A58,'[2]Purified DNA QC Master'!$B:$X,8,FALSE)</f>
        <v>DPA1*02:01</v>
      </c>
      <c r="Z58" s="289" t="str">
        <f>VLOOKUP(A58,'[2]Purified DNA QC Master'!$B:$X,9,FALSE)</f>
        <v>DPA1*02:01</v>
      </c>
    </row>
    <row r="59" spans="1:26" x14ac:dyDescent="0.3">
      <c r="A59" s="287">
        <v>338</v>
      </c>
      <c r="C59" s="287">
        <v>14</v>
      </c>
      <c r="E59" s="289" t="str">
        <f>VLOOKUP(A59,'[2]Purified DNA QC Master'!$B:$X,2,FALSE)</f>
        <v>A*03:01</v>
      </c>
      <c r="F59" s="289" t="str">
        <f>VLOOKUP(A59,'[2]Purified DNA QC Master'!$B:$X,3,FALSE)</f>
        <v>A*11:01</v>
      </c>
      <c r="G59" s="289" t="str">
        <f>VLOOKUP(A59,'[2]Purified DNA QC Master'!$B:$X,4,FALSE)</f>
        <v>B*14:02</v>
      </c>
      <c r="H59" s="289" t="str">
        <f>VLOOKUP(A59,'[2]Purified DNA QC Master'!$B:$X,5,FALSE)</f>
        <v>B*35:01:01G</v>
      </c>
      <c r="I59" s="289" t="str">
        <f>VLOOKUP(A59,'[2]Purified DNA QC Master'!$B:$X,6,FALSE)</f>
        <v>C*04:01:01G</v>
      </c>
      <c r="J59" s="289" t="str">
        <f>VLOOKUP(A59,'[2]Purified DNA QC Master'!$B:$X,7,FALSE)</f>
        <v>C*08:02</v>
      </c>
      <c r="K59" s="289" t="str">
        <f>VLOOKUP(A59,'[2]Purified DNA QC Master'!$B:$X,16,FALSE)</f>
        <v>DRB1*01:03</v>
      </c>
      <c r="L59" s="289" t="str">
        <f>VLOOKUP(A59,'[2]Purified DNA QC Master'!$B:$X,17,FALSE)</f>
        <v>DRB1*04:05</v>
      </c>
      <c r="M59" s="289" t="str">
        <f>VLOOKUP(A59,'[2]Purified DNA QC Master'!$B:$X,14,FALSE)</f>
        <v>DQB1*05:01</v>
      </c>
      <c r="N59" s="289" t="str">
        <f>VLOOKUP(A59,'[2]Purified DNA QC Master'!$B:$X,15,FALSE)</f>
        <v>DQB1*03:01</v>
      </c>
      <c r="O59" s="289"/>
      <c r="P59" s="289"/>
      <c r="Q59" s="289" t="str">
        <f>VLOOKUP(A59,'[2]Purified DNA QC Master'!$B:$X,20,FALSE)</f>
        <v>DRB4*01:01:01G</v>
      </c>
      <c r="R59" s="289"/>
      <c r="S59" s="289"/>
      <c r="T59" s="289"/>
      <c r="U59" s="289" t="str">
        <f>VLOOKUP(A59,'[2]Purified DNA QC Master'!$B:$X,12,FALSE)</f>
        <v>DQA1*01:01:01G</v>
      </c>
      <c r="V59" s="289" t="str">
        <f>VLOOKUP(A59,'[2]Purified DNA QC Master'!$B:$X,13,FALSE)</f>
        <v>DQA1*05:01:01G</v>
      </c>
      <c r="W59" s="289" t="str">
        <f>VLOOKUP(A59,'[2]Purified DNA QC Master'!$B:$X,10,FALSE)</f>
        <v>DPB1*02:01:02G</v>
      </c>
      <c r="X59" s="289" t="str">
        <f>VLOOKUP(A59,'[2]Purified DNA QC Master'!$B:$X,11,FALSE)</f>
        <v>DPB1*03:01:01G</v>
      </c>
      <c r="Y59" s="289" t="str">
        <f>VLOOKUP(A59,'[2]Purified DNA QC Master'!$B:$X,8,FALSE)</f>
        <v>DPA1*01:03</v>
      </c>
      <c r="Z59" s="289" t="str">
        <f>VLOOKUP(A59,'[2]Purified DNA QC Master'!$B:$X,9,FALSE)</f>
        <v>DPA1*01:03</v>
      </c>
    </row>
    <row r="60" spans="1:26" x14ac:dyDescent="0.3">
      <c r="A60" s="287">
        <v>339</v>
      </c>
      <c r="C60" s="287">
        <v>11</v>
      </c>
      <c r="E60" s="289" t="str">
        <f>VLOOKUP(A60,'[2]Purified DNA QC Master'!$B:$X,2,FALSE)</f>
        <v>A*03:01</v>
      </c>
      <c r="F60" s="289" t="str">
        <f>VLOOKUP(A60,'[2]Purified DNA QC Master'!$B:$X,3,FALSE)</f>
        <v>A*24:02</v>
      </c>
      <c r="G60" s="289" t="str">
        <f>VLOOKUP(A60,'[2]Purified DNA QC Master'!$B:$X,4,FALSE)</f>
        <v>B*07:02:01G</v>
      </c>
      <c r="H60" s="289" t="str">
        <f>VLOOKUP(A60,'[2]Purified DNA QC Master'!$B:$X,5,FALSE)</f>
        <v>B*35:03</v>
      </c>
      <c r="I60" s="289" t="str">
        <f>VLOOKUP(A60,'[2]Purified DNA QC Master'!$B:$X,6,FALSE)</f>
        <v>C*04:01:01G</v>
      </c>
      <c r="J60" s="289" t="str">
        <f>VLOOKUP(A60,'[2]Purified DNA QC Master'!$B:$X,7,FALSE)</f>
        <v>C*16:02:01G</v>
      </c>
      <c r="K60" s="289" t="str">
        <f>VLOOKUP(A60,'[2]Purified DNA QC Master'!$B:$X,16,FALSE)</f>
        <v>DRB1*04:03</v>
      </c>
      <c r="L60" s="289" t="str">
        <f>VLOOKUP(A60,'[2]Purified DNA QC Master'!$B:$X,17,FALSE)</f>
        <v>DRB1*04:07:01G</v>
      </c>
      <c r="M60" s="289" t="str">
        <f>VLOOKUP(A60,'[2]Purified DNA QC Master'!$B:$X,14,FALSE)</f>
        <v>DQB1*03:01</v>
      </c>
      <c r="N60" s="289" t="str">
        <f>VLOOKUP(A60,'[2]Purified DNA QC Master'!$B:$X,15,FALSE)</f>
        <v>DQB1*03:02</v>
      </c>
      <c r="O60" s="289"/>
      <c r="P60" s="289"/>
      <c r="Q60" s="289" t="str">
        <f>VLOOKUP(A60,'[2]Purified DNA QC Master'!$B:$X,20,FALSE)</f>
        <v>DRB4*01:01:01G</v>
      </c>
      <c r="R60" s="289" t="str">
        <f>VLOOKUP(A60,'[2]Purified DNA QC Master'!$B:$X,21,FALSE)</f>
        <v>DRB4*01:01:01G</v>
      </c>
      <c r="S60" s="289"/>
      <c r="T60" s="289"/>
      <c r="U60" s="289" t="str">
        <f>VLOOKUP(A60,'[2]Purified DNA QC Master'!$B:$X,12,FALSE)</f>
        <v>DQA1*03:01</v>
      </c>
      <c r="V60" s="289" t="str">
        <f>VLOOKUP(A60,'[2]Purified DNA QC Master'!$B:$X,13,FALSE)</f>
        <v>DQA1*03:01:01G</v>
      </c>
      <c r="W60" s="289" t="str">
        <f>VLOOKUP(A60,'[2]Purified DNA QC Master'!$B:$X,10,FALSE)</f>
        <v xml:space="preserve">DPB1*03:01:01G </v>
      </c>
      <c r="X60" s="289" t="str">
        <f>VLOOKUP(A60,'[2]Purified DNA QC Master'!$B:$X,11,FALSE)</f>
        <v>DPB1*04:01</v>
      </c>
      <c r="Y60" s="289" t="str">
        <f>VLOOKUP(A60,'[2]Purified DNA QC Master'!$B:$X,8,FALSE)</f>
        <v>DPA1*01:03</v>
      </c>
      <c r="Z60" s="289" t="str">
        <f>VLOOKUP(A60,'[2]Purified DNA QC Master'!$B:$X,9,FALSE)</f>
        <v>DPA1*01:03</v>
      </c>
    </row>
    <row r="61" spans="1:26" x14ac:dyDescent="0.3">
      <c r="A61" s="287">
        <v>340</v>
      </c>
      <c r="C61" s="287">
        <v>17</v>
      </c>
      <c r="E61" s="289" t="str">
        <f>VLOOKUP(A61,'[2]Purified DNA QC Master'!$B:$X,2,FALSE)</f>
        <v>A*01:01</v>
      </c>
      <c r="F61" s="289" t="str">
        <f>VLOOKUP(A61,'[2]Purified DNA QC Master'!$B:$X,3,FALSE)</f>
        <v>A*33:03</v>
      </c>
      <c r="G61" s="289" t="str">
        <f>VLOOKUP(A61,'[2]Purified DNA QC Master'!$B:$X,4,FALSE)</f>
        <v>B*08:01</v>
      </c>
      <c r="H61" s="289" t="str">
        <f>VLOOKUP(A61,'[2]Purified DNA QC Master'!$B:$X,5,FALSE)</f>
        <v>B*58:01</v>
      </c>
      <c r="I61" s="289" t="str">
        <f>VLOOKUP(A61,'[2]Purified DNA QC Master'!$B:$X,6,FALSE)</f>
        <v>C*03:02:01G</v>
      </c>
      <c r="J61" s="289" t="str">
        <f>VLOOKUP(A61,'[2]Purified DNA QC Master'!$B:$X,7,FALSE)</f>
        <v>C*07:01:01G</v>
      </c>
      <c r="K61" s="289" t="str">
        <f>VLOOKUP(A61,'[2]Purified DNA QC Master'!$B:$X,16,FALSE)</f>
        <v>DRB1*03:01</v>
      </c>
      <c r="L61" s="289" t="str">
        <f>VLOOKUP(A61,'[2]Purified DNA QC Master'!$B:$X,17,FALSE)</f>
        <v>DRB1*13:02</v>
      </c>
      <c r="M61" s="289" t="str">
        <f>VLOOKUP(A61,'[2]Purified DNA QC Master'!$B:$X,14,FALSE)</f>
        <v>DQB1*06:09</v>
      </c>
      <c r="N61" s="289" t="str">
        <f>VLOOKUP(A61,'[2]Purified DNA QC Master'!$B:$X,15,FALSE)</f>
        <v>DQB1*02:01</v>
      </c>
      <c r="O61" s="289" t="str">
        <f>VLOOKUP(A61,'[2]Purified DNA QC Master'!$B:$X,18,FALSE)</f>
        <v>DRB3*01:01</v>
      </c>
      <c r="P61" s="289" t="str">
        <f>VLOOKUP(A61,'[2]Purified DNA QC Master'!$B:$X,19,FALSE)</f>
        <v>DRB3*03:01</v>
      </c>
      <c r="Q61" s="289"/>
      <c r="R61" s="289"/>
      <c r="S61" s="289"/>
      <c r="T61" s="289"/>
      <c r="U61" s="289" t="str">
        <f>VLOOKUP(A61,'[2]Purified DNA QC Master'!$B:$X,12,FALSE)</f>
        <v>DQA1*01:02:01G</v>
      </c>
      <c r="V61" s="289" t="str">
        <f>VLOOKUP(A61,'[2]Purified DNA QC Master'!$B:$X,13,FALSE)</f>
        <v>DQA1*05:01</v>
      </c>
      <c r="W61" s="289" t="str">
        <f>VLOOKUP(A61,'[2]Purified DNA QC Master'!$B:$X,10,FALSE)</f>
        <v>DPB1*04:01</v>
      </c>
      <c r="X61" s="289" t="str">
        <f>VLOOKUP(A61,'[2]Purified DNA QC Master'!$B:$X,11,FALSE)</f>
        <v>DPB1*04:01</v>
      </c>
      <c r="Y61" s="289" t="str">
        <f>VLOOKUP(A61,'[2]Purified DNA QC Master'!$B:$X,8,FALSE)</f>
        <v>DPA1*01:03</v>
      </c>
      <c r="Z61" s="289" t="str">
        <f>VLOOKUP(A61,'[2]Purified DNA QC Master'!$B:$X,9,FALSE)</f>
        <v>DPA1*01:03</v>
      </c>
    </row>
    <row r="62" spans="1:26" x14ac:dyDescent="0.3">
      <c r="A62" s="287">
        <v>341</v>
      </c>
      <c r="C62" s="287">
        <v>30</v>
      </c>
      <c r="E62" s="289" t="str">
        <f>VLOOKUP(A62,'[2]Purified DNA QC Master'!$B:$X,2,FALSE)</f>
        <v>A*02:01</v>
      </c>
      <c r="F62" s="289" t="str">
        <f>VLOOKUP(A62,'[2]Purified DNA QC Master'!$B:$X,3,FALSE)</f>
        <v>A*03:01</v>
      </c>
      <c r="G62" s="289" t="str">
        <f>VLOOKUP(A62,'[2]Purified DNA QC Master'!$B:$X,4,FALSE)</f>
        <v>B*07:02:01G</v>
      </c>
      <c r="H62" s="289" t="str">
        <f>VLOOKUP(A62,'[2]Purified DNA QC Master'!$B:$X,5,FALSE)</f>
        <v>B*07:02:01G</v>
      </c>
      <c r="I62" s="289" t="str">
        <f>VLOOKUP(A62,'[2]Purified DNA QC Master'!$B:$X,6,FALSE)</f>
        <v>C*07:02:01G</v>
      </c>
      <c r="J62" s="289" t="str">
        <f>VLOOKUP(A62,'[2]Purified DNA QC Master'!$B:$X,7,FALSE)</f>
        <v>C*07:02:01G</v>
      </c>
      <c r="K62" s="289" t="str">
        <f>VLOOKUP(A62,'[2]Purified DNA QC Master'!$B:$X,16,FALSE)</f>
        <v>DRB1*04:01</v>
      </c>
      <c r="L62" s="289" t="str">
        <f>VLOOKUP(A62,'[2]Purified DNA QC Master'!$B:$X,17,FALSE)</f>
        <v>DRB1*04:04</v>
      </c>
      <c r="M62" s="289" t="str">
        <f>VLOOKUP(A62,'[2]Purified DNA QC Master'!$B:$X,14,FALSE)</f>
        <v>DQB1*03:02</v>
      </c>
      <c r="N62" s="289" t="str">
        <f>VLOOKUP(A62,'[2]Purified DNA QC Master'!$B:$X,15,FALSE)</f>
        <v>DQB1*03:02</v>
      </c>
      <c r="O62" s="289"/>
      <c r="P62" s="289"/>
      <c r="Q62" s="289" t="str">
        <f>VLOOKUP(A62,'[2]Purified DNA QC Master'!$B:$X,20,FALSE)</f>
        <v>DRB4*01:01:01G</v>
      </c>
      <c r="R62" s="289" t="str">
        <f>VLOOKUP(A62,'[2]Purified DNA QC Master'!$B:$X,21,FALSE)</f>
        <v>DRB4*01:01:01G</v>
      </c>
      <c r="S62" s="289"/>
      <c r="T62" s="289"/>
      <c r="U62" s="289" t="str">
        <f>VLOOKUP(A62,'[2]Purified DNA QC Master'!$B:$X,12,FALSE)</f>
        <v>DQA1*03:01</v>
      </c>
      <c r="V62" s="289" t="str">
        <f>VLOOKUP(A62,'[2]Purified DNA QC Master'!$B:$X,13,FALSE)</f>
        <v>DQA1*03:01:01G</v>
      </c>
      <c r="W62" s="289" t="str">
        <f>VLOOKUP(A62,'[2]Purified DNA QC Master'!$B:$X,10,FALSE)</f>
        <v>DPB1*14:01</v>
      </c>
      <c r="X62" s="289" t="str">
        <f>VLOOKUP(A62,'[2]Purified DNA QC Master'!$B:$X,11,FALSE)</f>
        <v>DPB1*16:01</v>
      </c>
      <c r="Y62" s="289" t="str">
        <f>VLOOKUP(A62,'[2]Purified DNA QC Master'!$B:$X,8,FALSE)</f>
        <v>DPA1*01:03</v>
      </c>
      <c r="Z62" s="289" t="str">
        <f>VLOOKUP(A62,'[2]Purified DNA QC Master'!$B:$X,9,FALSE)</f>
        <v>DPA1*02:01</v>
      </c>
    </row>
    <row r="63" spans="1:26" x14ac:dyDescent="0.3">
      <c r="A63" s="287">
        <v>342</v>
      </c>
      <c r="C63" s="287">
        <v>22</v>
      </c>
      <c r="E63" s="289" t="str">
        <f>VLOOKUP(A63,'[2]Purified DNA QC Master'!$B:$X,2,FALSE)</f>
        <v>A*02:01</v>
      </c>
      <c r="F63" s="289" t="str">
        <f>VLOOKUP(A63,'[2]Purified DNA QC Master'!$B:$X,3,FALSE)</f>
        <v>A*25:01</v>
      </c>
      <c r="G63" s="289" t="str">
        <f>VLOOKUP(A63,'[2]Purified DNA QC Master'!$B:$X,4,FALSE)</f>
        <v>B*14:02</v>
      </c>
      <c r="H63" s="289" t="str">
        <f>VLOOKUP(A63,'[2]Purified DNA QC Master'!$B:$X,5,FALSE)</f>
        <v>B*18:01:01G</v>
      </c>
      <c r="I63" s="289" t="str">
        <f>VLOOKUP(A63,'[2]Purified DNA QC Master'!$B:$X,6,FALSE)</f>
        <v>C*08:02</v>
      </c>
      <c r="J63" s="289" t="str">
        <f>VLOOKUP(A63,'[2]Purified DNA QC Master'!$B:$X,7,FALSE)</f>
        <v>C*12:03</v>
      </c>
      <c r="K63" s="289" t="str">
        <f>VLOOKUP(A63,'[2]Purified DNA QC Master'!$B:$X,16,FALSE)</f>
        <v>DRB1*04:08</v>
      </c>
      <c r="L63" s="289" t="str">
        <f>VLOOKUP(A63,'[2]Purified DNA QC Master'!$B:$X,17,FALSE)</f>
        <v>DRB1*15:01</v>
      </c>
      <c r="M63" s="289" t="str">
        <f>VLOOKUP(A63,'[2]Purified DNA QC Master'!$B:$X,14,FALSE)</f>
        <v>DQB1*06:02</v>
      </c>
      <c r="N63" s="289" t="str">
        <f>VLOOKUP(A63,'[2]Purified DNA QC Master'!$B:$X,15,FALSE)</f>
        <v>DQB1*03:01</v>
      </c>
      <c r="O63" s="289"/>
      <c r="P63" s="289"/>
      <c r="Q63" s="289" t="str">
        <f>VLOOKUP(A63,'[2]Purified DNA QC Master'!$B:$X,20,FALSE)</f>
        <v>DRB4*01:01:01G</v>
      </c>
      <c r="R63" s="289"/>
      <c r="S63" s="289" t="str">
        <f>VLOOKUP(A63,'[2]Purified DNA QC Master'!$B:$X,22,FALSE)</f>
        <v>DRB5*01:01</v>
      </c>
      <c r="T63" s="289"/>
      <c r="U63" s="289" t="str">
        <f>VLOOKUP(A63,'[2]Purified DNA QC Master'!$B:$X,12,FALSE)</f>
        <v>DQA1*01:02:01G</v>
      </c>
      <c r="V63" s="289" t="str">
        <f>VLOOKUP(A63,'[2]Purified DNA QC Master'!$B:$X,13,FALSE)</f>
        <v>DQA1*03:01:01G</v>
      </c>
      <c r="W63" s="289" t="str">
        <f>VLOOKUP(A63,'[2]Purified DNA QC Master'!$B:$X,10,FALSE)</f>
        <v>DPB1*04:01:01G</v>
      </c>
      <c r="X63" s="289" t="str">
        <f>VLOOKUP(A63,'[2]Purified DNA QC Master'!$B:$X,11,FALSE)</f>
        <v>DPB1*04:02:01G</v>
      </c>
      <c r="Y63" s="289" t="str">
        <f>VLOOKUP(A63,'[2]Purified DNA QC Master'!$B:$X,8,FALSE)</f>
        <v>DPA1*01:03</v>
      </c>
      <c r="Z63" s="289" t="str">
        <f>VLOOKUP(A63,'[2]Purified DNA QC Master'!$B:$X,9,FALSE)</f>
        <v>DPA1*01:03</v>
      </c>
    </row>
    <row r="64" spans="1:26" x14ac:dyDescent="0.3">
      <c r="A64" s="287">
        <v>343</v>
      </c>
      <c r="C64" s="287">
        <v>19</v>
      </c>
      <c r="E64" s="289" t="str">
        <f>VLOOKUP(A64,'[2]Purified DNA QC Master'!$B:$X,2,FALSE)</f>
        <v>A*01:01</v>
      </c>
      <c r="F64" s="289" t="str">
        <f>VLOOKUP(A64,'[2]Purified DNA QC Master'!$B:$X,3,FALSE)</f>
        <v>A*03:01</v>
      </c>
      <c r="G64" s="289" t="str">
        <f>VLOOKUP(A64,'[2]Purified DNA QC Master'!$B:$X,4,FALSE)</f>
        <v>B*08:01</v>
      </c>
      <c r="H64" s="289" t="str">
        <f>VLOOKUP(A64,'[2]Purified DNA QC Master'!$B:$X,5,FALSE)</f>
        <v>B*49:01</v>
      </c>
      <c r="I64" s="289" t="str">
        <f>VLOOKUP(A64,'[2]Purified DNA QC Master'!$B:$X,6,FALSE)</f>
        <v>C*07:01:01G</v>
      </c>
      <c r="J64" s="289" t="str">
        <f>VLOOKUP(A64,'[2]Purified DNA QC Master'!$B:$X,7,FALSE)</f>
        <v>C*07:02:01G</v>
      </c>
      <c r="K64" s="289" t="str">
        <f>VLOOKUP(A64,'[2]Purified DNA QC Master'!$B:$X,16,FALSE)</f>
        <v>DRB1*03:01</v>
      </c>
      <c r="L64" s="289" t="str">
        <f>VLOOKUP(A64,'[2]Purified DNA QC Master'!$B:$X,17,FALSE)</f>
        <v>DRB1*09:01:02G</v>
      </c>
      <c r="M64" s="289" t="str">
        <f>VLOOKUP(A64,'[2]Purified DNA QC Master'!$B:$X,14,FALSE)</f>
        <v>DQB1*02:01</v>
      </c>
      <c r="N64" s="289" t="str">
        <f>VLOOKUP(A64,'[2]Purified DNA QC Master'!$B:$X,15,FALSE)</f>
        <v>DQB1*03:03</v>
      </c>
      <c r="O64" s="289" t="str">
        <f>VLOOKUP(A64,'[2]Purified DNA QC Master'!$B:$X,18,FALSE)</f>
        <v>DRB3*01:01</v>
      </c>
      <c r="P64" s="289"/>
      <c r="Q64" s="289" t="str">
        <f>VLOOKUP(A64,'[2]Purified DNA QC Master'!$B:$X,20,FALSE)</f>
        <v>DRB4*01:01:01G</v>
      </c>
      <c r="R64" s="289"/>
      <c r="S64" s="289"/>
      <c r="T64" s="289"/>
      <c r="U64" s="289" t="str">
        <f>VLOOKUP(A64,'[2]Purified DNA QC Master'!$B:$X,12,FALSE)</f>
        <v>DQA1*03:01:01G</v>
      </c>
      <c r="V64" s="289" t="str">
        <f>VLOOKUP(A64,'[2]Purified DNA QC Master'!$B:$X,13,FALSE)</f>
        <v>DQA1*05:01</v>
      </c>
      <c r="W64" s="289" t="str">
        <f>VLOOKUP(A64,'[2]Purified DNA QC Master'!$B:$X,10,FALSE)</f>
        <v xml:space="preserve">DPB1*02:01:02G </v>
      </c>
      <c r="X64" s="289" t="str">
        <f>VLOOKUP(A64,'[2]Purified DNA QC Master'!$B:$X,11,FALSE)</f>
        <v>DPB1*04:01</v>
      </c>
      <c r="Y64" s="289" t="str">
        <f>VLOOKUP(A64,'[2]Purified DNA QC Master'!$B:$X,8,FALSE)</f>
        <v>DPA1*01:03</v>
      </c>
      <c r="Z64" s="289" t="str">
        <f>VLOOKUP(A64,'[2]Purified DNA QC Master'!$B:$X,9,FALSE)</f>
        <v>DPA1*01:03</v>
      </c>
    </row>
    <row r="65" spans="1:26" x14ac:dyDescent="0.3">
      <c r="A65" s="287">
        <v>344</v>
      </c>
      <c r="C65" s="287">
        <v>48</v>
      </c>
      <c r="E65" s="289" t="str">
        <f>VLOOKUP(A65,'[2]Purified DNA QC Master'!$B:$X,2,FALSE)</f>
        <v>A*11:01</v>
      </c>
      <c r="F65" s="289" t="str">
        <f>VLOOKUP(A65,'[2]Purified DNA QC Master'!$B:$X,3,FALSE)</f>
        <v>A*23:01:01G</v>
      </c>
      <c r="G65" s="289" t="str">
        <f>VLOOKUP(A65,'[2]Purified DNA QC Master'!$B:$X,4,FALSE)</f>
        <v>B*15:17</v>
      </c>
      <c r="H65" s="289" t="str">
        <f>VLOOKUP(A65,'[2]Purified DNA QC Master'!$B:$X,5,FALSE)</f>
        <v>B*40:01</v>
      </c>
      <c r="I65" s="289" t="str">
        <f>VLOOKUP(A65,'[2]Purified DNA QC Master'!$B:$X,6,FALSE)</f>
        <v>C*03:04</v>
      </c>
      <c r="J65" s="289" t="str">
        <f>VLOOKUP(A65,'[2]Purified DNA QC Master'!$B:$X,7,FALSE)</f>
        <v>C*05:01</v>
      </c>
      <c r="K65" s="289" t="str">
        <f>VLOOKUP(A65,'[2]Purified DNA QC Master'!$B:$X,16,FALSE)</f>
        <v>DRB1*01:01</v>
      </c>
      <c r="L65" s="289" t="str">
        <f>VLOOKUP(A65,'[2]Purified DNA QC Master'!$B:$X,17,FALSE)</f>
        <v>DRB1*11:02</v>
      </c>
      <c r="M65" s="289" t="str">
        <f>VLOOKUP(A65,'[2]Purified DNA QC Master'!$B:$X,14,FALSE)</f>
        <v>DQB1*05:01</v>
      </c>
      <c r="N65" s="289" t="str">
        <f>VLOOKUP(A65,'[2]Purified DNA QC Master'!$B:$X,15,FALSE)</f>
        <v>DQB1*03:19</v>
      </c>
      <c r="O65" s="289"/>
      <c r="P65" s="289" t="str">
        <f>VLOOKUP(A65,'[2]Purified DNA QC Master'!$B:$X,19,FALSE)</f>
        <v>DRB3*02:02:01G</v>
      </c>
      <c r="Q65" s="289"/>
      <c r="R65" s="289"/>
      <c r="S65" s="289"/>
      <c r="T65" s="289"/>
      <c r="U65" s="289" t="str">
        <f>VLOOKUP(A65,'[2]Purified DNA QC Master'!$B:$X,12,FALSE)</f>
        <v>DQA1*01:01:01G</v>
      </c>
      <c r="V65" s="289" t="str">
        <f>VLOOKUP(A65,'[2]Purified DNA QC Master'!$B:$X,13,FALSE)</f>
        <v>DQA1*05:01:01G</v>
      </c>
      <c r="W65" s="289" t="str">
        <f>VLOOKUP(A65,'[2]Purified DNA QC Master'!$B:$X,10,FALSE)</f>
        <v>DPB1*02:01:02G</v>
      </c>
      <c r="X65" s="289" t="str">
        <f>VLOOKUP(A65,'[2]Purified DNA QC Master'!$B:$X,11,FALSE)</f>
        <v>DPB1*04:01</v>
      </c>
      <c r="Y65" s="289" t="str">
        <f>VLOOKUP(A65,'[2]Purified DNA QC Master'!$B:$X,8,FALSE)</f>
        <v>DPA1*01:03</v>
      </c>
      <c r="Z65" s="289" t="str">
        <f>VLOOKUP(A65,'[2]Purified DNA QC Master'!$B:$X,9,FALSE)</f>
        <v>DPA1*01:03</v>
      </c>
    </row>
    <row r="66" spans="1:26" x14ac:dyDescent="0.3">
      <c r="A66" s="287">
        <v>345</v>
      </c>
      <c r="C66" s="287">
        <v>27</v>
      </c>
      <c r="E66" s="289" t="str">
        <f>VLOOKUP(A66,'[2]Purified DNA QC Master'!$B:$X,2,FALSE)</f>
        <v>A*11:01</v>
      </c>
      <c r="F66" s="289" t="str">
        <f>VLOOKUP(A66,'[2]Purified DNA QC Master'!$B:$X,3,FALSE)</f>
        <v>A*26:01</v>
      </c>
      <c r="G66" s="289" t="str">
        <f>VLOOKUP(A66,'[2]Purified DNA QC Master'!$B:$X,4,FALSE)</f>
        <v>B*38:01</v>
      </c>
      <c r="H66" s="289" t="str">
        <f>VLOOKUP(A66,'[2]Purified DNA QC Master'!$B:$X,5,FALSE)</f>
        <v>B*51:01</v>
      </c>
      <c r="I66" s="289" t="str">
        <f>VLOOKUP(A66,'[2]Purified DNA QC Master'!$B:$X,6,FALSE)</f>
        <v>C*07:02:01G</v>
      </c>
      <c r="J66" s="289" t="str">
        <f>VLOOKUP(A66,'[2]Purified DNA QC Master'!$B:$X,7,FALSE)</f>
        <v>C*12:03</v>
      </c>
      <c r="K66" s="289" t="str">
        <f>VLOOKUP(A66,'[2]Purified DNA QC Master'!$B:$X,16,FALSE)</f>
        <v>DRB1*08:01</v>
      </c>
      <c r="L66" s="289" t="str">
        <f>VLOOKUP(A66,'[2]Purified DNA QC Master'!$B:$X,17,FALSE)</f>
        <v>DRB1*13:01</v>
      </c>
      <c r="M66" s="289" t="str">
        <f>VLOOKUP(A66,'[2]Purified DNA QC Master'!$B:$X,14,FALSE)</f>
        <v>DQB1*06:03</v>
      </c>
      <c r="N66" s="289" t="str">
        <f>VLOOKUP(A66,'[2]Purified DNA QC Master'!$B:$X,15,FALSE)</f>
        <v>DQB1*04:02</v>
      </c>
      <c r="O66" s="289"/>
      <c r="P66" s="289" t="str">
        <f>VLOOKUP(A66,'[2]Purified DNA QC Master'!$B:$X,19,FALSE)</f>
        <v>DRB3*01:01</v>
      </c>
      <c r="Q66" s="289"/>
      <c r="R66" s="289"/>
      <c r="S66" s="289"/>
      <c r="T66" s="289"/>
      <c r="U66" s="289" t="str">
        <f>VLOOKUP(A66,'[2]Purified DNA QC Master'!$B:$X,12,FALSE)</f>
        <v>DQA1*01:03</v>
      </c>
      <c r="V66" s="289" t="str">
        <f>VLOOKUP(A66,'[2]Purified DNA QC Master'!$B:$X,13,FALSE)</f>
        <v>DQA1*04:02</v>
      </c>
      <c r="W66" s="289" t="str">
        <f>VLOOKUP(A66,'[2]Purified DNA QC Master'!$B:$X,10,FALSE)</f>
        <v>DPB1*03:01:01G</v>
      </c>
      <c r="X66" s="289" t="str">
        <f>VLOOKUP(A66,'[2]Purified DNA QC Master'!$B:$X,11,FALSE)</f>
        <v>DPB1*04:01</v>
      </c>
      <c r="Y66" s="289" t="str">
        <f>VLOOKUP(A66,'[2]Purified DNA QC Master'!$B:$X,8,FALSE)</f>
        <v>DPA1*01:03</v>
      </c>
      <c r="Z66" s="289" t="str">
        <f>VLOOKUP(A66,'[2]Purified DNA QC Master'!$B:$X,9,FALSE)</f>
        <v>DPA1*01:03</v>
      </c>
    </row>
    <row r="67" spans="1:26" x14ac:dyDescent="0.3">
      <c r="A67" s="287">
        <v>346</v>
      </c>
      <c r="C67" s="287">
        <v>28</v>
      </c>
      <c r="D67" s="285" t="s">
        <v>928</v>
      </c>
      <c r="E67" s="289" t="str">
        <f>VLOOKUP(A67,'[2]Purified DNA QC Master'!$B:$X,2,FALSE)</f>
        <v>A*02:01</v>
      </c>
      <c r="F67" s="289" t="str">
        <f>VLOOKUP(A67,'[2]Purified DNA QC Master'!$B:$X,3,FALSE)</f>
        <v>A*33:03</v>
      </c>
      <c r="G67" s="289" t="str">
        <f>VLOOKUP(A67,'[2]Purified DNA QC Master'!$B:$X,4,FALSE)</f>
        <v>B*07:02:01G</v>
      </c>
      <c r="H67" s="289" t="str">
        <f>VLOOKUP(A67,'[2]Purified DNA QC Master'!$B:$X,5,FALSE)</f>
        <v>B*37:01</v>
      </c>
      <c r="I67" s="289" t="str">
        <f>VLOOKUP(A67,'[2]Purified DNA QC Master'!$B:$X,6,FALSE)</f>
        <v>C*02:10</v>
      </c>
      <c r="J67" s="289" t="str">
        <f>VLOOKUP(A67,'[2]Purified DNA QC Master'!$B:$X,7,FALSE)</f>
        <v>C*07:02:01G</v>
      </c>
      <c r="K67" s="289" t="str">
        <f>VLOOKUP(A67,'[2]Purified DNA QC Master'!$B:$X,16,FALSE)</f>
        <v>DRB1*09:01:02G</v>
      </c>
      <c r="L67" s="289" t="str">
        <f>VLOOKUP(A67,'[2]Purified DNA QC Master'!$B:$X,17,FALSE)</f>
        <v>DRB1*15:03</v>
      </c>
      <c r="M67" s="289" t="str">
        <f>VLOOKUP(A67,'[2]Purified DNA QC Master'!$B:$X,14,FALSE)</f>
        <v>DQB1*06:02</v>
      </c>
      <c r="N67" s="289" t="str">
        <f>VLOOKUP(A67,'[2]Purified DNA QC Master'!$B:$X,15,FALSE)</f>
        <v>DQB1*02:02</v>
      </c>
      <c r="O67" s="289"/>
      <c r="P67" s="289"/>
      <c r="Q67" s="289" t="str">
        <f>VLOOKUP(A67,'[2]Purified DNA QC Master'!$B:$X,20,FALSE)</f>
        <v>DRB4*01:01:01G</v>
      </c>
      <c r="R67" s="289"/>
      <c r="S67" s="289" t="str">
        <f>VLOOKUP(A67,'[2]Purified DNA QC Master'!$B:$X,22,FALSE)</f>
        <v>DRB5*01:01</v>
      </c>
      <c r="T67" s="289"/>
      <c r="U67" s="289" t="str">
        <f>VLOOKUP(A67,'[2]Purified DNA QC Master'!$B:$X,12,FALSE)</f>
        <v>DQA1*01:02:01G</v>
      </c>
      <c r="V67" s="289" t="str">
        <f>VLOOKUP(A67,'[2]Purified DNA QC Master'!$B:$X,13,FALSE)</f>
        <v>DQA1*03:01:01G</v>
      </c>
      <c r="W67" s="289" t="str">
        <f>VLOOKUP(A67,'[2]Purified DNA QC Master'!$B:$X,10,FALSE)</f>
        <v>DPB1*01:01</v>
      </c>
      <c r="X67" s="289" t="str">
        <f>VLOOKUP(A67,'[2]Purified DNA QC Master'!$B:$X,11,FALSE)</f>
        <v>DPB1*17:01:01G</v>
      </c>
      <c r="Y67" s="289" t="str">
        <f>VLOOKUP(A67,'[2]Purified DNA QC Master'!$B:$X,8,FALSE)</f>
        <v>DPA1*02:01</v>
      </c>
      <c r="Z67" s="289" t="str">
        <f>VLOOKUP(A67,'[2]Purified DNA QC Master'!$B:$X,9,FALSE)</f>
        <v>DPA1*02:01</v>
      </c>
    </row>
    <row r="68" spans="1:26" x14ac:dyDescent="0.3">
      <c r="A68" s="287">
        <v>347</v>
      </c>
      <c r="C68" s="287">
        <v>29</v>
      </c>
      <c r="D68" s="285" t="s">
        <v>928</v>
      </c>
      <c r="E68" s="289" t="str">
        <f>VLOOKUP(A68,'[2]Purified DNA QC Master'!$B:$X,2,FALSE)</f>
        <v>A*23:01:01G</v>
      </c>
      <c r="F68" s="289" t="str">
        <f>VLOOKUP(A68,'[2]Purified DNA QC Master'!$B:$X,3,FALSE)</f>
        <v>A*30:02</v>
      </c>
      <c r="G68" s="289" t="str">
        <f>VLOOKUP(A68,'[2]Purified DNA QC Master'!$B:$X,4,FALSE)</f>
        <v>B*08:01</v>
      </c>
      <c r="H68" s="289" t="str">
        <f>VLOOKUP(A68,'[2]Purified DNA QC Master'!$B:$X,5,FALSE)</f>
        <v>B*45:01</v>
      </c>
      <c r="I68" s="289" t="str">
        <f>VLOOKUP(A68,'[2]Purified DNA QC Master'!$B:$X,6,FALSE)</f>
        <v>C*03:04</v>
      </c>
      <c r="J68" s="289" t="str">
        <f>VLOOKUP(A68,'[2]Purified DNA QC Master'!$B:$X,7,FALSE)</f>
        <v>C*16:01</v>
      </c>
      <c r="K68" s="289" t="str">
        <f>VLOOKUP(A68,'[2]Purified DNA QC Master'!$B:$X,16,FALSE)</f>
        <v>DRB1*01:02</v>
      </c>
      <c r="L68" s="289" t="str">
        <f>VLOOKUP(A68,'[2]Purified DNA QC Master'!$B:$X,17,FALSE)</f>
        <v>DRB1*13:04</v>
      </c>
      <c r="M68" s="289" t="str">
        <f>VLOOKUP(A68,'[2]Purified DNA QC Master'!$B:$X,14,FALSE)</f>
        <v>DQB1*05:01</v>
      </c>
      <c r="N68" s="289" t="str">
        <f>VLOOKUP(A68,'[2]Purified DNA QC Master'!$B:$X,15,FALSE)</f>
        <v>DQB1*03:19</v>
      </c>
      <c r="O68" s="289" t="str">
        <f>VLOOKUP(A68,'[2]Purified DNA QC Master'!$B:$X,18,FALSE)</f>
        <v>DRB3*02:02:01G</v>
      </c>
      <c r="P68" s="289"/>
      <c r="Q68" s="289"/>
      <c r="R68" s="289"/>
      <c r="S68" s="289"/>
      <c r="T68" s="289"/>
      <c r="U68" s="289" t="str">
        <f>VLOOKUP(A68,'[2]Purified DNA QC Master'!$B:$X,12,FALSE)</f>
        <v>DQA1*01:01:01G</v>
      </c>
      <c r="V68" s="289" t="str">
        <f>VLOOKUP(A68,'[2]Purified DNA QC Master'!$B:$X,13,FALSE)</f>
        <v>DQA1*05:01:01G</v>
      </c>
      <c r="W68" s="289" t="str">
        <f>VLOOKUP(A68,'[2]Purified DNA QC Master'!$B:$X,10,FALSE)</f>
        <v>DPB1*01:01</v>
      </c>
      <c r="X68" s="289" t="str">
        <f>VLOOKUP(A68,'[2]Purified DNA QC Master'!$B:$X,11,FALSE)</f>
        <v>DPB1*17:01:01G</v>
      </c>
      <c r="Y68" s="289" t="str">
        <f>VLOOKUP(A68,'[2]Purified DNA QC Master'!$B:$X,8,FALSE)</f>
        <v>DPA1*02:01</v>
      </c>
      <c r="Z68" s="289" t="str">
        <f>VLOOKUP(A68,'[2]Purified DNA QC Master'!$B:$X,9,FALSE)</f>
        <v>DPA1*02:01</v>
      </c>
    </row>
    <row r="69" spans="1:26" x14ac:dyDescent="0.3">
      <c r="A69" s="287">
        <v>348</v>
      </c>
      <c r="C69" s="287">
        <v>15</v>
      </c>
      <c r="E69" s="289" t="str">
        <f>VLOOKUP(A69,'[2]Purified DNA QC Master'!$B:$X,2,FALSE)</f>
        <v>A*01:01</v>
      </c>
      <c r="F69" s="289" t="str">
        <f>VLOOKUP(A69,'[2]Purified DNA QC Master'!$B:$X,3,FALSE)</f>
        <v>A*31:01</v>
      </c>
      <c r="G69" s="289" t="str">
        <f>VLOOKUP(A69,'[2]Purified DNA QC Master'!$B:$X,4,FALSE)</f>
        <v>B*08:01</v>
      </c>
      <c r="H69" s="289" t="str">
        <f>VLOOKUP(A69,'[2]Purified DNA QC Master'!$B:$X,5,FALSE)</f>
        <v>B*15:01</v>
      </c>
      <c r="I69" s="289" t="str">
        <f>VLOOKUP(A69,'[2]Purified DNA QC Master'!$B:$X,6,FALSE)</f>
        <v>C*03:04</v>
      </c>
      <c r="J69" s="289" t="str">
        <f>VLOOKUP(A69,'[2]Purified DNA QC Master'!$B:$X,7,FALSE)</f>
        <v>C*07:01:01G</v>
      </c>
      <c r="K69" s="289" t="str">
        <f>VLOOKUP(A69,'[2]Purified DNA QC Master'!$B:$X,16,FALSE)</f>
        <v>DRB1*03:01</v>
      </c>
      <c r="L69" s="289" t="str">
        <f>VLOOKUP(A69,'[2]Purified DNA QC Master'!$B:$X,17,FALSE)</f>
        <v>DRB1*04:01</v>
      </c>
      <c r="M69" s="289" t="str">
        <f>VLOOKUP(A69,'[2]Purified DNA QC Master'!$B:$X,14,FALSE)</f>
        <v>DQB1*02:01</v>
      </c>
      <c r="N69" s="289" t="str">
        <f>VLOOKUP(A69,'[2]Purified DNA QC Master'!$B:$X,15,FALSE)</f>
        <v>DQB1*03:02</v>
      </c>
      <c r="O69" s="289" t="str">
        <f>VLOOKUP(A69,'[2]Purified DNA QC Master'!$B:$X,18,FALSE)</f>
        <v>DRB3*01:01</v>
      </c>
      <c r="P69" s="289"/>
      <c r="Q69" s="289" t="str">
        <f>VLOOKUP(A69,'[2]Purified DNA QC Master'!$B:$X,20,FALSE)</f>
        <v>DRB4*01:01:01G</v>
      </c>
      <c r="R69" s="289"/>
      <c r="S69" s="289"/>
      <c r="T69" s="289"/>
      <c r="U69" s="289" t="str">
        <f>VLOOKUP(A69,'[2]Purified DNA QC Master'!$B:$X,12,FALSE)</f>
        <v>DQA1*03:01</v>
      </c>
      <c r="V69" s="289" t="str">
        <f>VLOOKUP(A69,'[2]Purified DNA QC Master'!$B:$X,13,FALSE)</f>
        <v>DQA1*05:01</v>
      </c>
      <c r="W69" s="289" t="str">
        <f>VLOOKUP(A69,'[2]Purified DNA QC Master'!$B:$X,10,FALSE)</f>
        <v>DPB1*02:01:02G</v>
      </c>
      <c r="X69" s="289" t="str">
        <f>VLOOKUP(A69,'[2]Purified DNA QC Master'!$B:$X,11,FALSE)</f>
        <v>DPB1*04:01</v>
      </c>
      <c r="Y69" s="289" t="str">
        <f>VLOOKUP(A69,'[2]Purified DNA QC Master'!$B:$X,8,FALSE)</f>
        <v>DPA1*01:03</v>
      </c>
      <c r="Z69" s="289" t="str">
        <f>VLOOKUP(A69,'[2]Purified DNA QC Master'!$B:$X,9,FALSE)</f>
        <v>DPA1*01:03</v>
      </c>
    </row>
    <row r="70" spans="1:26" x14ac:dyDescent="0.3">
      <c r="A70" s="287">
        <v>349</v>
      </c>
      <c r="C70" s="287">
        <v>27</v>
      </c>
      <c r="E70" s="289" t="str">
        <f>VLOOKUP(A70,'[2]Purified DNA QC Master'!$B:$X,2,FALSE)</f>
        <v>A*01:01</v>
      </c>
      <c r="F70" s="289" t="str">
        <f>VLOOKUP(A70,'[2]Purified DNA QC Master'!$B:$X,3,FALSE)</f>
        <v>A*03:01</v>
      </c>
      <c r="G70" s="289" t="str">
        <f>VLOOKUP(A70,'[2]Purified DNA QC Master'!$B:$X,4,FALSE)</f>
        <v>B*08:01</v>
      </c>
      <c r="H70" s="289" t="str">
        <f>VLOOKUP(A70,'[2]Purified DNA QC Master'!$B:$X,5,FALSE)</f>
        <v>B*44:02:01G</v>
      </c>
      <c r="I70" s="289" t="str">
        <f>VLOOKUP(A70,'[2]Purified DNA QC Master'!$B:$X,6,FALSE)</f>
        <v>C*05:01</v>
      </c>
      <c r="J70" s="289" t="str">
        <f>VLOOKUP(A70,'[2]Purified DNA QC Master'!$B:$X,7,FALSE)</f>
        <v>C*07:01:01G</v>
      </c>
      <c r="K70" s="289" t="str">
        <f>VLOOKUP(A70,'[2]Purified DNA QC Master'!$B:$X,16,FALSE)</f>
        <v>DRB1*03:01</v>
      </c>
      <c r="L70" s="289" t="str">
        <f>VLOOKUP(A70,'[2]Purified DNA QC Master'!$B:$X,17,FALSE)</f>
        <v>DRB1*14:54</v>
      </c>
      <c r="M70" s="289" t="str">
        <f>VLOOKUP(A70,'[2]Purified DNA QC Master'!$B:$X,14,FALSE)</f>
        <v>DQB1*05:03</v>
      </c>
      <c r="N70" s="289" t="str">
        <f>VLOOKUP(A70,'[2]Purified DNA QC Master'!$B:$X,15,FALSE)</f>
        <v>DQB1*02:01</v>
      </c>
      <c r="O70" s="289" t="str">
        <f>VLOOKUP(A70,'[2]Purified DNA QC Master'!$B:$X,18,FALSE)</f>
        <v>DRB3*01:01</v>
      </c>
      <c r="P70" s="289" t="str">
        <f>VLOOKUP(A70,'[2]Purified DNA QC Master'!$B:$X,19,FALSE)</f>
        <v>DRB3*02:02:01G</v>
      </c>
      <c r="Q70" s="289"/>
      <c r="R70" s="289"/>
      <c r="S70" s="289"/>
      <c r="T70" s="289"/>
      <c r="U70" s="289" t="str">
        <f>VLOOKUP(A70,'[2]Purified DNA QC Master'!$B:$X,12,FALSE)</f>
        <v>DQA1*01:01:01G</v>
      </c>
      <c r="V70" s="289" t="str">
        <f>VLOOKUP(A70,'[2]Purified DNA QC Master'!$B:$X,13,FALSE)</f>
        <v>DQA1*05:01:01G</v>
      </c>
      <c r="W70" s="289" t="str">
        <f>VLOOKUP(A70,'[2]Purified DNA QC Master'!$B:$X,10,FALSE)</f>
        <v>DPB1*01:01</v>
      </c>
      <c r="X70" s="289" t="str">
        <f>VLOOKUP(A70,'[2]Purified DNA QC Master'!$B:$X,11,FALSE)</f>
        <v>DPB1*04:01</v>
      </c>
      <c r="Y70" s="289" t="str">
        <f>VLOOKUP(A70,'[2]Purified DNA QC Master'!$B:$X,8,FALSE)</f>
        <v>DPA1*01:03</v>
      </c>
      <c r="Z70" s="289" t="str">
        <f>VLOOKUP(A70,'[2]Purified DNA QC Master'!$B:$X,9,FALSE)</f>
        <v>DPA1*02:01</v>
      </c>
    </row>
    <row r="71" spans="1:26" x14ac:dyDescent="0.3">
      <c r="A71" s="287">
        <v>350</v>
      </c>
      <c r="C71" s="287">
        <v>5</v>
      </c>
      <c r="D71" s="285" t="s">
        <v>928</v>
      </c>
      <c r="E71" s="289" t="str">
        <f>VLOOKUP(A71,'[2]Purified DNA QC Master'!$B:$X,2,FALSE)</f>
        <v>A*02:02</v>
      </c>
      <c r="F71" s="289" t="str">
        <f>VLOOKUP(A71,'[2]Purified DNA QC Master'!$B:$X,3,FALSE)</f>
        <v>A*30:02</v>
      </c>
      <c r="G71" s="289" t="str">
        <f>VLOOKUP(A71,'[2]Purified DNA QC Master'!$B:$X,4,FALSE)</f>
        <v>B*18:01:01G</v>
      </c>
      <c r="H71" s="289" t="str">
        <f>VLOOKUP(A71,'[2]Purified DNA QC Master'!$B:$X,5,FALSE)</f>
        <v>B*53:01</v>
      </c>
      <c r="I71" s="289" t="str">
        <f>VLOOKUP(A71,'[2]Purified DNA QC Master'!$B:$X,6,FALSE)</f>
        <v>C*04:01:01G</v>
      </c>
      <c r="J71" s="289" t="str">
        <f>VLOOKUP(A71,'[2]Purified DNA QC Master'!$B:$X,7,FALSE)</f>
        <v>C*07:04:01G</v>
      </c>
      <c r="K71" s="289" t="str">
        <f>VLOOKUP(A71,'[2]Purified DNA QC Master'!$B:$X,16,FALSE)</f>
        <v>DRB1*11:01</v>
      </c>
      <c r="L71" s="289" t="str">
        <f>VLOOKUP(A71,'[2]Purified DNA QC Master'!$B:$X,17,FALSE)</f>
        <v>DRB1*13:02</v>
      </c>
      <c r="M71" s="289" t="str">
        <f>VLOOKUP(A71,'[2]Purified DNA QC Master'!$B:$X,14,FALSE)</f>
        <v>DQB1*06:02</v>
      </c>
      <c r="N71" s="289" t="str">
        <f>VLOOKUP(A71,'[2]Purified DNA QC Master'!$B:$X,15,FALSE)</f>
        <v>DQB1*06:04</v>
      </c>
      <c r="O71" s="289" t="str">
        <f>VLOOKUP(A71,'[2]Purified DNA QC Master'!$B:$X,18,FALSE)</f>
        <v>DRB3*02:02:01G</v>
      </c>
      <c r="P71" s="289" t="str">
        <f>VLOOKUP(A71,'[2]Purified DNA QC Master'!$B:$X,19,FALSE)</f>
        <v>DRB3*03:01</v>
      </c>
      <c r="Q71" s="289"/>
      <c r="R71" s="289"/>
      <c r="S71" s="289"/>
      <c r="T71" s="289"/>
      <c r="U71" s="289" t="str">
        <f>VLOOKUP(A71,'[2]Purified DNA QC Master'!$B:$X,12,FALSE)</f>
        <v>DQA1*01:02:01G</v>
      </c>
      <c r="V71" s="289" t="str">
        <f>VLOOKUP(A71,'[2]Purified DNA QC Master'!$B:$X,13,FALSE)</f>
        <v>DQA1*01:02:01G</v>
      </c>
      <c r="W71" s="289" t="str">
        <f>VLOOKUP(A71,'[2]Purified DNA QC Master'!$B:$X,10,FALSE)</f>
        <v>DPB1*01:01</v>
      </c>
      <c r="X71" s="289" t="str">
        <f>VLOOKUP(A71,'[2]Purified DNA QC Master'!$B:$X,11,FALSE)</f>
        <v>DPB1*17:01:01G</v>
      </c>
      <c r="Y71" s="289" t="str">
        <f>VLOOKUP(A71,'[2]Purified DNA QC Master'!$B:$X,8,FALSE)</f>
        <v>DPA1*02:01</v>
      </c>
      <c r="Z71" s="289" t="str">
        <f>VLOOKUP(A71,'[2]Purified DNA QC Master'!$B:$X,9,FALSE)</f>
        <v>DPA1*02:02</v>
      </c>
    </row>
    <row r="72" spans="1:26" x14ac:dyDescent="0.3">
      <c r="A72" s="287">
        <v>351</v>
      </c>
      <c r="C72" s="287">
        <v>47</v>
      </c>
      <c r="E72" s="289" t="str">
        <f>VLOOKUP(A72,'[2]Purified DNA QC Master'!$B:$X,2,FALSE)</f>
        <v>A*29:02</v>
      </c>
      <c r="F72" s="289" t="str">
        <f>VLOOKUP(A72,'[2]Purified DNA QC Master'!$B:$X,3,FALSE)</f>
        <v>A*33:03</v>
      </c>
      <c r="G72" s="289" t="str">
        <f>VLOOKUP(A72,'[2]Purified DNA QC Master'!$B:$X,4,FALSE)</f>
        <v>B*15:10</v>
      </c>
      <c r="H72" s="289" t="str">
        <f>VLOOKUP(A72,'[2]Purified DNA QC Master'!$B:$X,5,FALSE)</f>
        <v>B*53:01</v>
      </c>
      <c r="I72" s="289" t="str">
        <f>VLOOKUP(A72,'[2]Purified DNA QC Master'!$B:$X,6,FALSE)</f>
        <v>C*03:04</v>
      </c>
      <c r="J72" s="289" t="str">
        <f>VLOOKUP(A72,'[2]Purified DNA QC Master'!$B:$X,7,FALSE)</f>
        <v>C*04:01:01G</v>
      </c>
      <c r="K72" s="289" t="str">
        <f>VLOOKUP(A72,'[2]Purified DNA QC Master'!$B:$X,16,FALSE)</f>
        <v>DRB1*03:02</v>
      </c>
      <c r="L72" s="289" t="str">
        <f>VLOOKUP(A72,'[2]Purified DNA QC Master'!$B:$X,17,FALSE)</f>
        <v>DRB1*15:03</v>
      </c>
      <c r="M72" s="289" t="str">
        <f>VLOOKUP(A72,'[2]Purified DNA QC Master'!$B:$X,14,FALSE)</f>
        <v>DQB1*06:02</v>
      </c>
      <c r="N72" s="289" t="str">
        <f>VLOOKUP(A72,'[2]Purified DNA QC Master'!$B:$X,15,FALSE)</f>
        <v>DQB1*04:02</v>
      </c>
      <c r="O72" s="289" t="str">
        <f>VLOOKUP(A72,'[2]Purified DNA QC Master'!$B:$X,18,FALSE)</f>
        <v>DRB3*01:01</v>
      </c>
      <c r="P72" s="289"/>
      <c r="Q72" s="289"/>
      <c r="R72" s="289"/>
      <c r="S72" s="289" t="str">
        <f>VLOOKUP(A72,'[2]Purified DNA QC Master'!$B:$X,22,FALSE)</f>
        <v>DRB5*01:01</v>
      </c>
      <c r="T72" s="289"/>
      <c r="U72" s="289" t="str">
        <f>VLOOKUP(A72,'[2]Purified DNA QC Master'!$B:$X,12,FALSE)</f>
        <v>DQA1*01:02:01G</v>
      </c>
      <c r="V72" s="289" t="str">
        <f>VLOOKUP(A72,'[2]Purified DNA QC Master'!$B:$X,13,FALSE)</f>
        <v>DQA1*04:01</v>
      </c>
      <c r="W72" s="289" t="str">
        <f>VLOOKUP(A72,'[2]Purified DNA QC Master'!$B:$X,10,FALSE)</f>
        <v>DPB1*01:01</v>
      </c>
      <c r="X72" s="289" t="str">
        <f>VLOOKUP(A72,'[2]Purified DNA QC Master'!$B:$X,11,FALSE)</f>
        <v>DPB1*105:01</v>
      </c>
      <c r="Y72" s="289" t="str">
        <f>VLOOKUP(A72,'[2]Purified DNA QC Master'!$B:$X,8,FALSE)</f>
        <v>DPA1*02:02</v>
      </c>
      <c r="Z72" s="289" t="str">
        <f>VLOOKUP(A72,'[2]Purified DNA QC Master'!$B:$X,9,FALSE)</f>
        <v>DPA1*03:01</v>
      </c>
    </row>
    <row r="73" spans="1:26" x14ac:dyDescent="0.3">
      <c r="A73" s="287">
        <v>352</v>
      </c>
      <c r="C73" s="287">
        <v>47</v>
      </c>
      <c r="E73" s="289" t="str">
        <f>VLOOKUP(A73,'[2]Purified DNA QC Master'!$B:$X,2,FALSE)</f>
        <v>A*02:01</v>
      </c>
      <c r="F73" s="289" t="str">
        <f>VLOOKUP(A73,'[2]Purified DNA QC Master'!$B:$X,3,FALSE)</f>
        <v>A*03:01</v>
      </c>
      <c r="G73" s="289" t="str">
        <f>VLOOKUP(A73,'[2]Purified DNA QC Master'!$B:$X,4,FALSE)</f>
        <v>B*14:02</v>
      </c>
      <c r="H73" s="289" t="str">
        <f>VLOOKUP(A73,'[2]Purified DNA QC Master'!$B:$X,5,FALSE)</f>
        <v>B*49:01</v>
      </c>
      <c r="I73" s="289" t="str">
        <f>VLOOKUP(A73,'[2]Purified DNA QC Master'!$B:$X,6,FALSE)</f>
        <v>C*08:02</v>
      </c>
      <c r="J73" s="289" t="str">
        <f>VLOOKUP(A73,'[2]Purified DNA QC Master'!$B:$X,7,FALSE)</f>
        <v>C*12:03</v>
      </c>
      <c r="K73" s="289" t="str">
        <f>VLOOKUP(A73,'[2]Purified DNA QC Master'!$B:$X,16,FALSE)</f>
        <v>DRB1*03:01</v>
      </c>
      <c r="L73" s="289" t="str">
        <f>VLOOKUP(A73,'[2]Purified DNA QC Master'!$B:$X,17,FALSE)</f>
        <v>DRB1*13:02</v>
      </c>
      <c r="M73" s="289" t="str">
        <f>VLOOKUP(A73,'[2]Purified DNA QC Master'!$B:$X,14,FALSE)</f>
        <v>DQB1*06:09</v>
      </c>
      <c r="N73" s="289" t="str">
        <f>VLOOKUP(A73,'[2]Purified DNA QC Master'!$B:$X,15,FALSE)</f>
        <v>DQB1*02:01</v>
      </c>
      <c r="O73" s="289" t="str">
        <f>VLOOKUP(A73,'[2]Purified DNA QC Master'!$B:$X,18,FALSE)</f>
        <v>DRB3*01:01</v>
      </c>
      <c r="P73" s="289" t="str">
        <f>VLOOKUP(A73,'[2]Purified DNA QC Master'!$B:$X,19,FALSE)</f>
        <v>DRB3*03:01</v>
      </c>
      <c r="Q73" s="289"/>
      <c r="R73" s="289"/>
      <c r="S73" s="289"/>
      <c r="T73" s="289"/>
      <c r="U73" s="289" t="str">
        <f>VLOOKUP(A73,'[2]Purified DNA QC Master'!$B:$X,12,FALSE)</f>
        <v>DQA1*01:02:01G</v>
      </c>
      <c r="V73" s="289" t="str">
        <f>VLOOKUP(A73,'[2]Purified DNA QC Master'!$B:$X,13,FALSE)</f>
        <v>DQA1*05:01</v>
      </c>
      <c r="W73" s="289" t="str">
        <f>VLOOKUP(A73,'[2]Purified DNA QC Master'!$B:$X,10,FALSE)</f>
        <v>DPB1*01:01</v>
      </c>
      <c r="X73" s="289" t="str">
        <f>VLOOKUP(A73,'[2]Purified DNA QC Master'!$B:$X,11,FALSE)</f>
        <v>DPB1*05:01:01G</v>
      </c>
      <c r="Y73" s="289" t="str">
        <f>VLOOKUP(A73,'[2]Purified DNA QC Master'!$B:$X,8,FALSE)</f>
        <v>DPA1*02:01</v>
      </c>
      <c r="Z73" s="289" t="str">
        <f>VLOOKUP(A73,'[2]Purified DNA QC Master'!$B:$X,9,FALSE)</f>
        <v>DPA1*02:01</v>
      </c>
    </row>
    <row r="74" spans="1:26" x14ac:dyDescent="0.3">
      <c r="A74" s="287">
        <v>353</v>
      </c>
      <c r="C74" s="287">
        <v>48</v>
      </c>
      <c r="E74" s="289" t="str">
        <f>VLOOKUP(A74,'[2]Purified DNA QC Master'!$B:$X,2,FALSE)</f>
        <v>A*24:02</v>
      </c>
      <c r="F74" s="289" t="str">
        <f>VLOOKUP(A74,'[2]Purified DNA QC Master'!$B:$X,3,FALSE)</f>
        <v>A*68:01:02G</v>
      </c>
      <c r="G74" s="289" t="str">
        <f>VLOOKUP(A74,'[2]Purified DNA QC Master'!$B:$X,4,FALSE)</f>
        <v>B*18:01:01G</v>
      </c>
      <c r="H74" s="289" t="str">
        <f>VLOOKUP(A74,'[2]Purified DNA QC Master'!$B:$X,5,FALSE)</f>
        <v>B*35:01:01G</v>
      </c>
      <c r="I74" s="289" t="str">
        <f>VLOOKUP(A74,'[2]Purified DNA QC Master'!$B:$X,6,FALSE)</f>
        <v>C*04:01:01G</v>
      </c>
      <c r="J74" s="289" t="str">
        <f>VLOOKUP(A74,'[2]Purified DNA QC Master'!$B:$X,7,FALSE)</f>
        <v>C*07:01:01G</v>
      </c>
      <c r="K74" s="289" t="str">
        <f>VLOOKUP(A74,'[2]Purified DNA QC Master'!$B:$X,16,FALSE)</f>
        <v>DRB1*01:03</v>
      </c>
      <c r="L74" s="289" t="str">
        <f>VLOOKUP(A74,'[2]Purified DNA QC Master'!$B:$X,17,FALSE)</f>
        <v>DRB1*08:04</v>
      </c>
      <c r="M74" s="289" t="str">
        <f>VLOOKUP(A74,'[2]Purified DNA QC Master'!$B:$X,14,FALSE)</f>
        <v>DQB1*05:01</v>
      </c>
      <c r="N74" s="289" t="str">
        <f>VLOOKUP(A74,'[2]Purified DNA QC Master'!$B:$X,15,FALSE)</f>
        <v>DQB1*03:01</v>
      </c>
      <c r="O74" s="289"/>
      <c r="P74" s="289"/>
      <c r="Q74" s="289"/>
      <c r="R74" s="289"/>
      <c r="S74" s="289"/>
      <c r="T74" s="289"/>
      <c r="U74" s="289" t="str">
        <f>VLOOKUP(A74,'[2]Purified DNA QC Master'!$B:$X,12,FALSE)</f>
        <v>DQA1*01:01:01G</v>
      </c>
      <c r="V74" s="289" t="str">
        <f>VLOOKUP(A74,'[2]Purified DNA QC Master'!$B:$X,13,FALSE)</f>
        <v>DQA1*05:01:01G</v>
      </c>
      <c r="W74" s="289" t="str">
        <f>VLOOKUP(A74,'[2]Purified DNA QC Master'!$B:$X,10,FALSE)</f>
        <v>DPB1*02:01:02G</v>
      </c>
      <c r="X74" s="289" t="str">
        <f>VLOOKUP(A74,'[2]Purified DNA QC Master'!$B:$X,11,FALSE)</f>
        <v>DPB1*15:01</v>
      </c>
      <c r="Y74" s="289" t="str">
        <f>VLOOKUP(A74,'[2]Purified DNA QC Master'!$B:$X,8,FALSE)</f>
        <v>DPA1*01:03</v>
      </c>
      <c r="Z74" s="289" t="str">
        <f>VLOOKUP(A74,'[2]Purified DNA QC Master'!$B:$X,9,FALSE)</f>
        <v>DPA1*01:04</v>
      </c>
    </row>
    <row r="75" spans="1:26" x14ac:dyDescent="0.3">
      <c r="A75" s="287">
        <v>354</v>
      </c>
      <c r="C75" s="287">
        <v>15</v>
      </c>
      <c r="E75" s="289" t="str">
        <f>VLOOKUP(A75,'[2]Purified DNA QC Master'!$B:$X,2,FALSE)</f>
        <v>A*01:01</v>
      </c>
      <c r="F75" s="289" t="str">
        <f>VLOOKUP(A75,'[2]Purified DNA QC Master'!$B:$X,3,FALSE)</f>
        <v>A*02:01</v>
      </c>
      <c r="G75" s="289" t="str">
        <f>VLOOKUP(A75,'[2]Purified DNA QC Master'!$B:$X,4,FALSE)</f>
        <v>B*15:01</v>
      </c>
      <c r="H75" s="289" t="str">
        <f>VLOOKUP(A75,'[2]Purified DNA QC Master'!$B:$X,5,FALSE)</f>
        <v>B*57:01</v>
      </c>
      <c r="I75" s="289" t="str">
        <f>VLOOKUP(A75,'[2]Purified DNA QC Master'!$B:$X,6,FALSE)</f>
        <v>C*01:02:01G</v>
      </c>
      <c r="J75" s="289" t="str">
        <f>VLOOKUP(A75,'[2]Purified DNA QC Master'!$B:$X,7,FALSE)</f>
        <v>C*06:02:01G</v>
      </c>
      <c r="K75" s="289" t="str">
        <f>VLOOKUP(A75,'[2]Purified DNA QC Master'!$B:$X,16,FALSE)</f>
        <v>DRB1*07:01</v>
      </c>
      <c r="L75" s="289" t="str">
        <f>VLOOKUP(A75,'[2]Purified DNA QC Master'!$B:$X,17,FALSE)</f>
        <v>DRB1*09:01:02G</v>
      </c>
      <c r="M75" s="289" t="str">
        <f>VLOOKUP(A75,'[2]Purified DNA QC Master'!$B:$X,14,FALSE)</f>
        <v>DQB1*03:03</v>
      </c>
      <c r="N75" s="289" t="str">
        <f>VLOOKUP(A75,'[2]Purified DNA QC Master'!$B:$X,15,FALSE)</f>
        <v>DQB1*03:03</v>
      </c>
      <c r="O75" s="289"/>
      <c r="P75" s="289"/>
      <c r="Q75" s="289" t="str">
        <f>VLOOKUP(A75,'[2]Purified DNA QC Master'!$B:$X,20,FALSE)</f>
        <v>DRB4*01:01:01G</v>
      </c>
      <c r="R75" s="289" t="str">
        <f>VLOOKUP(A75,'[2]Purified DNA QC Master'!$B:$X,21,FALSE)</f>
        <v>DRB4*01:03N</v>
      </c>
      <c r="S75" s="289"/>
      <c r="T75" s="289"/>
      <c r="U75" s="289" t="str">
        <f>VLOOKUP(A75,'[2]Purified DNA QC Master'!$B:$X,12,FALSE)</f>
        <v>DQA1*02:01</v>
      </c>
      <c r="V75" s="289" t="str">
        <f>VLOOKUP(A75,'[2]Purified DNA QC Master'!$B:$X,13,FALSE)</f>
        <v>DQA1*03:01:01G</v>
      </c>
      <c r="W75" s="289" t="str">
        <f>VLOOKUP(A75,'[2]Purified DNA QC Master'!$B:$X,10,FALSE)</f>
        <v>DPB1*02:01:02G</v>
      </c>
      <c r="X75" s="289" t="str">
        <f>VLOOKUP(A75,'[2]Purified DNA QC Master'!$B:$X,11,FALSE)</f>
        <v>DPB1*04:02</v>
      </c>
      <c r="Y75" s="289" t="str">
        <f>VLOOKUP(A75,'[2]Purified DNA QC Master'!$B:$X,8,FALSE)</f>
        <v>DPA1*01:03</v>
      </c>
      <c r="Z75" s="289" t="str">
        <f>VLOOKUP(A75,'[2]Purified DNA QC Master'!$B:$X,9,FALSE)</f>
        <v>DPA1*01:03</v>
      </c>
    </row>
    <row r="76" spans="1:26" x14ac:dyDescent="0.3">
      <c r="A76" s="287">
        <v>355</v>
      </c>
      <c r="C76" s="287">
        <v>16</v>
      </c>
      <c r="E76" s="289" t="str">
        <f>VLOOKUP(A76,'[2]Purified DNA QC Master'!$B:$X,2,FALSE)</f>
        <v>A*02:01</v>
      </c>
      <c r="F76" s="289" t="str">
        <f>VLOOKUP(A76,'[2]Purified DNA QC Master'!$B:$X,3,FALSE)</f>
        <v>A*68:02</v>
      </c>
      <c r="G76" s="289" t="str">
        <f>VLOOKUP(A76,'[2]Purified DNA QC Master'!$B:$X,4,FALSE)</f>
        <v>B*14:02</v>
      </c>
      <c r="H76" s="289" t="str">
        <f>VLOOKUP(A76,'[2]Purified DNA QC Master'!$B:$X,5,FALSE)</f>
        <v>B*44:02:01G</v>
      </c>
      <c r="I76" s="289" t="str">
        <f>VLOOKUP(A76,'[2]Purified DNA QC Master'!$B:$X,6,FALSE)</f>
        <v>C*05:01</v>
      </c>
      <c r="J76" s="289" t="str">
        <f>VLOOKUP(A76,'[2]Purified DNA QC Master'!$B:$X,7,FALSE)</f>
        <v>C*08:02</v>
      </c>
      <c r="K76" s="289" t="str">
        <f>VLOOKUP(A76,'[2]Purified DNA QC Master'!$B:$X,16,FALSE)</f>
        <v>DRB1*01:01</v>
      </c>
      <c r="L76" s="289" t="str">
        <f>VLOOKUP(A76,'[2]Purified DNA QC Master'!$B:$X,17,FALSE)</f>
        <v>DRB1*16:01</v>
      </c>
      <c r="M76" s="289" t="str">
        <f>VLOOKUP(A76,'[2]Purified DNA QC Master'!$B:$X,14,FALSE)</f>
        <v>DQB1*05:01</v>
      </c>
      <c r="N76" s="289" t="str">
        <f>VLOOKUP(A76,'[2]Purified DNA QC Master'!$B:$X,15,FALSE)</f>
        <v>DQB1*05:02</v>
      </c>
      <c r="O76" s="289"/>
      <c r="P76" s="289"/>
      <c r="Q76" s="289"/>
      <c r="R76" s="289"/>
      <c r="S76" s="289" t="str">
        <f>VLOOKUP(A76,'[2]Purified DNA QC Master'!$B:$X,22,FALSE)</f>
        <v>confirmed no DRB5 via SSO/SSP</v>
      </c>
      <c r="T76" s="289"/>
      <c r="U76" s="289" t="str">
        <f>VLOOKUP(A76,'[2]Purified DNA QC Master'!$B:$X,12,FALSE)</f>
        <v>DQA1*01:01:01G</v>
      </c>
      <c r="V76" s="289" t="str">
        <f>VLOOKUP(A76,'[2]Purified DNA QC Master'!$B:$X,13,FALSE)</f>
        <v>DQA1*01:02:01G</v>
      </c>
      <c r="W76" s="289" t="str">
        <f>VLOOKUP(A76,'[2]Purified DNA QC Master'!$B:$X,10,FALSE)</f>
        <v>DPB1*03:01:01G</v>
      </c>
      <c r="X76" s="289" t="str">
        <f>VLOOKUP(A76,'[2]Purified DNA QC Master'!$B:$X,11,FALSE)</f>
        <v>DPB1*04:01</v>
      </c>
      <c r="Y76" s="289" t="str">
        <f>VLOOKUP(A76,'[2]Purified DNA QC Master'!$B:$X,8,FALSE)</f>
        <v>DPA1*01:03</v>
      </c>
      <c r="Z76" s="289" t="str">
        <f>VLOOKUP(A76,'[2]Purified DNA QC Master'!$B:$X,9,FALSE)</f>
        <v>DPA1*01:03</v>
      </c>
    </row>
    <row r="77" spans="1:26" x14ac:dyDescent="0.3">
      <c r="A77" s="287">
        <v>356</v>
      </c>
      <c r="C77" s="287">
        <v>68</v>
      </c>
      <c r="E77" s="289" t="str">
        <f>VLOOKUP(A77,'[2]Purified DNA QC Master'!$B:$X,2,FALSE)</f>
        <v>A*02:01</v>
      </c>
      <c r="F77" s="289" t="str">
        <f>VLOOKUP(A77,'[2]Purified DNA QC Master'!$B:$X,3,FALSE)</f>
        <v>A*02:01</v>
      </c>
      <c r="G77" s="289" t="str">
        <f>VLOOKUP(A77,'[2]Purified DNA QC Master'!$B:$X,4,FALSE)</f>
        <v>B*07:02:01G</v>
      </c>
      <c r="H77" s="289" t="str">
        <f>VLOOKUP(A77,'[2]Purified DNA QC Master'!$B:$X,5,FALSE)</f>
        <v>B*18:01:01G</v>
      </c>
      <c r="I77" s="289" t="str">
        <f>VLOOKUP(A77,'[2]Purified DNA QC Master'!$B:$X,6,FALSE)</f>
        <v>C*07:02:01G</v>
      </c>
      <c r="J77" s="289" t="str">
        <f>VLOOKUP(A77,'[2]Purified DNA QC Master'!$B:$X,7,FALSE)</f>
        <v>C*07:04:01G</v>
      </c>
      <c r="K77" s="289" t="str">
        <f>VLOOKUP(A77,'[2]Purified DNA QC Master'!$B:$X,16,FALSE)</f>
        <v>DRB1*11:01</v>
      </c>
      <c r="L77" s="289" t="str">
        <f>VLOOKUP(A77,'[2]Purified DNA QC Master'!$B:$X,17,FALSE)</f>
        <v>DRB1*15:01</v>
      </c>
      <c r="M77" s="289" t="str">
        <f>VLOOKUP(A77,'[2]Purified DNA QC Master'!$B:$X,14,FALSE)</f>
        <v>DQB1*06:02</v>
      </c>
      <c r="N77" s="289" t="str">
        <f>VLOOKUP(A77,'[2]Purified DNA QC Master'!$B:$X,15,FALSE)</f>
        <v>DQB1*06:02</v>
      </c>
      <c r="O77" s="289" t="str">
        <f>VLOOKUP(A77,'[2]Purified DNA QC Master'!$B:$X,18,FALSE)</f>
        <v>DRB3*02:02:01G</v>
      </c>
      <c r="P77" s="289"/>
      <c r="Q77" s="289"/>
      <c r="R77" s="289"/>
      <c r="S77" s="289" t="str">
        <f>VLOOKUP(A77,'[2]Purified DNA QC Master'!$B:$X,22,FALSE)</f>
        <v>DRB5*01:01</v>
      </c>
      <c r="T77" s="289"/>
      <c r="U77" s="289" t="str">
        <f>VLOOKUP(A77,'[2]Purified DNA QC Master'!$B:$X,12,FALSE)</f>
        <v>DQA1*01:02:01G</v>
      </c>
      <c r="V77" s="289" t="str">
        <f>VLOOKUP(A77,'[2]Purified DNA QC Master'!$B:$X,13,FALSE)</f>
        <v>DQA1*01:02:01G</v>
      </c>
      <c r="W77" s="289" t="str">
        <f>VLOOKUP(A77,'[2]Purified DNA QC Master'!$B:$X,10,FALSE)</f>
        <v>DPB1*02:01:02G</v>
      </c>
      <c r="X77" s="289" t="str">
        <f>VLOOKUP(A77,'[2]Purified DNA QC Master'!$B:$X,11,FALSE)</f>
        <v>DPB1*04:01</v>
      </c>
      <c r="Y77" s="289" t="str">
        <f>VLOOKUP(A77,'[2]Purified DNA QC Master'!$B:$X,8,FALSE)</f>
        <v>DPA1*01:03</v>
      </c>
      <c r="Z77" s="289" t="str">
        <f>VLOOKUP(A77,'[2]Purified DNA QC Master'!$B:$X,9,FALSE)</f>
        <v>DPA1*01:03</v>
      </c>
    </row>
    <row r="78" spans="1:26" x14ac:dyDescent="0.3">
      <c r="A78" s="287">
        <v>357</v>
      </c>
      <c r="C78" s="287">
        <v>42</v>
      </c>
      <c r="E78" s="289" t="str">
        <f>VLOOKUP(A78,'[2]Purified DNA QC Master'!$B:$X,2,FALSE)</f>
        <v>A*02:01</v>
      </c>
      <c r="F78" s="289" t="str">
        <f>VLOOKUP(A78,'[2]Purified DNA QC Master'!$B:$X,3,FALSE)</f>
        <v>A*26:01</v>
      </c>
      <c r="G78" s="289" t="str">
        <f>VLOOKUP(A78,'[2]Purified DNA QC Master'!$B:$X,4,FALSE)</f>
        <v>B*07;02:01G</v>
      </c>
      <c r="H78" s="289" t="str">
        <f>VLOOKUP(A78,'[2]Purified DNA QC Master'!$B:$X,5,FALSE)</f>
        <v>B*08:01</v>
      </c>
      <c r="I78" s="289" t="str">
        <f>VLOOKUP(A78,'[2]Purified DNA QC Master'!$B:$X,6,FALSE)</f>
        <v>C*07:01:01G</v>
      </c>
      <c r="J78" s="289" t="str">
        <f>VLOOKUP(A78,'[2]Purified DNA QC Master'!$B:$X,7,FALSE)</f>
        <v>C*12:03</v>
      </c>
      <c r="K78" s="289" t="str">
        <f>VLOOKUP(A78,'[2]Purified DNA QC Master'!$B:$X,16,FALSE)</f>
        <v>DRB1*03:01</v>
      </c>
      <c r="L78" s="289" t="str">
        <f>VLOOKUP(A78,'[2]Purified DNA QC Master'!$B:$X,17,FALSE)</f>
        <v>DRB1*15:01</v>
      </c>
      <c r="M78" s="289" t="str">
        <f>VLOOKUP(A78,'[2]Purified DNA QC Master'!$B:$X,14,FALSE)</f>
        <v>DQB1*05:02</v>
      </c>
      <c r="N78" s="289" t="str">
        <f>VLOOKUP(A78,'[2]Purified DNA QC Master'!$B:$X,15,FALSE)</f>
        <v>DQB1*02:01</v>
      </c>
      <c r="O78" s="289" t="str">
        <f>VLOOKUP(A78,'[2]Purified DNA QC Master'!$B:$X,18,FALSE)</f>
        <v>DRB3*02:02:01G</v>
      </c>
      <c r="P78" s="289"/>
      <c r="Q78" s="289"/>
      <c r="R78" s="289"/>
      <c r="S78" s="289" t="str">
        <f>VLOOKUP(A78,'[2]Purified DNA QC Master'!$B:$X,22,FALSE)</f>
        <v>DRB5*01:01</v>
      </c>
      <c r="T78" s="289"/>
      <c r="U78" s="289" t="str">
        <f>VLOOKUP(A78,'[2]Purified DNA QC Master'!$B:$X,12,FALSE)</f>
        <v>DQA1*01:02:01G</v>
      </c>
      <c r="V78" s="289" t="str">
        <f>VLOOKUP(A78,'[2]Purified DNA QC Master'!$B:$X,13,FALSE)</f>
        <v>DQA1*05:01</v>
      </c>
      <c r="W78" s="289" t="str">
        <f>VLOOKUP(A78,'[2]Purified DNA QC Master'!$B:$X,10,FALSE)</f>
        <v>DPB1*04:01</v>
      </c>
      <c r="X78" s="289" t="str">
        <f>VLOOKUP(A78,'[2]Purified DNA QC Master'!$B:$X,11,FALSE)</f>
        <v>DPB1*04:01</v>
      </c>
      <c r="Y78" s="289" t="str">
        <f>VLOOKUP(A78,'[2]Purified DNA QC Master'!$B:$X,8,FALSE)</f>
        <v>DPA1*01:03</v>
      </c>
      <c r="Z78" s="289" t="str">
        <f>VLOOKUP(A78,'[2]Purified DNA QC Master'!$B:$X,9,FALSE)</f>
        <v>DPA1*01:03</v>
      </c>
    </row>
    <row r="79" spans="1:26" x14ac:dyDescent="0.3">
      <c r="A79" s="287">
        <v>358</v>
      </c>
      <c r="C79" s="287">
        <v>66</v>
      </c>
      <c r="E79" s="289" t="str">
        <f>VLOOKUP(A79,'[2]Purified DNA QC Master'!$B:$X,2,FALSE)</f>
        <v>A*02:01</v>
      </c>
      <c r="F79" s="289" t="str">
        <f>VLOOKUP(A79,'[2]Purified DNA QC Master'!$B:$X,3,FALSE)</f>
        <v>A*23:01:01G</v>
      </c>
      <c r="G79" s="289" t="str">
        <f>VLOOKUP(A79,'[2]Purified DNA QC Master'!$B:$X,4,FALSE)</f>
        <v>B*40:02</v>
      </c>
      <c r="H79" s="289" t="str">
        <f>VLOOKUP(A79,'[2]Purified DNA QC Master'!$B:$X,5,FALSE)</f>
        <v>B*45:01</v>
      </c>
      <c r="I79" s="289" t="str">
        <f>VLOOKUP(A79,'[2]Purified DNA QC Master'!$B:$X,6,FALSE)</f>
        <v>C*02:02</v>
      </c>
      <c r="J79" s="289" t="str">
        <f>VLOOKUP(A79,'[2]Purified DNA QC Master'!$B:$X,7,FALSE)</f>
        <v>C*16:01</v>
      </c>
      <c r="K79" s="289" t="str">
        <f>VLOOKUP(A79,'[2]Purified DNA QC Master'!$B:$X,16,FALSE)</f>
        <v>DRB1*11:01</v>
      </c>
      <c r="L79" s="289" t="str">
        <f>VLOOKUP(A79,'[2]Purified DNA QC Master'!$B:$X,17,FALSE)</f>
        <v>DRB1*16:02</v>
      </c>
      <c r="M79" s="289" t="str">
        <f>VLOOKUP(A79,'[2]Purified DNA QC Master'!$B:$X,14,FALSE)</f>
        <v>DQB1*05:02</v>
      </c>
      <c r="N79" s="289" t="str">
        <f>VLOOKUP(A79,'[2]Purified DNA QC Master'!$B:$X,15,FALSE)</f>
        <v>DQB1*03:01</v>
      </c>
      <c r="O79" s="289" t="str">
        <f>VLOOKUP(A79,'[2]Purified DNA QC Master'!$B:$X,18,FALSE)</f>
        <v>DRB3*02:02:01G</v>
      </c>
      <c r="P79" s="289"/>
      <c r="Q79" s="289"/>
      <c r="R79" s="289"/>
      <c r="S79" s="289" t="str">
        <f>VLOOKUP(A79,'[2]Purified DNA QC Master'!$B:$X,22,FALSE)</f>
        <v>DRB5*02:02:01G</v>
      </c>
      <c r="T79" s="289"/>
      <c r="U79" s="289" t="str">
        <f>VLOOKUP(A79,'[2]Purified DNA QC Master'!$B:$X,12,FALSE)</f>
        <v>DQA1*01:02:01G</v>
      </c>
      <c r="V79" s="289" t="str">
        <f>VLOOKUP(A79,'[2]Purified DNA QC Master'!$B:$X,13,FALSE)</f>
        <v>DQA1*05:01:01G</v>
      </c>
      <c r="W79" s="289" t="str">
        <f>VLOOKUP(A79,'[2]Purified DNA QC Master'!$B:$X,10,FALSE)</f>
        <v>DPB1*04:02</v>
      </c>
      <c r="X79" s="289" t="str">
        <f>VLOOKUP(A79,'[2]Purified DNA QC Master'!$B:$X,11,FALSE)</f>
        <v>DPB1*85:01</v>
      </c>
      <c r="Y79" s="289" t="str">
        <f>VLOOKUP(A79,'[2]Purified DNA QC Master'!$B:$X,8,FALSE)</f>
        <v>DPA1*01:03</v>
      </c>
      <c r="Z79" s="289" t="str">
        <f>VLOOKUP(A79,'[2]Purified DNA QC Master'!$B:$X,9,FALSE)</f>
        <v>DPA1*02:02</v>
      </c>
    </row>
    <row r="80" spans="1:26" x14ac:dyDescent="0.3">
      <c r="A80" s="287">
        <v>359</v>
      </c>
      <c r="C80" s="287">
        <v>49</v>
      </c>
      <c r="E80" s="289" t="str">
        <f>VLOOKUP(A80,'[2]Purified DNA QC Master'!$B:$X,2,FALSE)</f>
        <v>A*02:01</v>
      </c>
      <c r="F80" s="289" t="str">
        <f>VLOOKUP(A80,'[2]Purified DNA QC Master'!$B:$X,3,FALSE)</f>
        <v>A*68:01</v>
      </c>
      <c r="G80" s="289" t="str">
        <f>VLOOKUP(A80,'[2]Purified DNA QC Master'!$B:$X,4,FALSE)</f>
        <v>B*35:08</v>
      </c>
      <c r="H80" s="289" t="str">
        <f>VLOOKUP(A80,'[2]Purified DNA QC Master'!$B:$X,5,FALSE)</f>
        <v>B*49:01</v>
      </c>
      <c r="I80" s="289" t="str">
        <f>VLOOKUP(A80,'[2]Purified DNA QC Master'!$B:$X,6,FALSE)</f>
        <v>C*04:01:01G</v>
      </c>
      <c r="J80" s="289" t="str">
        <f>VLOOKUP(A80,'[2]Purified DNA QC Master'!$B:$X,7,FALSE)</f>
        <v>C*07:01:01G</v>
      </c>
      <c r="K80" s="289" t="str">
        <f>VLOOKUP(A80,'[2]Purified DNA QC Master'!$B:$X,16,FALSE)</f>
        <v>DRB1*04:03</v>
      </c>
      <c r="L80" s="289" t="str">
        <f>VLOOKUP(A80,'[2]Purified DNA QC Master'!$B:$X,17,FALSE)</f>
        <v>DRB1*11:04</v>
      </c>
      <c r="M80" s="289" t="str">
        <f>VLOOKUP(A80,'[2]Purified DNA QC Master'!$B:$X,14,FALSE)</f>
        <v>DQB1*03:01</v>
      </c>
      <c r="N80" s="289" t="str">
        <f>VLOOKUP(A80,'[2]Purified DNA QC Master'!$B:$X,15,FALSE)</f>
        <v>DQB1*03:02</v>
      </c>
      <c r="O80" s="289" t="str">
        <f>VLOOKUP(A80,'[2]Purified DNA QC Master'!$B:$X,18,FALSE)</f>
        <v>DRB3*02:02:01G</v>
      </c>
      <c r="P80" s="289"/>
      <c r="Q80" s="289" t="str">
        <f>VLOOKUP(A80,'[2]Purified DNA QC Master'!$B:$X,20,FALSE)</f>
        <v>DRB4*01:01:01G</v>
      </c>
      <c r="R80" s="289"/>
      <c r="S80" s="289"/>
      <c r="T80" s="289"/>
      <c r="U80" s="289" t="str">
        <f>VLOOKUP(A80,'[2]Purified DNA QC Master'!$B:$X,12,FALSE)</f>
        <v>DQA1*03:01</v>
      </c>
      <c r="V80" s="289" t="str">
        <f>VLOOKUP(A80,'[2]Purified DNA QC Master'!$B:$X,13,FALSE)</f>
        <v>DQA1*05:01:01G</v>
      </c>
      <c r="W80" s="289" t="str">
        <f>VLOOKUP(A80,'[2]Purified DNA QC Master'!$B:$X,10,FALSE)</f>
        <v>DPB1*02:01:02G</v>
      </c>
      <c r="X80" s="289" t="str">
        <f>VLOOKUP(A80,'[2]Purified DNA QC Master'!$B:$X,11,FALSE)</f>
        <v>DPB1*02:01:02G</v>
      </c>
      <c r="Y80" s="289" t="str">
        <f>VLOOKUP(A80,'[2]Purified DNA QC Master'!$B:$X,8,FALSE)</f>
        <v>DPA1*01:03</v>
      </c>
      <c r="Z80" s="289" t="str">
        <f>VLOOKUP(A80,'[2]Purified DNA QC Master'!$B:$X,9,FALSE)</f>
        <v>DPA1*01:03</v>
      </c>
    </row>
    <row r="81" spans="1:26" x14ac:dyDescent="0.3">
      <c r="A81" s="287">
        <v>360</v>
      </c>
      <c r="C81" s="287">
        <v>73</v>
      </c>
      <c r="E81" s="289" t="str">
        <f>VLOOKUP(A81,'[2]Purified DNA QC Master'!$B:$X,2,FALSE)</f>
        <v>A*25:01</v>
      </c>
      <c r="F81" s="289" t="str">
        <f>VLOOKUP(A81,'[2]Purified DNA QC Master'!$B:$X,3,FALSE)</f>
        <v>A*68:01:02G</v>
      </c>
      <c r="G81" s="289" t="str">
        <f>VLOOKUP(A81,'[2]Purified DNA QC Master'!$B:$X,4,FALSE)</f>
        <v>B*15:01</v>
      </c>
      <c r="H81" s="289" t="str">
        <f>VLOOKUP(A81,'[2]Purified DNA QC Master'!$B:$X,5,FALSE)</f>
        <v>B*51:01:01G</v>
      </c>
      <c r="I81" s="289" t="str">
        <f>VLOOKUP(A81,'[2]Purified DNA QC Master'!$B:$X,6,FALSE)</f>
        <v>C*03:03:01G</v>
      </c>
      <c r="J81" s="289" t="str">
        <f>VLOOKUP(A81,'[2]Purified DNA QC Master'!$B:$X,7,FALSE)</f>
        <v>C*14:02</v>
      </c>
      <c r="K81" s="289" t="str">
        <f>VLOOKUP(A81,'[2]Purified DNA QC Master'!$B:$X,16,FALSE)</f>
        <v>DRB1*11:01</v>
      </c>
      <c r="L81" s="289" t="str">
        <f>VLOOKUP(A81,'[2]Purified DNA QC Master'!$B:$X,17,FALSE)</f>
        <v>DRB1*13:01</v>
      </c>
      <c r="M81" s="289" t="str">
        <f>VLOOKUP(A81,'[2]Purified DNA QC Master'!$B:$X,14,FALSE)</f>
        <v>DQB1*06:03</v>
      </c>
      <c r="N81" s="289" t="str">
        <f>VLOOKUP(A81,'[2]Purified DNA QC Master'!$B:$X,15,FALSE)</f>
        <v>DQB1*03:01</v>
      </c>
      <c r="O81" s="289" t="str">
        <f>VLOOKUP(A81,'[2]Purified DNA QC Master'!$B:$X,18,FALSE)</f>
        <v>DRB3*01:01</v>
      </c>
      <c r="P81" s="289" t="str">
        <f>VLOOKUP(A81,'[2]Purified DNA QC Master'!$B:$X,19,FALSE)</f>
        <v>DRB3*02:02:01G</v>
      </c>
      <c r="Q81" s="289"/>
      <c r="R81" s="289"/>
      <c r="S81" s="289"/>
      <c r="T81" s="289"/>
      <c r="U81" s="289" t="str">
        <f>VLOOKUP(A81,'[2]Purified DNA QC Master'!$B:$X,12,FALSE)</f>
        <v>DQA1*01:03</v>
      </c>
      <c r="V81" s="289" t="str">
        <f>VLOOKUP(A81,'[2]Purified DNA QC Master'!$B:$X,13,FALSE)</f>
        <v>DQA1*05:01:01G</v>
      </c>
      <c r="W81" s="289" t="str">
        <f>VLOOKUP(A81,'[2]Purified DNA QC Master'!$B:$X,10,FALSE)</f>
        <v>DPB1*01:01</v>
      </c>
      <c r="X81" s="289" t="str">
        <f>VLOOKUP(A81,'[2]Purified DNA QC Master'!$B:$X,11,FALSE)</f>
        <v>DPB1*03:01:01G</v>
      </c>
      <c r="Y81" s="289" t="str">
        <f>VLOOKUP(A81,'[2]Purified DNA QC Master'!$B:$X,8,FALSE)</f>
        <v>DPA1*01:03</v>
      </c>
      <c r="Z81" s="289" t="str">
        <f>VLOOKUP(A81,'[2]Purified DNA QC Master'!$B:$X,9,FALSE)</f>
        <v>DPA1*02:01</v>
      </c>
    </row>
    <row r="82" spans="1:26" x14ac:dyDescent="0.3">
      <c r="A82" s="287">
        <v>361</v>
      </c>
      <c r="C82" s="287">
        <v>45</v>
      </c>
      <c r="E82" s="289" t="str">
        <f>VLOOKUP(A82,'[2]Purified DNA QC Master'!$B:$X,2,FALSE)</f>
        <v>A*01:01</v>
      </c>
      <c r="F82" s="289" t="str">
        <f>VLOOKUP(A82,'[2]Purified DNA QC Master'!$B:$X,3,FALSE)</f>
        <v>A*02:01</v>
      </c>
      <c r="G82" s="289" t="str">
        <f>VLOOKUP(A82,'[2]Purified DNA QC Master'!$B:$X,4,FALSE)</f>
        <v>B*08:01</v>
      </c>
      <c r="H82" s="289" t="str">
        <f>VLOOKUP(A82,'[2]Purified DNA QC Master'!$B:$X,5,FALSE)</f>
        <v>B*35:03</v>
      </c>
      <c r="I82" s="289" t="str">
        <f>VLOOKUP(A82,'[2]Purified DNA QC Master'!$B:$X,6,FALSE)</f>
        <v>C*04:01:01G</v>
      </c>
      <c r="J82" s="289" t="str">
        <f>VLOOKUP(A82,'[2]Purified DNA QC Master'!$B:$X,7,FALSE)</f>
        <v>C*07:01:01G</v>
      </c>
      <c r="K82" s="289" t="str">
        <f>VLOOKUP(A82,'[2]Purified DNA QC Master'!$B:$X,16,FALSE)</f>
        <v>DRB1*03:01</v>
      </c>
      <c r="L82" s="289" t="str">
        <f>VLOOKUP(A82,'[2]Purified DNA QC Master'!$B:$X,17,FALSE)</f>
        <v>DRB1*11:04</v>
      </c>
      <c r="M82" s="289" t="str">
        <f>VLOOKUP(A82,'[2]Purified DNA QC Master'!$B:$X,14,FALSE)</f>
        <v>DQB1*02:01</v>
      </c>
      <c r="N82" s="289" t="str">
        <f>VLOOKUP(A82,'[2]Purified DNA QC Master'!$B:$X,15,FALSE)</f>
        <v>DQB1*03:01</v>
      </c>
      <c r="O82" s="289" t="str">
        <f>VLOOKUP(A82,'[2]Purified DNA QC Master'!$B:$X,18,FALSE)</f>
        <v>DRB3*01:01</v>
      </c>
      <c r="P82" s="289" t="str">
        <f>VLOOKUP(A82,'[2]Purified DNA QC Master'!$B:$X,19,FALSE)</f>
        <v>DRB3*02:02:01G</v>
      </c>
      <c r="Q82" s="289"/>
      <c r="R82" s="289"/>
      <c r="S82" s="289"/>
      <c r="T82" s="289"/>
      <c r="U82" s="289" t="str">
        <f>VLOOKUP(A82,'[2]Purified DNA QC Master'!$B:$X,12,FALSE)</f>
        <v>DQA1*05:01</v>
      </c>
      <c r="V82" s="289" t="str">
        <f>VLOOKUP(A82,'[2]Purified DNA QC Master'!$B:$X,13,FALSE)</f>
        <v>DQA1*05:01:01G</v>
      </c>
      <c r="W82" s="289" t="str">
        <f>VLOOKUP(A82,'[2]Purified DNA QC Master'!$B:$X,10,FALSE)</f>
        <v>DPB1*02:01:02G</v>
      </c>
      <c r="X82" s="289" t="str">
        <f>VLOOKUP(A82,'[2]Purified DNA QC Master'!$B:$X,11,FALSE)</f>
        <v>DPB1*04:01</v>
      </c>
      <c r="Y82" s="289" t="str">
        <f>VLOOKUP(A82,'[2]Purified DNA QC Master'!$B:$X,8,FALSE)</f>
        <v>DPA1*01:03</v>
      </c>
      <c r="Z82" s="289" t="str">
        <f>VLOOKUP(A82,'[2]Purified DNA QC Master'!$B:$X,9,FALSE)</f>
        <v>DPA1*01:03</v>
      </c>
    </row>
    <row r="83" spans="1:26" x14ac:dyDescent="0.3">
      <c r="A83" s="287">
        <v>362</v>
      </c>
      <c r="C83" s="287">
        <v>63</v>
      </c>
      <c r="E83" s="289" t="str">
        <f>VLOOKUP(A83,'[2]Purified DNA QC Master'!$B:$X,2,FALSE)</f>
        <v>A*01:01</v>
      </c>
      <c r="F83" s="289" t="str">
        <f>VLOOKUP(A83,'[2]Purified DNA QC Master'!$B:$X,3,FALSE)</f>
        <v>A*03:01</v>
      </c>
      <c r="G83" s="289" t="str">
        <f>VLOOKUP(A83,'[2]Purified DNA QC Master'!$B:$X,4,FALSE)</f>
        <v>B*08:01</v>
      </c>
      <c r="H83" s="289" t="str">
        <f>VLOOKUP(A83,'[2]Purified DNA QC Master'!$B:$X,5,FALSE)</f>
        <v>B*35:01:01G</v>
      </c>
      <c r="I83" s="289" t="str">
        <f>VLOOKUP(A83,'[2]Purified DNA QC Master'!$B:$X,6,FALSE)</f>
        <v>C*04:01:01G</v>
      </c>
      <c r="J83" s="289" t="str">
        <f>VLOOKUP(A83,'[2]Purified DNA QC Master'!$B:$X,7,FALSE)</f>
        <v>C*07:01:01G</v>
      </c>
      <c r="K83" s="289" t="str">
        <f>VLOOKUP(A83,'[2]Purified DNA QC Master'!$B:$X,16,FALSE)</f>
        <v>DRB1*01:01</v>
      </c>
      <c r="L83" s="289" t="str">
        <f>VLOOKUP(A83,'[2]Purified DNA QC Master'!$B:$X,17,FALSE)</f>
        <v>DRB1*15:01</v>
      </c>
      <c r="M83" s="289" t="str">
        <f>VLOOKUP(A83,'[2]Purified DNA QC Master'!$B:$X,14,FALSE)</f>
        <v>DQB1*05:01</v>
      </c>
      <c r="N83" s="289" t="str">
        <f>VLOOKUP(A83,'[2]Purified DNA QC Master'!$B:$X,15,FALSE)</f>
        <v>DQB1*06:02</v>
      </c>
      <c r="O83" s="289"/>
      <c r="P83" s="289"/>
      <c r="Q83" s="289"/>
      <c r="R83" s="289"/>
      <c r="S83" s="289" t="str">
        <f>VLOOKUP(A83,'[2]Purified DNA QC Master'!$B:$X,22,FALSE)</f>
        <v>DRB5*01:01</v>
      </c>
      <c r="T83" s="289"/>
      <c r="U83" s="289" t="str">
        <f>VLOOKUP(A83,'[2]Purified DNA QC Master'!$B:$X,12,FALSE)</f>
        <v>DQA1*01:01:01G</v>
      </c>
      <c r="V83" s="289" t="str">
        <f>VLOOKUP(A83,'[2]Purified DNA QC Master'!$B:$X,13,FALSE)</f>
        <v>DQA1*01:02:01G</v>
      </c>
      <c r="W83" s="289" t="str">
        <f>VLOOKUP(A83,'[2]Purified DNA QC Master'!$B:$X,10,FALSE)</f>
        <v xml:space="preserve">DPB1*03:01:01G </v>
      </c>
      <c r="X83" s="289" t="str">
        <f>VLOOKUP(A83,'[2]Purified DNA QC Master'!$B:$X,11,FALSE)</f>
        <v>DPB1*04:01</v>
      </c>
      <c r="Y83" s="289" t="str">
        <f>VLOOKUP(A83,'[2]Purified DNA QC Master'!$B:$X,8,FALSE)</f>
        <v>DPA1*01:03</v>
      </c>
      <c r="Z83" s="289" t="str">
        <f>VLOOKUP(A83,'[2]Purified DNA QC Master'!$B:$X,9,FALSE)</f>
        <v>DPA1*01:03</v>
      </c>
    </row>
    <row r="84" spans="1:26" x14ac:dyDescent="0.3">
      <c r="A84" s="287">
        <v>363</v>
      </c>
      <c r="C84" s="287">
        <v>67</v>
      </c>
      <c r="E84" s="289" t="str">
        <f>VLOOKUP(A84,'[2]Purified DNA QC Master'!$B:$X,2,FALSE)</f>
        <v>A*24:02</v>
      </c>
      <c r="F84" s="289" t="str">
        <f>VLOOKUP(A84,'[2]Purified DNA QC Master'!$B:$X,3,FALSE)</f>
        <v>A*29:02</v>
      </c>
      <c r="G84" s="289" t="str">
        <f>VLOOKUP(A84,'[2]Purified DNA QC Master'!$B:$X,4,FALSE)</f>
        <v>B*18:01:01G</v>
      </c>
      <c r="H84" s="289" t="str">
        <f>VLOOKUP(A84,'[2]Purified DNA QC Master'!$B:$X,5,FALSE)</f>
        <v>B*44:03</v>
      </c>
      <c r="I84" s="289" t="str">
        <f>VLOOKUP(A84,'[2]Purified DNA QC Master'!$B:$X,6,FALSE)</f>
        <v>C*07:01:01G</v>
      </c>
      <c r="J84" s="289" t="str">
        <f>VLOOKUP(A84,'[2]Purified DNA QC Master'!$B:$X,7,FALSE)</f>
        <v>C*16:01</v>
      </c>
      <c r="K84" s="289" t="str">
        <f>VLOOKUP(A84,'[2]Purified DNA QC Master'!$B:$X,16,FALSE)</f>
        <v>DRB1*07:01</v>
      </c>
      <c r="L84" s="289" t="str">
        <f>VLOOKUP(A84,'[2]Purified DNA QC Master'!$B:$X,17,FALSE)</f>
        <v>DRB1*15:01</v>
      </c>
      <c r="M84" s="289" t="str">
        <f>VLOOKUP(A84,'[2]Purified DNA QC Master'!$B:$X,14,FALSE)</f>
        <v>DQB1*06:02</v>
      </c>
      <c r="N84" s="289" t="str">
        <f>VLOOKUP(A84,'[2]Purified DNA QC Master'!$B:$X,15,FALSE)</f>
        <v>DQB1*02:02</v>
      </c>
      <c r="O84" s="289"/>
      <c r="P84" s="289"/>
      <c r="Q84" s="289" t="str">
        <f>VLOOKUP(A84,'[2]Purified DNA QC Master'!$B:$X,20,FALSE)</f>
        <v>DRB4*01:01:01G</v>
      </c>
      <c r="R84" s="289"/>
      <c r="S84" s="289" t="str">
        <f>VLOOKUP(A84,'[2]Purified DNA QC Master'!$B:$X,22,FALSE)</f>
        <v>DRB5*01:01</v>
      </c>
      <c r="T84" s="289"/>
      <c r="U84" s="289" t="str">
        <f>VLOOKUP(A84,'[2]Purified DNA QC Master'!$B:$X,12,FALSE)</f>
        <v>DQA1*01:02:01G</v>
      </c>
      <c r="V84" s="289" t="str">
        <f>VLOOKUP(A84,'[2]Purified DNA QC Master'!$B:$X,13,FALSE)</f>
        <v>DQA1*02:01</v>
      </c>
      <c r="W84" s="289" t="str">
        <f>VLOOKUP(A84,'[2]Purified DNA QC Master'!$B:$X,10,FALSE)</f>
        <v>DPB1*01:01</v>
      </c>
      <c r="X84" s="289" t="str">
        <f>VLOOKUP(A84,'[2]Purified DNA QC Master'!$B:$X,11,FALSE)</f>
        <v>DPB1*04:01</v>
      </c>
      <c r="Y84" s="289" t="str">
        <f>VLOOKUP(A84,'[2]Purified DNA QC Master'!$B:$X,8,FALSE)</f>
        <v>DPA1*01:03</v>
      </c>
      <c r="Z84" s="289" t="str">
        <f>VLOOKUP(A84,'[2]Purified DNA QC Master'!$B:$X,9,FALSE)</f>
        <v>DPA1*02:02</v>
      </c>
    </row>
    <row r="85" spans="1:26" x14ac:dyDescent="0.3">
      <c r="A85" s="287">
        <v>364</v>
      </c>
      <c r="C85" s="287">
        <v>42</v>
      </c>
      <c r="D85" s="285" t="s">
        <v>928</v>
      </c>
      <c r="E85" s="289" t="str">
        <f>VLOOKUP(A85,'[2]Purified DNA QC Master'!$B:$X,2,FALSE)</f>
        <v>A*01:01</v>
      </c>
      <c r="F85" s="289" t="str">
        <f>VLOOKUP(A85,'[2]Purified DNA QC Master'!$B:$X,3,FALSE)</f>
        <v>A*24:02</v>
      </c>
      <c r="G85" s="289" t="str">
        <f>VLOOKUP(A85,'[2]Purified DNA QC Master'!$B:$X,4,FALSE)</f>
        <v>B*40:01</v>
      </c>
      <c r="H85" s="289" t="str">
        <f>VLOOKUP(A85,'[2]Purified DNA QC Master'!$B:$X,5,FALSE)</f>
        <v>B*51:01</v>
      </c>
      <c r="I85" s="289" t="str">
        <f>VLOOKUP(A85,'[2]Purified DNA QC Master'!$B:$X,6,FALSE)</f>
        <v>C*02:02</v>
      </c>
      <c r="J85" s="289" t="str">
        <f>VLOOKUP(A85,'[2]Purified DNA QC Master'!$B:$X,7,FALSE)</f>
        <v>C*03:04</v>
      </c>
      <c r="K85" s="289" t="str">
        <f>VLOOKUP(A85,'[2]Purified DNA QC Master'!$B:$X,16,FALSE)</f>
        <v>DRB1*04:03</v>
      </c>
      <c r="L85" s="289" t="str">
        <f>VLOOKUP(A85,'[2]Purified DNA QC Master'!$B:$X,17,FALSE)</f>
        <v>DRB1*04:04</v>
      </c>
      <c r="M85" s="289" t="str">
        <f>VLOOKUP(A85,'[2]Purified DNA QC Master'!$B:$X,14,FALSE)</f>
        <v>DQB1*03:02</v>
      </c>
      <c r="N85" s="289" t="str">
        <f>VLOOKUP(A85,'[2]Purified DNA QC Master'!$B:$X,15,FALSE)</f>
        <v>DQB1*03:04</v>
      </c>
      <c r="O85" s="289"/>
      <c r="P85" s="289"/>
      <c r="Q85" s="289" t="str">
        <f>VLOOKUP(A85,'[2]Purified DNA QC Master'!$B:$X,20,FALSE)</f>
        <v>DRB4*01:01:01G</v>
      </c>
      <c r="R85" s="289" t="str">
        <f>VLOOKUP(A85,'[2]Purified DNA QC Master'!$B:$X,21,FALSE)</f>
        <v>DRB4*01:01:01G</v>
      </c>
      <c r="S85" s="289"/>
      <c r="T85" s="289"/>
      <c r="U85" s="289" t="str">
        <f>VLOOKUP(A85,'[2]Purified DNA QC Master'!$B:$X,12,FALSE)</f>
        <v>DQA1*03:01</v>
      </c>
      <c r="V85" s="289" t="str">
        <f>VLOOKUP(A85,'[2]Purified DNA QC Master'!$B:$X,13,FALSE)</f>
        <v>DQA1*03:01:01G</v>
      </c>
      <c r="W85" s="289" t="str">
        <f>VLOOKUP(A85,'[2]Purified DNA QC Master'!$B:$X,10,FALSE)</f>
        <v>DPB1*04:01</v>
      </c>
      <c r="X85" s="289" t="str">
        <f>VLOOKUP(A85,'[2]Purified DNA QC Master'!$B:$X,11,FALSE)</f>
        <v>DPB1*06:01</v>
      </c>
      <c r="Y85" s="289" t="str">
        <f>VLOOKUP(A85,'[2]Purified DNA QC Master'!$B:$X,8,FALSE)</f>
        <v>DPA1*01:03</v>
      </c>
      <c r="Z85" s="289" t="str">
        <f>VLOOKUP(A85,'[2]Purified DNA QC Master'!$B:$X,9,FALSE)</f>
        <v>DPA1*01:03</v>
      </c>
    </row>
    <row r="86" spans="1:26" x14ac:dyDescent="0.3">
      <c r="A86" s="287">
        <v>365</v>
      </c>
      <c r="C86" s="287">
        <v>43</v>
      </c>
      <c r="E86" s="289" t="str">
        <f>VLOOKUP(A86,'[2]Purified DNA QC Master'!$B:$X,2,FALSE)</f>
        <v>A*02:01</v>
      </c>
      <c r="F86" s="289" t="str">
        <f>VLOOKUP(A86,'[2]Purified DNA QC Master'!$B:$X,3,FALSE)</f>
        <v>A*24:02</v>
      </c>
      <c r="G86" s="289" t="str">
        <f>VLOOKUP(A86,'[2]Purified DNA QC Master'!$B:$X,4,FALSE)</f>
        <v>B*08:01</v>
      </c>
      <c r="H86" s="289" t="str">
        <f>VLOOKUP(A86,'[2]Purified DNA QC Master'!$B:$X,5,FALSE)</f>
        <v>B*35:02</v>
      </c>
      <c r="I86" s="289" t="str">
        <f>VLOOKUP(A86,'[2]Purified DNA QC Master'!$B:$X,6,FALSE)</f>
        <v>C*04:01:01G</v>
      </c>
      <c r="J86" s="289" t="str">
        <f>VLOOKUP(A86,'[2]Purified DNA QC Master'!$B:$X,7,FALSE)</f>
        <v>C*07:01:01G</v>
      </c>
      <c r="K86" s="289" t="str">
        <f>VLOOKUP(A86,'[2]Purified DNA QC Master'!$B:$X,16,FALSE)</f>
        <v>DRB1*03:01</v>
      </c>
      <c r="L86" s="289" t="str">
        <f>VLOOKUP(A86,'[2]Purified DNA QC Master'!$B:$X,17,FALSE)</f>
        <v>DRB1*11:04</v>
      </c>
      <c r="M86" s="289" t="str">
        <f>VLOOKUP(A86,'[2]Purified DNA QC Master'!$B:$X,14,FALSE)</f>
        <v>DQB1*02:01</v>
      </c>
      <c r="N86" s="289" t="str">
        <f>VLOOKUP(A86,'[2]Purified DNA QC Master'!$B:$X,15,FALSE)</f>
        <v>DQB1*03:01</v>
      </c>
      <c r="O86" s="289" t="str">
        <f>VLOOKUP(A86,'[2]Purified DNA QC Master'!$B:$X,18,FALSE)</f>
        <v>DRB3*01:01</v>
      </c>
      <c r="P86" s="289" t="str">
        <f>VLOOKUP(A86,'[2]Purified DNA QC Master'!$B:$X,19,FALSE)</f>
        <v>DRB3*02:02:01G</v>
      </c>
      <c r="Q86" s="289"/>
      <c r="R86" s="289"/>
      <c r="S86" s="289"/>
      <c r="T86" s="289"/>
      <c r="U86" s="289" t="str">
        <f>VLOOKUP(A86,'[2]Purified DNA QC Master'!$B:$X,12,FALSE)</f>
        <v>DQA1*05:01</v>
      </c>
      <c r="V86" s="289" t="str">
        <f>VLOOKUP(A86,'[2]Purified DNA QC Master'!$B:$X,13,FALSE)</f>
        <v>DQA1*05:01:01G</v>
      </c>
      <c r="W86" s="289" t="str">
        <f>VLOOKUP(A86,'[2]Purified DNA QC Master'!$B:$X,10,FALSE)</f>
        <v>DPB1*02:01:02G</v>
      </c>
      <c r="X86" s="289" t="str">
        <f>VLOOKUP(A86,'[2]Purified DNA QC Master'!$B:$X,11,FALSE)</f>
        <v>DPB1*04:01</v>
      </c>
      <c r="Y86" s="289" t="str">
        <f>VLOOKUP(A86,'[2]Purified DNA QC Master'!$B:$X,8,FALSE)</f>
        <v>DPA1*01:03</v>
      </c>
      <c r="Z86" s="289" t="str">
        <f>VLOOKUP(A86,'[2]Purified DNA QC Master'!$B:$X,9,FALSE)</f>
        <v>DPA1*01:03</v>
      </c>
    </row>
    <row r="87" spans="1:26" x14ac:dyDescent="0.3">
      <c r="A87" s="287">
        <v>367</v>
      </c>
      <c r="C87" s="287">
        <v>58</v>
      </c>
      <c r="E87" s="289" t="str">
        <f>VLOOKUP(A87,'[2]Purified DNA QC Master'!$B:$X,2,FALSE)</f>
        <v>A*02:02</v>
      </c>
      <c r="F87" s="289" t="str">
        <f>VLOOKUP(A87,'[2]Purified DNA QC Master'!$B:$X,3,FALSE)</f>
        <v>A*03:01</v>
      </c>
      <c r="G87" s="289" t="str">
        <f>VLOOKUP(A87,'[2]Purified DNA QC Master'!$B:$X,4,FALSE)</f>
        <v>B*07:02:01G</v>
      </c>
      <c r="H87" s="289" t="str">
        <f>VLOOKUP(A87,'[2]Purified DNA QC Master'!$B:$X,5,FALSE)</f>
        <v>B*58:02</v>
      </c>
      <c r="I87" s="289" t="str">
        <f>VLOOKUP(A87,'[2]Purified DNA QC Master'!$B:$X,6,FALSE)</f>
        <v>C*06:02:01G</v>
      </c>
      <c r="J87" s="289" t="str">
        <f>VLOOKUP(A87,'[2]Purified DNA QC Master'!$B:$X,7,FALSE)</f>
        <v>C*07:02:01G</v>
      </c>
      <c r="K87" s="289" t="str">
        <f>VLOOKUP(A87,'[2]Purified DNA QC Master'!$B:$X,16,FALSE)</f>
        <v>DRB1*11:02</v>
      </c>
      <c r="L87" s="289" t="str">
        <f>VLOOKUP(A87,'[2]Purified DNA QC Master'!$B:$X,17,FALSE)</f>
        <v>DRB1*13:01</v>
      </c>
      <c r="M87" s="289" t="str">
        <f>VLOOKUP(A87,'[2]Purified DNA QC Master'!$B:$X,14,FALSE)</f>
        <v>DQB1*06:08</v>
      </c>
      <c r="N87" s="289" t="str">
        <f>VLOOKUP(A87,'[2]Purified DNA QC Master'!$B:$X,15,FALSE)</f>
        <v>DQB1*03:19</v>
      </c>
      <c r="O87" s="289" t="str">
        <f>VLOOKUP(A87,'[2]Purified DNA QC Master'!$B:$X,18,FALSE)</f>
        <v>DRB3*02:02:01G</v>
      </c>
      <c r="P87" s="289" t="str">
        <f>VLOOKUP(A87,'[2]Purified DNA QC Master'!$B:$X,19,FALSE)</f>
        <v>DRB3*02:02:01G</v>
      </c>
      <c r="Q87" s="289"/>
      <c r="R87" s="289"/>
      <c r="S87" s="289"/>
      <c r="T87" s="289"/>
      <c r="U87" s="289" t="str">
        <f>VLOOKUP(A87,'[2]Purified DNA QC Master'!$B:$X,12,FALSE)</f>
        <v>DQA1*01:03</v>
      </c>
      <c r="V87" s="289" t="str">
        <f>VLOOKUP(A87,'[2]Purified DNA QC Master'!$B:$X,13,FALSE)</f>
        <v>DQA1*05:01:01G</v>
      </c>
      <c r="W87" s="289" t="str">
        <f>VLOOKUP(A87,'[2]Purified DNA QC Master'!$B:$X,10,FALSE)</f>
        <v>DPB1*01:01</v>
      </c>
      <c r="X87" s="289" t="str">
        <f>VLOOKUP(A87,'[2]Purified DNA QC Master'!$B:$X,11,FALSE)</f>
        <v>DPB1*02:01:02G</v>
      </c>
      <c r="Y87" s="289" t="str">
        <f>VLOOKUP(A87,'[2]Purified DNA QC Master'!$B:$X,8,FALSE)</f>
        <v>DPA1*01:03</v>
      </c>
      <c r="Z87" s="289" t="str">
        <f>VLOOKUP(A87,'[2]Purified DNA QC Master'!$B:$X,9,FALSE)</f>
        <v>DPA1*02:01</v>
      </c>
    </row>
    <row r="88" spans="1:26" x14ac:dyDescent="0.3">
      <c r="A88" s="287">
        <v>368</v>
      </c>
      <c r="C88" s="287">
        <v>43</v>
      </c>
      <c r="E88" s="289" t="str">
        <f>VLOOKUP(A88,'[2]Purified DNA QC Master'!$B:$X,2,FALSE)</f>
        <v>A*01:02</v>
      </c>
      <c r="F88" s="289" t="str">
        <f>VLOOKUP(A88,'[2]Purified DNA QC Master'!$B:$X,3,FALSE)</f>
        <v>A*33:03</v>
      </c>
      <c r="G88" s="289" t="str">
        <f>VLOOKUP(A88,'[2]Purified DNA QC Master'!$B:$X,4,FALSE)</f>
        <v>B*07:05:01G</v>
      </c>
      <c r="H88" s="289" t="str">
        <f>VLOOKUP(A88,'[2]Purified DNA QC Master'!$B:$X,5,FALSE)</f>
        <v>B*81:01:01G</v>
      </c>
      <c r="I88" s="289" t="str">
        <f>VLOOKUP(A88,'[2]Purified DNA QC Master'!$B:$X,6,FALSE)</f>
        <v>C*08:04</v>
      </c>
      <c r="J88" s="289" t="str">
        <f>VLOOKUP(A88,'[2]Purified DNA QC Master'!$B:$X,7,FALSE)</f>
        <v>C*15:05:01G</v>
      </c>
      <c r="K88" s="289" t="str">
        <f>VLOOKUP(A88,'[2]Purified DNA QC Master'!$B:$X,16,FALSE)</f>
        <v>DRB1*12:01:01G</v>
      </c>
      <c r="L88" s="289" t="str">
        <f>VLOOKUP(A88,'[2]Purified DNA QC Master'!$B:$X,17,FALSE)</f>
        <v>DRB1*15:03</v>
      </c>
      <c r="M88" s="289" t="str">
        <f>VLOOKUP(A88,'[2]Purified DNA QC Master'!$B:$X,14,FALSE)</f>
        <v>DQB1*05:01</v>
      </c>
      <c r="N88" s="289" t="str">
        <f>VLOOKUP(A88,'[2]Purified DNA QC Master'!$B:$X,15,FALSE)</f>
        <v>DQB1*06:02</v>
      </c>
      <c r="O88" s="289" t="str">
        <f>VLOOKUP(A88,'[2]Purified DNA QC Master'!$B:$X,18,FALSE)</f>
        <v>DRB3*01:01</v>
      </c>
      <c r="P88" s="289"/>
      <c r="Q88" s="289"/>
      <c r="R88" s="289"/>
      <c r="S88" s="289" t="str">
        <f>VLOOKUP(A88,'[2]Purified DNA QC Master'!$B:$X,22,FALSE)</f>
        <v>DRB5*01:01</v>
      </c>
      <c r="T88" s="289"/>
      <c r="U88" s="289" t="str">
        <f>VLOOKUP(A88,'[2]Purified DNA QC Master'!$B:$X,12,FALSE)</f>
        <v>DQA1*01:01:01G</v>
      </c>
      <c r="V88" s="289" t="str">
        <f>VLOOKUP(A88,'[2]Purified DNA QC Master'!$B:$X,13,FALSE)</f>
        <v>DQA1*01:02:01G</v>
      </c>
      <c r="W88" s="289" t="str">
        <f>VLOOKUP(A88,'[2]Purified DNA QC Master'!$B:$X,10,FALSE)</f>
        <v>DPB1*01:01</v>
      </c>
      <c r="X88" s="289" t="str">
        <f>VLOOKUP(A88,'[2]Purified DNA QC Master'!$B:$X,11,FALSE)</f>
        <v>DPB1*105:01</v>
      </c>
      <c r="Y88" s="289" t="str">
        <f>VLOOKUP(A88,'[2]Purified DNA QC Master'!$B:$X,8,FALSE)</f>
        <v>DPA1*02:01</v>
      </c>
      <c r="Z88" s="289" t="str">
        <f>VLOOKUP(A88,'[2]Purified DNA QC Master'!$B:$X,9,FALSE)</f>
        <v>DPA1*03:01</v>
      </c>
    </row>
    <row r="89" spans="1:26" x14ac:dyDescent="0.3">
      <c r="A89" s="287">
        <v>369</v>
      </c>
      <c r="C89" s="287">
        <v>25</v>
      </c>
      <c r="E89" s="289" t="str">
        <f>VLOOKUP(A89,'[2]Purified DNA QC Master'!$B:$X,2,FALSE)</f>
        <v>A*02:01</v>
      </c>
      <c r="F89" s="289" t="str">
        <f>VLOOKUP(A89,'[2]Purified DNA QC Master'!$B:$X,3,FALSE)</f>
        <v>A*23:01:01G</v>
      </c>
      <c r="G89" s="289" t="str">
        <f>VLOOKUP(A89,'[2]Purified DNA QC Master'!$B:$X,4,FALSE)</f>
        <v>B*15:16</v>
      </c>
      <c r="H89" s="289" t="str">
        <f>VLOOKUP(A89,'[2]Purified DNA QC Master'!$B:$X,5,FALSE)</f>
        <v>B*45:01</v>
      </c>
      <c r="I89" s="289" t="str">
        <f>VLOOKUP(A89,'[2]Purified DNA QC Master'!$B:$X,6,FALSE)</f>
        <v>C*16:01:01G</v>
      </c>
      <c r="J89" s="289" t="str">
        <f>VLOOKUP(A89,'[2]Purified DNA QC Master'!$B:$X,7,FALSE)</f>
        <v>C*16:01:01G</v>
      </c>
      <c r="K89" s="289" t="str">
        <f>VLOOKUP(A89,'[2]Purified DNA QC Master'!$B:$X,16,FALSE)</f>
        <v>DRB1*11:02</v>
      </c>
      <c r="L89" s="289" t="str">
        <f>VLOOKUP(A89,'[2]Purified DNA QC Master'!$B:$X,17,FALSE)</f>
        <v>DRB1*11:02</v>
      </c>
      <c r="M89" s="289" t="str">
        <f>VLOOKUP(A89,'[2]Purified DNA QC Master'!$B:$X,14,FALSE)</f>
        <v>DQB1*03:19</v>
      </c>
      <c r="N89" s="289" t="str">
        <f>VLOOKUP(A89,'[2]Purified DNA QC Master'!$B:$X,15,FALSE)</f>
        <v>DQB1*03:19</v>
      </c>
      <c r="O89" s="289" t="str">
        <f>VLOOKUP(A89,'[2]Purified DNA QC Master'!$B:$X,18,FALSE)</f>
        <v>DRB3*02:02:01G</v>
      </c>
      <c r="P89" s="289" t="str">
        <f>VLOOKUP(A89,'[2]Purified DNA QC Master'!$B:$X,19,FALSE)</f>
        <v>DRB3*02:02:01G</v>
      </c>
      <c r="Q89" s="289"/>
      <c r="R89" s="289"/>
      <c r="S89" s="289"/>
      <c r="T89" s="289"/>
      <c r="U89" s="289" t="str">
        <f>VLOOKUP(A89,'[2]Purified DNA QC Master'!$B:$X,12,FALSE)</f>
        <v>DQA1*05:01:01G</v>
      </c>
      <c r="V89" s="289" t="str">
        <f>VLOOKUP(A89,'[2]Purified DNA QC Master'!$B:$X,13,FALSE)</f>
        <v>DQA1*05:01:01G</v>
      </c>
      <c r="W89" s="289" t="str">
        <f>VLOOKUP(A89,'[2]Purified DNA QC Master'!$B:$X,10,FALSE)</f>
        <v>DPB1*01:01</v>
      </c>
      <c r="X89" s="289" t="str">
        <f>VLOOKUP(A89,'[2]Purified DNA QC Master'!$B:$X,11,FALSE)</f>
        <v>DPB1*105:01</v>
      </c>
      <c r="Y89" s="289" t="str">
        <f>VLOOKUP(A89,'[2]Purified DNA QC Master'!$B:$X,8,FALSE)</f>
        <v>DPA1*02:01</v>
      </c>
      <c r="Z89" s="289" t="str">
        <f>VLOOKUP(A89,'[2]Purified DNA QC Master'!$B:$X,9,FALSE)</f>
        <v>DPA1*03:01</v>
      </c>
    </row>
    <row r="90" spans="1:26" x14ac:dyDescent="0.3">
      <c r="A90" s="287">
        <v>370</v>
      </c>
      <c r="C90" s="287">
        <v>27</v>
      </c>
      <c r="E90" s="289" t="str">
        <f>VLOOKUP(A90,'[2]Purified DNA QC Master'!$B:$X,2,FALSE)</f>
        <v>A*30:02</v>
      </c>
      <c r="F90" s="289" t="str">
        <f>VLOOKUP(A90,'[2]Purified DNA QC Master'!$B:$X,3,FALSE)</f>
        <v>A*32:01</v>
      </c>
      <c r="G90" s="289" t="str">
        <f>VLOOKUP(A90,'[2]Purified DNA QC Master'!$B:$X,4,FALSE)</f>
        <v>B*07:02:01G</v>
      </c>
      <c r="H90" s="289" t="str">
        <f>VLOOKUP(A90,'[2]Purified DNA QC Master'!$B:$X,5,FALSE)</f>
        <v>B*18:01:01G</v>
      </c>
      <c r="I90" s="289" t="str">
        <f>VLOOKUP(A90,'[2]Purified DNA QC Master'!$B:$X,6,FALSE)</f>
        <v>C*05:01</v>
      </c>
      <c r="J90" s="289" t="str">
        <f>VLOOKUP(A90,'[2]Purified DNA QC Master'!$B:$X,7,FALSE)</f>
        <v>C*07:02:01G</v>
      </c>
      <c r="K90" s="289" t="str">
        <f>VLOOKUP(A90,'[2]Purified DNA QC Master'!$B:$X,16,FALSE)</f>
        <v>DRB1*13:01</v>
      </c>
      <c r="L90" s="289" t="str">
        <f>VLOOKUP(A90,'[2]Purified DNA QC Master'!$B:$X,17,FALSE)</f>
        <v>DRB1*15:01</v>
      </c>
      <c r="M90" s="289" t="str">
        <f>VLOOKUP(A90,'[2]Purified DNA QC Master'!$B:$X,14,FALSE)</f>
        <v>DQB1*06:02</v>
      </c>
      <c r="N90" s="289" t="str">
        <f>VLOOKUP(A90,'[2]Purified DNA QC Master'!$B:$X,15,FALSE)</f>
        <v>DQB1*06:03</v>
      </c>
      <c r="O90" s="289" t="str">
        <f>VLOOKUP(A90,'[2]Purified DNA QC Master'!$B:$X,18,FALSE)</f>
        <v>DRB3*01:01</v>
      </c>
      <c r="P90" s="289"/>
      <c r="Q90" s="289"/>
      <c r="R90" s="289"/>
      <c r="S90" s="289" t="str">
        <f>VLOOKUP(A90,'[2]Purified DNA QC Master'!$B:$X,22,FALSE)</f>
        <v>DRB5*01:01</v>
      </c>
      <c r="T90" s="289"/>
      <c r="U90" s="289" t="str">
        <f>VLOOKUP(A90,'[2]Purified DNA QC Master'!$B:$X,12,FALSE)</f>
        <v>DQA1*01:02:01G</v>
      </c>
      <c r="V90" s="289" t="str">
        <f>VLOOKUP(A90,'[2]Purified DNA QC Master'!$B:$X,13,FALSE)</f>
        <v>DQA1*01:03</v>
      </c>
      <c r="W90" s="289" t="str">
        <f>VLOOKUP(A90,'[2]Purified DNA QC Master'!$B:$X,10,FALSE)</f>
        <v>DPB1*04:01</v>
      </c>
      <c r="X90" s="289" t="str">
        <f>VLOOKUP(A90,'[2]Purified DNA QC Master'!$B:$X,11,FALSE)</f>
        <v>DPB1*04:01</v>
      </c>
      <c r="Y90" s="289" t="str">
        <f>VLOOKUP(A90,'[2]Purified DNA QC Master'!$B:$X,8,FALSE)</f>
        <v>DPA1*01:03</v>
      </c>
      <c r="Z90" s="289" t="str">
        <f>VLOOKUP(A90,'[2]Purified DNA QC Master'!$B:$X,9,FALSE)</f>
        <v>DPA1*01:03</v>
      </c>
    </row>
    <row r="91" spans="1:26" x14ac:dyDescent="0.3">
      <c r="A91" s="287">
        <v>371</v>
      </c>
      <c r="C91" s="287">
        <v>30</v>
      </c>
      <c r="E91" s="289" t="str">
        <f>VLOOKUP(A91,'[2]Purified DNA QC Master'!$B:$X,2,FALSE)</f>
        <v>A*02:01</v>
      </c>
      <c r="F91" s="289" t="str">
        <f>VLOOKUP(A91,'[2]Purified DNA QC Master'!$B:$X,3,FALSE)</f>
        <v>A*02:01</v>
      </c>
      <c r="G91" s="289" t="str">
        <f>VLOOKUP(A91,'[2]Purified DNA QC Master'!$B:$X,4,FALSE)</f>
        <v>B*15:01</v>
      </c>
      <c r="H91" s="289" t="str">
        <f>VLOOKUP(A91,'[2]Purified DNA QC Master'!$B:$X,5,FALSE)</f>
        <v>B*18:01:01G</v>
      </c>
      <c r="I91" s="289" t="str">
        <f>VLOOKUP(A91,'[2]Purified DNA QC Master'!$B:$X,6,FALSE)</f>
        <v>C*01:02:01G</v>
      </c>
      <c r="J91" s="289" t="str">
        <f>VLOOKUP(A91,'[2]Purified DNA QC Master'!$B:$X,7,FALSE)</f>
        <v>C*07:01:01G</v>
      </c>
      <c r="K91" s="289" t="str">
        <f>VLOOKUP(A91,'[2]Purified DNA QC Master'!$B:$X,16,FALSE)</f>
        <v>DRB1*08:02</v>
      </c>
      <c r="L91" s="289" t="str">
        <f>VLOOKUP(A91,'[2]Purified DNA QC Master'!$B:$X,17,FALSE)</f>
        <v>DRB1*11:04</v>
      </c>
      <c r="M91" s="289" t="str">
        <f>VLOOKUP(A91,'[2]Purified DNA QC Master'!$B:$X,14,FALSE)</f>
        <v>DQB1*03:01</v>
      </c>
      <c r="N91" s="289" t="str">
        <f>VLOOKUP(A91,'[2]Purified DNA QC Master'!$B:$X,15,FALSE)</f>
        <v>DQB1*04:02</v>
      </c>
      <c r="O91" s="289"/>
      <c r="P91" s="289" t="str">
        <f>VLOOKUP(A91,'[2]Purified DNA QC Master'!$B:$X,19,FALSE)</f>
        <v>DRB3*02:02:01G</v>
      </c>
      <c r="Q91" s="289"/>
      <c r="R91" s="289"/>
      <c r="S91" s="289"/>
      <c r="T91" s="289"/>
      <c r="U91" s="289" t="str">
        <f>VLOOKUP(A91,'[2]Purified DNA QC Master'!$B:$X,12,FALSE)</f>
        <v>DQA1*04:01</v>
      </c>
      <c r="V91" s="289" t="str">
        <f>VLOOKUP(A91,'[2]Purified DNA QC Master'!$B:$X,13,FALSE)</f>
        <v>DQA1*05:01:01G</v>
      </c>
      <c r="W91" s="289" t="str">
        <f>VLOOKUP(A91,'[2]Purified DNA QC Master'!$B:$X,10,FALSE)</f>
        <v>DPB1*02:01:02G</v>
      </c>
      <c r="X91" s="289" t="str">
        <f>VLOOKUP(A91,'[2]Purified DNA QC Master'!$B:$X,11,FALSE)</f>
        <v>DPB1*04:02</v>
      </c>
      <c r="Y91" s="289" t="str">
        <f>VLOOKUP(A91,'[2]Purified DNA QC Master'!$B:$X,8,FALSE)</f>
        <v>DPA1*01:03</v>
      </c>
      <c r="Z91" s="289" t="str">
        <f>VLOOKUP(A91,'[2]Purified DNA QC Master'!$B:$X,9,FALSE)</f>
        <v>DPA1*01:03</v>
      </c>
    </row>
    <row r="92" spans="1:26" x14ac:dyDescent="0.3">
      <c r="A92" s="290">
        <v>372</v>
      </c>
      <c r="B92" s="291" t="s">
        <v>1706</v>
      </c>
      <c r="C92" s="290">
        <v>2</v>
      </c>
      <c r="D92" s="292" t="s">
        <v>3450</v>
      </c>
      <c r="E92" s="289" t="str">
        <f>VLOOKUP(B92,'QC Inventory 6_1_16'!A:X,3,FALSE)</f>
        <v xml:space="preserve">0101            </v>
      </c>
      <c r="F92" s="289" t="str">
        <f>VLOOKUP(B92,'QC Inventory 6_1_16'!A:X,4,FALSE)</f>
        <v xml:space="preserve">1101            </v>
      </c>
      <c r="G92" s="289" t="str">
        <f>VLOOKUP(B92,'QC Inventory 6_1_16'!A:X,5,FALSE)</f>
        <v xml:space="preserve">0801            </v>
      </c>
      <c r="H92" s="289" t="str">
        <f>VLOOKUP(B92,'QC Inventory 6_1_16'!A:X,6,FALSE)</f>
        <v xml:space="preserve">3501            </v>
      </c>
      <c r="I92" s="289" t="str">
        <f>VLOOKUP(B92,'QC Inventory 6_1_16'!A:X,7,FALSE)</f>
        <v xml:space="preserve">0401            </v>
      </c>
      <c r="J92" s="289" t="str">
        <f>VLOOKUP(B92,'QC Inventory 6_1_16'!A:X,8,FALSE)</f>
        <v xml:space="preserve">07AG            </v>
      </c>
      <c r="K92" s="289" t="str">
        <f>VLOOKUP(B92,'QC Inventory 6_1_16'!A:X,9,FALSE)</f>
        <v xml:space="preserve">0401            </v>
      </c>
      <c r="L92" s="289" t="str">
        <f>VLOOKUP(B92,'QC Inventory 6_1_16'!A:X,10,FALSE)</f>
        <v xml:space="preserve">0301            </v>
      </c>
      <c r="M92" s="289"/>
      <c r="N92" s="289"/>
      <c r="O92" s="289" t="str">
        <f>VLOOKUP(B92,'QC Inventory 6_1_16'!A:X,11,FALSE)</f>
        <v xml:space="preserve">0101            </v>
      </c>
      <c r="P92" s="289" t="str">
        <f>VLOOKUP(B92,'QC Inventory 6_1_16'!A:X,12,FALSE)</f>
        <v xml:space="preserve">                </v>
      </c>
      <c r="Q92" s="289" t="str">
        <f>VLOOKUP(B92,'QC Inventory 6_1_16'!A:X,13,FALSE)</f>
        <v xml:space="preserve">                </v>
      </c>
      <c r="R92" s="289" t="str">
        <f>VLOOKUP(B92,'QC Inventory 6_1_16'!A:X,14,FALSE)</f>
        <v xml:space="preserve">                </v>
      </c>
      <c r="S92" s="289" t="str">
        <f>VLOOKUP(B92,'QC Inventory 6_1_16'!A:X,15,FALSE)</f>
        <v xml:space="preserve">                </v>
      </c>
      <c r="T92" s="289" t="str">
        <f>VLOOKUP(B92,'QC Inventory 6_1_16'!A:X,16,FALSE)</f>
        <v xml:space="preserve">                </v>
      </c>
      <c r="U92" s="289"/>
      <c r="V92" s="289"/>
      <c r="W92" s="289"/>
      <c r="X92" s="289"/>
      <c r="Y92" s="289"/>
      <c r="Z92" s="289"/>
    </row>
    <row r="93" spans="1:26" x14ac:dyDescent="0.3">
      <c r="A93" s="287">
        <v>373</v>
      </c>
      <c r="C93" s="287">
        <v>29</v>
      </c>
      <c r="E93" s="289" t="str">
        <f>VLOOKUP(A93,'[2]Purified DNA QC Master'!$B:$X,2,FALSE)</f>
        <v>A*01:01</v>
      </c>
      <c r="F93" s="289" t="str">
        <f>VLOOKUP(A93,'[2]Purified DNA QC Master'!$B:$X,3,FALSE)</f>
        <v>A*11:01</v>
      </c>
      <c r="G93" s="289" t="str">
        <f>VLOOKUP(A93,'[2]Purified DNA QC Master'!$B:$X,4,FALSE)</f>
        <v>B*08:01</v>
      </c>
      <c r="H93" s="289" t="str">
        <f>VLOOKUP(A93,'[2]Purified DNA QC Master'!$B:$X,5,FALSE)</f>
        <v>B*35:03</v>
      </c>
      <c r="I93" s="289" t="str">
        <f>VLOOKUP(A93,'[2]Purified DNA QC Master'!$B:$X,6,FALSE)</f>
        <v>C*04:01:01G</v>
      </c>
      <c r="J93" s="289" t="str">
        <f>VLOOKUP(A93,'[2]Purified DNA QC Master'!$B:$X,7,FALSE)</f>
        <v>C*07:01:01G</v>
      </c>
      <c r="K93" s="289" t="str">
        <f>VLOOKUP(A93,'[2]Purified DNA QC Master'!$B:$X,16,FALSE)</f>
        <v>DRB1*03:01</v>
      </c>
      <c r="L93" s="289" t="str">
        <f>VLOOKUP(A93,'[2]Purified DNA QC Master'!$B:$X,17,FALSE)</f>
        <v>DRB1*03:01</v>
      </c>
      <c r="M93" s="289" t="str">
        <f>VLOOKUP(A93,'[2]Purified DNA QC Master'!$B:$X,14,FALSE)</f>
        <v>DQB1*02:01</v>
      </c>
      <c r="N93" s="289" t="str">
        <f>VLOOKUP(A93,'[2]Purified DNA QC Master'!$B:$X,15,FALSE)</f>
        <v>DQB1*02:01</v>
      </c>
      <c r="O93" s="289" t="str">
        <f>VLOOKUP(A93,'[2]Purified DNA QC Master'!$B:$X,18,FALSE)</f>
        <v>DRB3*01:01</v>
      </c>
      <c r="P93" s="289" t="str">
        <f>VLOOKUP(A93,'[2]Purified DNA QC Master'!$B:$X,19,FALSE)</f>
        <v>DRB3*01:01</v>
      </c>
      <c r="Q93" s="289"/>
      <c r="R93" s="289"/>
      <c r="S93" s="289"/>
      <c r="T93" s="289"/>
      <c r="U93" s="289" t="str">
        <f>VLOOKUP(A93,'[2]Purified DNA QC Master'!$B:$X,12,FALSE)</f>
        <v>DQA1*05:01</v>
      </c>
      <c r="V93" s="289" t="str">
        <f>VLOOKUP(A93,'[2]Purified DNA QC Master'!$B:$X,13,FALSE)</f>
        <v>DQA1*05:01:01G</v>
      </c>
      <c r="W93" s="289" t="str">
        <f>VLOOKUP(A93,'[2]Purified DNA QC Master'!$B:$X,10,FALSE)</f>
        <v>DPB1*04:01</v>
      </c>
      <c r="X93" s="289" t="str">
        <f>VLOOKUP(A93,'[2]Purified DNA QC Master'!$B:$X,11,FALSE)</f>
        <v>DPB1*04:01</v>
      </c>
      <c r="Y93" s="289" t="str">
        <f>VLOOKUP(A93,'[2]Purified DNA QC Master'!$B:$X,8,FALSE)</f>
        <v>DPA1*01:03</v>
      </c>
      <c r="Z93" s="289" t="str">
        <f>VLOOKUP(A93,'[2]Purified DNA QC Master'!$B:$X,9,FALSE)</f>
        <v>DPA1*01:03</v>
      </c>
    </row>
    <row r="94" spans="1:26" x14ac:dyDescent="0.3">
      <c r="A94" s="287">
        <v>374</v>
      </c>
      <c r="C94" s="287">
        <v>28</v>
      </c>
      <c r="E94" s="289" t="str">
        <f>VLOOKUP(A94,'[2]Purified DNA QC Master'!$B:$X,2,FALSE)</f>
        <v>A*01:01</v>
      </c>
      <c r="F94" s="289" t="str">
        <f>VLOOKUP(A94,'[2]Purified DNA QC Master'!$B:$X,3,FALSE)</f>
        <v>A*02:01</v>
      </c>
      <c r="G94" s="289" t="str">
        <f>VLOOKUP(A94,'[2]Purified DNA QC Master'!$B:$X,4,FALSE)</f>
        <v>B*08:01</v>
      </c>
      <c r="H94" s="289" t="str">
        <f>VLOOKUP(A94,'[2]Purified DNA QC Master'!$B:$X,5,FALSE)</f>
        <v>B*57:01</v>
      </c>
      <c r="I94" s="289" t="str">
        <f>VLOOKUP(A94,'[2]Purified DNA QC Master'!$B:$X,6,FALSE)</f>
        <v>C*06:02:01G</v>
      </c>
      <c r="J94" s="289" t="str">
        <f>VLOOKUP(A94,'[2]Purified DNA QC Master'!$B:$X,7,FALSE)</f>
        <v>C*07:01:01G</v>
      </c>
      <c r="K94" s="289" t="str">
        <f>VLOOKUP(A94,'[2]Purified DNA QC Master'!$B:$X,16,FALSE)</f>
        <v>DRB1*03:01</v>
      </c>
      <c r="L94" s="289" t="str">
        <f>VLOOKUP(A94,'[2]Purified DNA QC Master'!$B:$X,17,FALSE)</f>
        <v>DRB1*07:01</v>
      </c>
      <c r="M94" s="289" t="str">
        <f>VLOOKUP(A94,'[2]Purified DNA QC Master'!$B:$X,14,FALSE)</f>
        <v>DQB1*02:01</v>
      </c>
      <c r="N94" s="289" t="str">
        <f>VLOOKUP(A94,'[2]Purified DNA QC Master'!$B:$X,15,FALSE)</f>
        <v>DQB1*03:03</v>
      </c>
      <c r="O94" s="289" t="str">
        <f>VLOOKUP(A94,'[2]Purified DNA QC Master'!$B:$X,18,FALSE)</f>
        <v>DRB3*01:01</v>
      </c>
      <c r="P94" s="289"/>
      <c r="Q94" s="289" t="str">
        <f>VLOOKUP(A94,'[2]Purified DNA QC Master'!$B:$X,20,FALSE)</f>
        <v>DRB4*01:03N</v>
      </c>
      <c r="R94" s="289"/>
      <c r="S94" s="289"/>
      <c r="T94" s="289"/>
      <c r="U94" s="289" t="str">
        <f>VLOOKUP(A94,'[2]Purified DNA QC Master'!$B:$X,12,FALSE)</f>
        <v>DQA1*02:01</v>
      </c>
      <c r="V94" s="289" t="str">
        <f>VLOOKUP(A94,'[2]Purified DNA QC Master'!$B:$X,13,FALSE)</f>
        <v>DQA1*05:01</v>
      </c>
      <c r="W94" s="289" t="str">
        <f>VLOOKUP(A94,'[2]Purified DNA QC Master'!$B:$X,10,FALSE)</f>
        <v>DPB1*01:01</v>
      </c>
      <c r="X94" s="289" t="str">
        <f>VLOOKUP(A94,'[2]Purified DNA QC Master'!$B:$X,11,FALSE)</f>
        <v>DPB1*04:01</v>
      </c>
      <c r="Y94" s="289" t="str">
        <f>VLOOKUP(A94,'[2]Purified DNA QC Master'!$B:$X,8,FALSE)</f>
        <v>DPA1*01:03</v>
      </c>
      <c r="Z94" s="289" t="str">
        <f>VLOOKUP(A94,'[2]Purified DNA QC Master'!$B:$X,9,FALSE)</f>
        <v>DPA1*02:01</v>
      </c>
    </row>
    <row r="95" spans="1:26" x14ac:dyDescent="0.3">
      <c r="A95" s="287">
        <v>375</v>
      </c>
      <c r="C95" s="287">
        <v>42</v>
      </c>
      <c r="E95" s="289" t="str">
        <f>VLOOKUP(A95,'[2]Purified DNA QC Master'!$B:$X,2,FALSE)</f>
        <v>A*01:01</v>
      </c>
      <c r="F95" s="289" t="str">
        <f>VLOOKUP(A95,'[2]Purified DNA QC Master'!$B:$X,3,FALSE)</f>
        <v>A*30:01</v>
      </c>
      <c r="G95" s="289" t="str">
        <f>VLOOKUP(A95,'[2]Purified DNA QC Master'!$B:$X,4,FALSE)</f>
        <v>B*08:01</v>
      </c>
      <c r="H95" s="289" t="str">
        <f>VLOOKUP(A95,'[2]Purified DNA QC Master'!$B:$X,5,FALSE)</f>
        <v>B*57:01</v>
      </c>
      <c r="I95" s="289" t="str">
        <f>VLOOKUP(A95,'[2]Purified DNA QC Master'!$B:$X,6,FALSE)</f>
        <v>C*05:01</v>
      </c>
      <c r="J95" s="289" t="str">
        <f>VLOOKUP(A95,'[2]Purified DNA QC Master'!$B:$X,7,FALSE)</f>
        <v>C*06:02:01G</v>
      </c>
      <c r="K95" s="289" t="str">
        <f>VLOOKUP(A95,'[2]Purified DNA QC Master'!$B:$X,16,FALSE)</f>
        <v>DRB1*03:01</v>
      </c>
      <c r="L95" s="289" t="str">
        <f>VLOOKUP(A95,'[2]Purified DNA QC Master'!$B:$X,17,FALSE)</f>
        <v>DRB1*07:01</v>
      </c>
      <c r="M95" s="289" t="str">
        <f>VLOOKUP(A95,'[2]Purified DNA QC Master'!$B:$X,14,FALSE)</f>
        <v>DQB1*02:01</v>
      </c>
      <c r="N95" s="289" t="str">
        <f>VLOOKUP(A95,'[2]Purified DNA QC Master'!$B:$X,15,FALSE)</f>
        <v>DQB1*03:03</v>
      </c>
      <c r="O95" s="289" t="str">
        <f>VLOOKUP(A95,'[2]Purified DNA QC Master'!$B:$X,18,FALSE)</f>
        <v>DRB3*01:01</v>
      </c>
      <c r="P95" s="289"/>
      <c r="Q95" s="289" t="str">
        <f>VLOOKUP(A95,'[2]Purified DNA QC Master'!$B:$X,20,FALSE)</f>
        <v>DRB4*01:03N</v>
      </c>
      <c r="R95" s="289"/>
      <c r="S95" s="289"/>
      <c r="T95" s="289"/>
      <c r="U95" s="289" t="str">
        <f>VLOOKUP(A95,'[2]Purified DNA QC Master'!$B:$X,12,FALSE)</f>
        <v>DQA1*02:01</v>
      </c>
      <c r="V95" s="289" t="str">
        <f>VLOOKUP(A95,'[2]Purified DNA QC Master'!$B:$X,13,FALSE)</f>
        <v>DQA1*05:01</v>
      </c>
      <c r="W95" s="289" t="str">
        <f>VLOOKUP(A95,'[2]Purified DNA QC Master'!$B:$X,10,FALSE)</f>
        <v>DPB1*01:01</v>
      </c>
      <c r="X95" s="289" t="str">
        <f>VLOOKUP(A95,'[2]Purified DNA QC Master'!$B:$X,11,FALSE)</f>
        <v>DPB1*04:01</v>
      </c>
      <c r="Y95" s="289" t="str">
        <f>VLOOKUP(A95,'[2]Purified DNA QC Master'!$B:$X,8,FALSE)</f>
        <v>DPA1*01:03</v>
      </c>
      <c r="Z95" s="289" t="str">
        <f>VLOOKUP(A95,'[2]Purified DNA QC Master'!$B:$X,9,FALSE)</f>
        <v>DPA1*02:01</v>
      </c>
    </row>
    <row r="96" spans="1:26" x14ac:dyDescent="0.3">
      <c r="A96" s="287">
        <v>376</v>
      </c>
      <c r="C96" s="287">
        <v>24</v>
      </c>
      <c r="E96" s="289" t="str">
        <f>VLOOKUP(A96,'[2]Purified DNA QC Master'!$B:$X,2,FALSE)</f>
        <v>A*02:01</v>
      </c>
      <c r="F96" s="289" t="str">
        <f>VLOOKUP(A96,'[2]Purified DNA QC Master'!$B:$X,3,FALSE)</f>
        <v>A*02:01</v>
      </c>
      <c r="G96" s="289" t="str">
        <f>VLOOKUP(A96,'[2]Purified DNA QC Master'!$B:$X,4,FALSE)</f>
        <v>B*35:08</v>
      </c>
      <c r="H96" s="289" t="str">
        <f>VLOOKUP(A96,'[2]Purified DNA QC Master'!$B:$X,5,FALSE)</f>
        <v>B*44:02:01G</v>
      </c>
      <c r="I96" s="289" t="str">
        <f>VLOOKUP(A96,'[2]Purified DNA QC Master'!$B:$X,6,FALSE)</f>
        <v>C*04:01:01G</v>
      </c>
      <c r="J96" s="289" t="str">
        <f>VLOOKUP(A96,'[2]Purified DNA QC Master'!$B:$X,7,FALSE)</f>
        <v>C*05:01:01G</v>
      </c>
      <c r="K96" s="289" t="str">
        <f>VLOOKUP(A96,'[2]Purified DNA QC Master'!$B:$X,16,FALSE)</f>
        <v>DRB1*04:01</v>
      </c>
      <c r="L96" s="289" t="str">
        <f>VLOOKUP(A96,'[2]Purified DNA QC Master'!$B:$X,17,FALSE)</f>
        <v>DRB1*04:03</v>
      </c>
      <c r="M96" s="289" t="str">
        <f>VLOOKUP(A96,'[2]Purified DNA QC Master'!$B:$X,14,FALSE)</f>
        <v>DQB1*03:01</v>
      </c>
      <c r="N96" s="289" t="str">
        <f>VLOOKUP(A96,'[2]Purified DNA QC Master'!$B:$X,15,FALSE)</f>
        <v>DQB1*03:02</v>
      </c>
      <c r="O96" s="289"/>
      <c r="P96" s="289"/>
      <c r="Q96" s="289" t="str">
        <f>VLOOKUP(A96,'[2]Purified DNA QC Master'!$B:$X,20,FALSE)</f>
        <v>DRB4*01:01:01G</v>
      </c>
      <c r="R96" s="289" t="str">
        <f>VLOOKUP(A96,'[2]Purified DNA QC Master'!$B:$X,21,FALSE)</f>
        <v>DRB4*01:01:01G</v>
      </c>
      <c r="S96" s="289"/>
      <c r="T96" s="289"/>
      <c r="U96" s="289" t="str">
        <f>VLOOKUP(A96,'[2]Purified DNA QC Master'!$B:$X,12,FALSE)</f>
        <v>DQA1*03:01</v>
      </c>
      <c r="V96" s="289" t="str">
        <f>VLOOKUP(A96,'[2]Purified DNA QC Master'!$B:$X,13,FALSE)</f>
        <v>DQA1*03:01:01G</v>
      </c>
      <c r="W96" s="289" t="str">
        <f>VLOOKUP(A96,'[2]Purified DNA QC Master'!$B:$X,10,FALSE)</f>
        <v>DPB1*02:01:02G</v>
      </c>
      <c r="X96" s="289" t="str">
        <f>VLOOKUP(A96,'[2]Purified DNA QC Master'!$B:$X,11,FALSE)</f>
        <v>DPB1*04:01</v>
      </c>
      <c r="Y96" s="289" t="str">
        <f>VLOOKUP(A96,'[2]Purified DNA QC Master'!$B:$X,8,FALSE)</f>
        <v>DPA1*01:03</v>
      </c>
      <c r="Z96" s="289" t="str">
        <f>VLOOKUP(A96,'[2]Purified DNA QC Master'!$B:$X,9,FALSE)</f>
        <v>DPA1*01:03</v>
      </c>
    </row>
    <row r="97" spans="1:26" x14ac:dyDescent="0.3">
      <c r="A97" s="287">
        <v>389</v>
      </c>
      <c r="C97" s="287">
        <v>5</v>
      </c>
      <c r="E97" s="289" t="str">
        <f>VLOOKUP(A97,'[2]Purified DNA QC Master'!$B:$X,2,FALSE)</f>
        <v>A*02:01</v>
      </c>
      <c r="F97" s="289" t="str">
        <f>VLOOKUP(A97,'[2]Purified DNA QC Master'!$B:$X,3,FALSE)</f>
        <v>A*03:20</v>
      </c>
      <c r="G97" s="289" t="str">
        <f>VLOOKUP(A97,'[2]Purified DNA QC Master'!$B:$X,4,FALSE)</f>
        <v>B*40:01</v>
      </c>
      <c r="H97" s="289" t="str">
        <f>VLOOKUP(A97,'[2]Purified DNA QC Master'!$B:$X,5,FALSE)</f>
        <v>B*51:08</v>
      </c>
      <c r="I97" s="289" t="str">
        <f>VLOOKUP(A97,'[2]Purified DNA QC Master'!$B:$X,6,FALSE)</f>
        <v>C*03:04</v>
      </c>
      <c r="J97" s="289" t="str">
        <f>VLOOKUP(A97,'[2]Purified DNA QC Master'!$B:$X,7,FALSE)</f>
        <v>C*16:02:01G</v>
      </c>
      <c r="K97" s="289" t="str">
        <f>VLOOKUP(A97,'[2]Purified DNA QC Master'!$B:$X,16,FALSE)</f>
        <v>DRB1*08:01</v>
      </c>
      <c r="L97" s="289" t="str">
        <f>VLOOKUP(A97,'[2]Purified DNA QC Master'!$B:$X,17,FALSE)</f>
        <v>DRB1*11:04</v>
      </c>
      <c r="M97" s="289" t="str">
        <f>VLOOKUP(A97,'[2]Purified DNA QC Master'!$B:$X,14,FALSE)</f>
        <v>DQB1*03:01</v>
      </c>
      <c r="N97" s="289" t="str">
        <f>VLOOKUP(A97,'[2]Purified DNA QC Master'!$B:$X,15,FALSE)</f>
        <v>DQB1*04:02</v>
      </c>
      <c r="O97" s="289"/>
      <c r="P97" s="289" t="str">
        <f>VLOOKUP(A97,'[2]Purified DNA QC Master'!$B:$X,19,FALSE)</f>
        <v>DRB3*02:02:01G</v>
      </c>
      <c r="Q97" s="289"/>
      <c r="R97" s="289"/>
      <c r="S97" s="289"/>
      <c r="T97" s="289"/>
      <c r="U97" s="289" t="str">
        <f>VLOOKUP(A97,'[2]Purified DNA QC Master'!$B:$X,12,FALSE)</f>
        <v>DQA1*04:01</v>
      </c>
      <c r="V97" s="289" t="str">
        <f>VLOOKUP(A97,'[2]Purified DNA QC Master'!$B:$X,13,FALSE)</f>
        <v>DQA1*05:01:01G</v>
      </c>
      <c r="W97" s="289" t="str">
        <f>VLOOKUP(A97,'[2]Purified DNA QC Master'!$B:$X,10,FALSE)</f>
        <v>DPB1*04:01</v>
      </c>
      <c r="X97" s="289" t="str">
        <f>VLOOKUP(A97,'[2]Purified DNA QC Master'!$B:$X,11,FALSE)</f>
        <v>DPB1*04:01</v>
      </c>
      <c r="Y97" s="289" t="str">
        <f>VLOOKUP(A97,'[2]Purified DNA QC Master'!$B:$X,8,FALSE)</f>
        <v>DPA1*01:03</v>
      </c>
      <c r="Z97" s="289" t="str">
        <f>VLOOKUP(A97,'[2]Purified DNA QC Master'!$B:$X,9,FALSE)</f>
        <v>DPA1*01:03</v>
      </c>
    </row>
    <row r="98" spans="1:26" x14ac:dyDescent="0.3">
      <c r="A98" s="290">
        <v>393</v>
      </c>
      <c r="B98" s="291" t="s">
        <v>1712</v>
      </c>
      <c r="C98" s="290">
        <v>2</v>
      </c>
      <c r="D98" s="292" t="s">
        <v>3450</v>
      </c>
      <c r="E98" s="289" t="str">
        <f>VLOOKUP(B98,'QC Inventory 6_1_16'!A:X,3,FALSE)</f>
        <v xml:space="preserve">02GNF           </v>
      </c>
      <c r="F98" s="289" t="str">
        <f>VLOOKUP(B98,'QC Inventory 6_1_16'!A:X,4,FALSE)</f>
        <v xml:space="preserve">0206            </v>
      </c>
      <c r="G98" s="289" t="str">
        <f>VLOOKUP(B98,'QC Inventory 6_1_16'!A:X,5,FALSE)</f>
        <v xml:space="preserve">3517            </v>
      </c>
      <c r="H98" s="289" t="str">
        <f>VLOOKUP(B98,'QC Inventory 6_1_16'!A:X,6,FALSE)</f>
        <v xml:space="preserve">5001            </v>
      </c>
      <c r="I98" s="289" t="str">
        <f>VLOOKUP(B98,'QC Inventory 6_1_16'!A:X,7,FALSE)</f>
        <v xml:space="preserve">0401            </v>
      </c>
      <c r="J98" s="289" t="str">
        <f>VLOOKUP(B98,'QC Inventory 6_1_16'!A:X,8,FALSE)</f>
        <v xml:space="preserve">0602            </v>
      </c>
      <c r="K98" s="289" t="str">
        <f>VLOOKUP(B98,'QC Inventory 6_1_16'!A:X,9,FALSE)</f>
        <v xml:space="preserve">1402            </v>
      </c>
      <c r="L98" s="289" t="str">
        <f>VLOOKUP(B98,'QC Inventory 6_1_16'!A:X,10,FALSE)</f>
        <v xml:space="preserve">0701            </v>
      </c>
      <c r="M98" s="289"/>
      <c r="N98" s="289"/>
      <c r="O98" s="289" t="str">
        <f>VLOOKUP(B98,'QC Inventory 6_1_16'!A:X,11,FALSE)</f>
        <v xml:space="preserve">01AD            </v>
      </c>
      <c r="P98" s="289" t="str">
        <f>VLOOKUP(B98,'QC Inventory 6_1_16'!A:X,12,FALSE)</f>
        <v xml:space="preserve">                </v>
      </c>
      <c r="Q98" s="289" t="str">
        <f>VLOOKUP(B98,'QC Inventory 6_1_16'!A:X,13,FALSE)</f>
        <v xml:space="preserve">01AC            </v>
      </c>
      <c r="R98" s="289" t="str">
        <f>VLOOKUP(B98,'QC Inventory 6_1_16'!A:X,14,FALSE)</f>
        <v xml:space="preserve">                </v>
      </c>
      <c r="S98" s="289" t="str">
        <f>VLOOKUP(B98,'QC Inventory 6_1_16'!A:X,15,FALSE)</f>
        <v xml:space="preserve">                </v>
      </c>
      <c r="T98" s="289" t="str">
        <f>VLOOKUP(B98,'QC Inventory 6_1_16'!A:X,16,FALSE)</f>
        <v xml:space="preserve">                </v>
      </c>
      <c r="U98" s="289"/>
      <c r="V98" s="289"/>
      <c r="W98" s="289"/>
      <c r="X98" s="289"/>
      <c r="Y98" s="289"/>
      <c r="Z98" s="289"/>
    </row>
    <row r="99" spans="1:26" x14ac:dyDescent="0.3">
      <c r="A99" s="290">
        <v>394</v>
      </c>
      <c r="B99" s="291" t="s">
        <v>1713</v>
      </c>
      <c r="C99" s="290">
        <v>2</v>
      </c>
      <c r="D99" s="292" t="s">
        <v>3450</v>
      </c>
      <c r="E99" s="289" t="str">
        <f>VLOOKUP(B99,'QC Inventory 6_1_16'!A:X,3,FALSE)</f>
        <v xml:space="preserve">3402            </v>
      </c>
      <c r="F99" s="289" t="str">
        <f>VLOOKUP(B99,'QC Inventory 6_1_16'!A:X,4,FALSE)</f>
        <v xml:space="preserve">6802            </v>
      </c>
      <c r="G99" s="289" t="str">
        <f>VLOOKUP(B99,'QC Inventory 6_1_16'!A:X,5,FALSE)</f>
        <v xml:space="preserve">4002            </v>
      </c>
      <c r="H99" s="289" t="str">
        <f>VLOOKUP(B99,'QC Inventory 6_1_16'!A:X,6,FALSE)</f>
        <v xml:space="preserve">5801            </v>
      </c>
      <c r="I99" s="289" t="str">
        <f>VLOOKUP(B99,'QC Inventory 6_1_16'!A:X,7,FALSE)</f>
        <v xml:space="preserve">0202            </v>
      </c>
      <c r="J99" s="289" t="str">
        <f>VLOOKUP(B99,'QC Inventory 6_1_16'!A:X,8,FALSE)</f>
        <v xml:space="preserve">07AG            </v>
      </c>
      <c r="K99" s="289" t="str">
        <f>VLOOKUP(B99,'QC Inventory 6_1_16'!A:X,9,FALSE)</f>
        <v xml:space="preserve">1503            </v>
      </c>
      <c r="L99" s="289" t="str">
        <f>VLOOKUP(B99,'QC Inventory 6_1_16'!A:X,10,FALSE)</f>
        <v xml:space="preserve">1301            </v>
      </c>
      <c r="M99" s="289"/>
      <c r="N99" s="289"/>
      <c r="O99" s="289" t="str">
        <f>VLOOKUP(B99,'QC Inventory 6_1_16'!A:X,11,FALSE)</f>
        <v xml:space="preserve">0202            </v>
      </c>
      <c r="P99" s="289" t="str">
        <f>VLOOKUP(B99,'QC Inventory 6_1_16'!A:X,12,FALSE)</f>
        <v xml:space="preserve">                </v>
      </c>
      <c r="Q99" s="289" t="str">
        <f>VLOOKUP(B99,'QC Inventory 6_1_16'!A:X,13,FALSE)</f>
        <v xml:space="preserve">                </v>
      </c>
      <c r="R99" s="289" t="str">
        <f>VLOOKUP(B99,'QC Inventory 6_1_16'!A:X,14,FALSE)</f>
        <v xml:space="preserve">                </v>
      </c>
      <c r="S99" s="289" t="str">
        <f>VLOOKUP(B99,'QC Inventory 6_1_16'!A:X,15,FALSE)</f>
        <v xml:space="preserve">0101            </v>
      </c>
      <c r="T99" s="289" t="str">
        <f>VLOOKUP(B99,'QC Inventory 6_1_16'!A:X,16,FALSE)</f>
        <v xml:space="preserve">                </v>
      </c>
      <c r="U99" s="289"/>
      <c r="V99" s="289"/>
      <c r="W99" s="289"/>
      <c r="X99" s="289"/>
      <c r="Y99" s="289"/>
      <c r="Z99" s="289"/>
    </row>
    <row r="100" spans="1:26" x14ac:dyDescent="0.3">
      <c r="A100" s="290">
        <v>395</v>
      </c>
      <c r="B100" s="291" t="s">
        <v>1714</v>
      </c>
      <c r="C100" s="290">
        <v>2</v>
      </c>
      <c r="D100" s="292" t="s">
        <v>3450</v>
      </c>
      <c r="E100" s="289" t="str">
        <f>VLOOKUP(B100,'QC Inventory 6_1_16'!A:X,3,FALSE)</f>
        <v xml:space="preserve">1101            </v>
      </c>
      <c r="F100" s="289" t="str">
        <f>VLOOKUP(B100,'QC Inventory 6_1_16'!A:X,4,FALSE)</f>
        <v xml:space="preserve">3401            </v>
      </c>
      <c r="G100" s="289" t="str">
        <f>VLOOKUP(B100,'QC Inventory 6_1_16'!A:X,5,FALSE)</f>
        <v xml:space="preserve">4002            </v>
      </c>
      <c r="H100" s="289" t="str">
        <f>VLOOKUP(B100,'QC Inventory 6_1_16'!A:X,6,FALSE)</f>
        <v xml:space="preserve">5401            </v>
      </c>
      <c r="I100" s="289" t="str">
        <f>VLOOKUP(B100,'QC Inventory 6_1_16'!A:X,7,FALSE)</f>
        <v xml:space="preserve">0102            </v>
      </c>
      <c r="J100" s="289" t="str">
        <f>VLOOKUP(B100,'QC Inventory 6_1_16'!A:X,8,FALSE)</f>
        <v xml:space="preserve">1502            </v>
      </c>
      <c r="K100" s="289" t="str">
        <f>VLOOKUP(B100,'QC Inventory 6_1_16'!A:X,9,FALSE)</f>
        <v xml:space="preserve">1502            </v>
      </c>
      <c r="L100" s="289" t="str">
        <f>VLOOKUP(B100,'QC Inventory 6_1_16'!A:X,10,FALSE)</f>
        <v xml:space="preserve">0405            </v>
      </c>
      <c r="M100" s="289"/>
      <c r="N100" s="289"/>
      <c r="O100" s="289" t="str">
        <f>VLOOKUP(B100,'QC Inventory 6_1_16'!A:X,11,FALSE)</f>
        <v xml:space="preserve">                </v>
      </c>
      <c r="P100" s="289" t="str">
        <f>VLOOKUP(B100,'QC Inventory 6_1_16'!A:X,12,FALSE)</f>
        <v xml:space="preserve">                </v>
      </c>
      <c r="Q100" s="289" t="str">
        <f>VLOOKUP(B100,'QC Inventory 6_1_16'!A:X,13,FALSE)</f>
        <v xml:space="preserve">01AC            </v>
      </c>
      <c r="R100" s="289" t="str">
        <f>VLOOKUP(B100,'QC Inventory 6_1_16'!A:X,14,FALSE)</f>
        <v xml:space="preserve">                </v>
      </c>
      <c r="S100" s="289" t="str">
        <f>VLOOKUP(B100,'QC Inventory 6_1_16'!A:X,15,FALSE)</f>
        <v xml:space="preserve">0101            </v>
      </c>
      <c r="T100" s="289" t="str">
        <f>VLOOKUP(B100,'QC Inventory 6_1_16'!A:X,16,FALSE)</f>
        <v xml:space="preserve">                </v>
      </c>
      <c r="U100" s="289"/>
      <c r="V100" s="289"/>
      <c r="W100" s="289"/>
      <c r="X100" s="289"/>
      <c r="Y100" s="289"/>
      <c r="Z100" s="289"/>
    </row>
    <row r="101" spans="1:26" x14ac:dyDescent="0.3">
      <c r="A101" s="290">
        <v>397</v>
      </c>
      <c r="B101" s="291" t="s">
        <v>1716</v>
      </c>
      <c r="C101" s="290">
        <v>1</v>
      </c>
      <c r="D101" s="292" t="s">
        <v>3451</v>
      </c>
      <c r="E101" s="289" t="str">
        <f>VLOOKUP(B101,'QC Inventory 6_1_16'!A:X,3,FALSE)</f>
        <v xml:space="preserve">24GMP           </v>
      </c>
      <c r="F101" s="289" t="str">
        <f>VLOOKUP(B101,'QC Inventory 6_1_16'!A:X,4,FALSE)</f>
        <v xml:space="preserve">3301            </v>
      </c>
      <c r="G101" s="289" t="str">
        <f>VLOOKUP(B101,'QC Inventory 6_1_16'!A:X,5,FALSE)</f>
        <v xml:space="preserve">1402            </v>
      </c>
      <c r="H101" s="289" t="str">
        <f>VLOOKUP(B101,'QC Inventory 6_1_16'!A:X,6,FALSE)</f>
        <v xml:space="preserve">3503            </v>
      </c>
      <c r="I101" s="289" t="str">
        <f>VLOOKUP(B101,'QC Inventory 6_1_16'!A:X,7,FALSE)</f>
        <v xml:space="preserve">0802            </v>
      </c>
      <c r="J101" s="289" t="str">
        <f>VLOOKUP(B101,'QC Inventory 6_1_16'!A:X,8,FALSE)</f>
        <v xml:space="preserve">1203            </v>
      </c>
      <c r="K101" s="289" t="str">
        <f>VLOOKUP(B101,'QC Inventory 6_1_16'!A:X,9,FALSE)</f>
        <v xml:space="preserve">0311            </v>
      </c>
      <c r="L101" s="289" t="str">
        <f>VLOOKUP(B101,'QC Inventory 6_1_16'!A:X,10,FALSE)</f>
        <v xml:space="preserve">0701            </v>
      </c>
      <c r="M101" s="289"/>
      <c r="N101" s="289"/>
      <c r="O101" s="289" t="str">
        <f>VLOOKUP(B101,'QC Inventory 6_1_16'!A:X,11,FALSE)</f>
        <v xml:space="preserve">0202            </v>
      </c>
      <c r="P101" s="289" t="str">
        <f>VLOOKUP(B101,'QC Inventory 6_1_16'!A:X,12,FALSE)</f>
        <v xml:space="preserve">                </v>
      </c>
      <c r="Q101" s="289" t="str">
        <f>VLOOKUP(B101,'QC Inventory 6_1_16'!A:X,13,FALSE)</f>
        <v xml:space="preserve">01AC            </v>
      </c>
      <c r="R101" s="289" t="str">
        <f>VLOOKUP(B101,'QC Inventory 6_1_16'!A:X,14,FALSE)</f>
        <v xml:space="preserve">                </v>
      </c>
      <c r="S101" s="289" t="str">
        <f>VLOOKUP(B101,'QC Inventory 6_1_16'!A:X,15,FALSE)</f>
        <v xml:space="preserve">                </v>
      </c>
      <c r="T101" s="289" t="str">
        <f>VLOOKUP(B101,'QC Inventory 6_1_16'!A:X,16,FALSE)</f>
        <v xml:space="preserve">                </v>
      </c>
      <c r="U101" s="289"/>
      <c r="V101" s="289"/>
      <c r="W101" s="289"/>
      <c r="X101" s="289"/>
      <c r="Y101" s="289"/>
      <c r="Z101" s="289"/>
    </row>
    <row r="102" spans="1:26" x14ac:dyDescent="0.3">
      <c r="A102" s="290">
        <v>398</v>
      </c>
      <c r="B102" s="291" t="s">
        <v>1717</v>
      </c>
      <c r="C102" s="290">
        <v>4</v>
      </c>
      <c r="D102" s="292" t="s">
        <v>3449</v>
      </c>
      <c r="E102" s="289" t="str">
        <f>VLOOKUP(B102,'QC Inventory 6_1_16'!A:X,3,FALSE)</f>
        <v xml:space="preserve">2301            </v>
      </c>
      <c r="F102" s="289" t="str">
        <f>VLOOKUP(B102,'QC Inventory 6_1_16'!A:X,4,FALSE)</f>
        <v xml:space="preserve">68FKZ           </v>
      </c>
      <c r="G102" s="289" t="str">
        <f>VLOOKUP(B102,'QC Inventory 6_1_16'!A:X,5,FALSE)</f>
        <v xml:space="preserve">07BG            </v>
      </c>
      <c r="H102" s="289" t="str">
        <f>VLOOKUP(B102,'QC Inventory 6_1_16'!A:X,6,FALSE)</f>
        <v xml:space="preserve">40WG            </v>
      </c>
      <c r="I102" s="289" t="str">
        <f>VLOOKUP(B102,'QC Inventory 6_1_16'!A:X,7,FALSE)</f>
        <v xml:space="preserve">0304            </v>
      </c>
      <c r="J102" s="289" t="str">
        <f>VLOOKUP(B102,'QC Inventory 6_1_16'!A:X,8,FALSE)</f>
        <v xml:space="preserve">0702            </v>
      </c>
      <c r="K102" s="289" t="str">
        <f>VLOOKUP(B102,'QC Inventory 6_1_16'!A:X,9,FALSE)</f>
        <v xml:space="preserve">1316            </v>
      </c>
      <c r="L102" s="289" t="str">
        <f>VLOOKUP(B102,'QC Inventory 6_1_16'!A:X,10,FALSE)</f>
        <v xml:space="preserve">0802            </v>
      </c>
      <c r="M102" s="289"/>
      <c r="N102" s="289"/>
      <c r="O102" s="289" t="str">
        <f>VLOOKUP(B102,'QC Inventory 6_1_16'!A:X,11,FALSE)</f>
        <v xml:space="preserve">0301            </v>
      </c>
      <c r="P102" s="289" t="str">
        <f>VLOOKUP(B102,'QC Inventory 6_1_16'!A:X,12,FALSE)</f>
        <v xml:space="preserve">                </v>
      </c>
      <c r="Q102" s="289" t="str">
        <f>VLOOKUP(B102,'QC Inventory 6_1_16'!A:X,13,FALSE)</f>
        <v xml:space="preserve">                </v>
      </c>
      <c r="R102" s="289" t="str">
        <f>VLOOKUP(B102,'QC Inventory 6_1_16'!A:X,14,FALSE)</f>
        <v xml:space="preserve">                </v>
      </c>
      <c r="S102" s="289" t="str">
        <f>VLOOKUP(B102,'QC Inventory 6_1_16'!A:X,15,FALSE)</f>
        <v xml:space="preserve">                </v>
      </c>
      <c r="T102" s="289" t="str">
        <f>VLOOKUP(B102,'QC Inventory 6_1_16'!A:X,16,FALSE)</f>
        <v xml:space="preserve">                </v>
      </c>
      <c r="U102" s="289"/>
      <c r="V102" s="289"/>
      <c r="W102" s="289"/>
      <c r="X102" s="289"/>
      <c r="Y102" s="289"/>
      <c r="Z102" s="289"/>
    </row>
    <row r="103" spans="1:26" x14ac:dyDescent="0.3">
      <c r="A103" s="290">
        <v>400</v>
      </c>
      <c r="B103" s="291" t="s">
        <v>1719</v>
      </c>
      <c r="C103" s="290">
        <v>2</v>
      </c>
      <c r="D103" s="292" t="s">
        <v>3450</v>
      </c>
      <c r="E103" s="289" t="str">
        <f>VLOOKUP(B103,'QC Inventory 6_1_16'!A:X,3,FALSE)</f>
        <v xml:space="preserve">3101            </v>
      </c>
      <c r="F103" s="289" t="str">
        <f>VLOOKUP(B103,'QC Inventory 6_1_16'!A:X,4,FALSE)</f>
        <v xml:space="preserve">3401            </v>
      </c>
      <c r="G103" s="289" t="str">
        <f>VLOOKUP(B103,'QC Inventory 6_1_16'!A:X,5,FALSE)</f>
        <v xml:space="preserve">3802            </v>
      </c>
      <c r="H103" s="289" t="str">
        <f>VLOOKUP(B103,'QC Inventory 6_1_16'!A:X,6,FALSE)</f>
        <v xml:space="preserve">3902            </v>
      </c>
      <c r="I103" s="289" t="str">
        <f>VLOOKUP(B103,'QC Inventory 6_1_16'!A:X,7,FALSE)</f>
        <v xml:space="preserve">0702            </v>
      </c>
      <c r="J103" s="289">
        <v>702</v>
      </c>
      <c r="K103" s="289" t="str">
        <f>VLOOKUP(B103,'QC Inventory 6_1_16'!A:X,9,FALSE)</f>
        <v xml:space="preserve">1502            </v>
      </c>
      <c r="L103" s="289" t="str">
        <f>VLOOKUP(B103,'QC Inventory 6_1_16'!A:X,10,FALSE)</f>
        <v xml:space="preserve">1402            </v>
      </c>
      <c r="M103" s="289"/>
      <c r="N103" s="289"/>
      <c r="O103" s="289" t="str">
        <f>VLOOKUP(B103,'QC Inventory 6_1_16'!A:X,11,FALSE)</f>
        <v xml:space="preserve">01AD            </v>
      </c>
      <c r="P103" s="289" t="str">
        <f>VLOOKUP(B103,'QC Inventory 6_1_16'!A:X,12,FALSE)</f>
        <v xml:space="preserve">                </v>
      </c>
      <c r="Q103" s="289" t="str">
        <f>VLOOKUP(B103,'QC Inventory 6_1_16'!A:X,13,FALSE)</f>
        <v xml:space="preserve">                </v>
      </c>
      <c r="R103" s="289" t="str">
        <f>VLOOKUP(B103,'QC Inventory 6_1_16'!A:X,14,FALSE)</f>
        <v xml:space="preserve">                </v>
      </c>
      <c r="S103" s="289" t="str">
        <f>VLOOKUP(B103,'QC Inventory 6_1_16'!A:X,15,FALSE)</f>
        <v xml:space="preserve">01CGF           </v>
      </c>
      <c r="T103" s="289" t="str">
        <f>VLOOKUP(B103,'QC Inventory 6_1_16'!A:X,16,FALSE)</f>
        <v xml:space="preserve">                </v>
      </c>
      <c r="U103" s="289"/>
      <c r="V103" s="289"/>
      <c r="W103" s="289"/>
      <c r="X103" s="289"/>
      <c r="Y103" s="289"/>
      <c r="Z103" s="289"/>
    </row>
    <row r="104" spans="1:26" x14ac:dyDescent="0.3">
      <c r="A104" s="290">
        <v>402</v>
      </c>
      <c r="B104" s="291" t="s">
        <v>1721</v>
      </c>
      <c r="C104" s="290">
        <v>2</v>
      </c>
      <c r="D104" s="292" t="s">
        <v>3450</v>
      </c>
      <c r="E104" s="289" t="str">
        <f>VLOOKUP(B104,'QC Inventory 6_1_16'!A:X,3,FALSE)</f>
        <v xml:space="preserve">24GMP           </v>
      </c>
      <c r="F104" s="289" t="str">
        <f>VLOOKUP(B104,'QC Inventory 6_1_16'!A:X,4,FALSE)</f>
        <v xml:space="preserve">3002            </v>
      </c>
      <c r="G104" s="289" t="str">
        <f>VLOOKUP(B104,'QC Inventory 6_1_16'!A:X,5,FALSE)</f>
        <v xml:space="preserve">0702            </v>
      </c>
      <c r="H104" s="289">
        <v>702</v>
      </c>
      <c r="I104" s="289" t="str">
        <f>VLOOKUP(B104,'QC Inventory 6_1_16'!A:X,7,FALSE)</f>
        <v xml:space="preserve">0702            </v>
      </c>
      <c r="J104" s="289">
        <v>702</v>
      </c>
      <c r="K104" s="289" t="str">
        <f>VLOOKUP(B104,'QC Inventory 6_1_16'!A:X,9,FALSE)</f>
        <v xml:space="preserve">1501            </v>
      </c>
      <c r="L104" s="289">
        <v>1501</v>
      </c>
      <c r="M104" s="289"/>
      <c r="N104" s="289"/>
      <c r="O104" s="289" t="str">
        <f>VLOOKUP(B104,'QC Inventory 6_1_16'!A:X,11,FALSE)</f>
        <v xml:space="preserve">                </v>
      </c>
      <c r="P104" s="289" t="str">
        <f>VLOOKUP(B104,'QC Inventory 6_1_16'!A:X,12,FALSE)</f>
        <v xml:space="preserve">                </v>
      </c>
      <c r="Q104" s="289" t="str">
        <f>VLOOKUP(B104,'QC Inventory 6_1_16'!A:X,13,FALSE)</f>
        <v xml:space="preserve">                </v>
      </c>
      <c r="R104" s="289" t="str">
        <f>VLOOKUP(B104,'QC Inventory 6_1_16'!A:X,14,FALSE)</f>
        <v xml:space="preserve">                </v>
      </c>
      <c r="S104" s="289" t="str">
        <f>VLOOKUP(B104,'QC Inventory 6_1_16'!A:X,15,FALSE)</f>
        <v xml:space="preserve">0101            </v>
      </c>
      <c r="T104" s="289" t="str">
        <f>VLOOKUP(B104,'QC Inventory 6_1_16'!A:X,16,FALSE)</f>
        <v xml:space="preserve">                </v>
      </c>
      <c r="U104" s="289"/>
      <c r="V104" s="289"/>
      <c r="W104" s="289"/>
      <c r="X104" s="289"/>
      <c r="Y104" s="289"/>
      <c r="Z104" s="289"/>
    </row>
    <row r="105" spans="1:26" x14ac:dyDescent="0.3">
      <c r="A105" s="287">
        <v>404</v>
      </c>
      <c r="C105" s="287">
        <v>5</v>
      </c>
      <c r="E105" s="289" t="str">
        <f>VLOOKUP(A105,'[2]Purified DNA QC Master'!$B:$X,2,FALSE)</f>
        <v>A*30:01</v>
      </c>
      <c r="F105" s="289" t="str">
        <f>VLOOKUP(A105,'[2]Purified DNA QC Master'!$B:$X,3,FALSE)</f>
        <v>A*74:01:01G</v>
      </c>
      <c r="G105" s="289" t="str">
        <f>VLOOKUP(A105,'[2]Purified DNA QC Master'!$B:$X,4,FALSE)</f>
        <v>B*42:01</v>
      </c>
      <c r="H105" s="289" t="str">
        <f>VLOOKUP(A105,'[2]Purified DNA QC Master'!$B:$X,5,FALSE)</f>
        <v>B*52:01</v>
      </c>
      <c r="I105" s="289" t="str">
        <f>VLOOKUP(A105,'[2]Purified DNA QC Master'!$B:$X,6,FALSE)</f>
        <v>C*16:01</v>
      </c>
      <c r="J105" s="289" t="str">
        <f>VLOOKUP(A105,'[2]Purified DNA QC Master'!$B:$X,7,FALSE)</f>
        <v>C*17:01:01G</v>
      </c>
      <c r="K105" s="289" t="str">
        <f>VLOOKUP(A105,'[2]Purified DNA QC Master'!$B:$X,16,FALSE)</f>
        <v>DRB1*01:02</v>
      </c>
      <c r="L105" s="289" t="str">
        <f>VLOOKUP(A105,'[2]Purified DNA QC Master'!$B:$X,17,FALSE)</f>
        <v>DRB1*03:02</v>
      </c>
      <c r="M105" s="289" t="str">
        <f>VLOOKUP(A105,'[2]Purified DNA QC Master'!$B:$X,14,FALSE)</f>
        <v>DQB1*05:01</v>
      </c>
      <c r="N105" s="289" t="str">
        <f>VLOOKUP(A105,'[2]Purified DNA QC Master'!$B:$X,15,FALSE)</f>
        <v>DQB1*04:02</v>
      </c>
      <c r="O105" s="289"/>
      <c r="P105" s="289" t="str">
        <f>VLOOKUP(A105,'[2]Purified DNA QC Master'!$B:$X,19,FALSE)</f>
        <v>DRB3*01:01</v>
      </c>
      <c r="Q105" s="289"/>
      <c r="R105" s="289"/>
      <c r="S105" s="289"/>
      <c r="T105" s="289"/>
      <c r="U105" s="289" t="str">
        <f>VLOOKUP(A105,'[2]Purified DNA QC Master'!$B:$X,12,FALSE)</f>
        <v>DQA1*01:01:01G</v>
      </c>
      <c r="V105" s="289" t="str">
        <f>VLOOKUP(A105,'[2]Purified DNA QC Master'!$B:$X,13,FALSE)</f>
        <v>DQA1*04:01</v>
      </c>
      <c r="W105" s="289" t="str">
        <f>VLOOKUP(A105,'[2]Purified DNA QC Master'!$B:$X,10,FALSE)</f>
        <v>DPB1*01:01</v>
      </c>
      <c r="X105" s="289" t="str">
        <f>VLOOKUP(A105,'[2]Purified DNA QC Master'!$B:$X,11,FALSE)</f>
        <v>DPB1*01:01</v>
      </c>
      <c r="Y105" s="289" t="str">
        <f>VLOOKUP(A105,'[2]Purified DNA QC Master'!$B:$X,8,FALSE)</f>
        <v>DPA1*02:01</v>
      </c>
      <c r="Z105" s="289" t="str">
        <f>VLOOKUP(A105,'[2]Purified DNA QC Master'!$B:$X,9,FALSE)</f>
        <v>DPA1*02:01</v>
      </c>
    </row>
    <row r="106" spans="1:26" x14ac:dyDescent="0.3">
      <c r="A106" s="287">
        <v>405</v>
      </c>
      <c r="C106" s="287">
        <v>41</v>
      </c>
      <c r="D106" s="285" t="s">
        <v>928</v>
      </c>
      <c r="E106" s="289" t="str">
        <f>VLOOKUP(A106,'[2]Purified DNA QC Master'!$B:$X,2,FALSE)</f>
        <v>A*02:01</v>
      </c>
      <c r="F106" s="289" t="str">
        <f>VLOOKUP(A106,'[2]Purified DNA QC Master'!$B:$X,3,FALSE)</f>
        <v>A*03:01</v>
      </c>
      <c r="G106" s="289" t="str">
        <f>VLOOKUP(A106,'[2]Purified DNA QC Master'!$B:$X,4,FALSE)</f>
        <v>B*40:01</v>
      </c>
      <c r="H106" s="289" t="str">
        <f>VLOOKUP(A106,'[2]Purified DNA QC Master'!$B:$X,5,FALSE)</f>
        <v>B*42:05</v>
      </c>
      <c r="I106" s="289" t="str">
        <f>VLOOKUP(A106,'[2]Purified DNA QC Master'!$B:$X,6,FALSE)</f>
        <v>C*03:04</v>
      </c>
      <c r="J106" s="289" t="str">
        <f>VLOOKUP(A106,'[2]Purified DNA QC Master'!$B:$X,7,FALSE)</f>
        <v>C*07:02:01G</v>
      </c>
      <c r="K106" s="289" t="str">
        <f>VLOOKUP(A106,'[2]Purified DNA QC Master'!$B:$X,16,FALSE)</f>
        <v>DRB1*04:04</v>
      </c>
      <c r="L106" s="289" t="str">
        <f>VLOOKUP(A106,'[2]Purified DNA QC Master'!$B:$X,17,FALSE)</f>
        <v>DRB1*15:01</v>
      </c>
      <c r="M106" s="289" t="str">
        <f>VLOOKUP(A106,'[2]Purified DNA QC Master'!$B:$X,14,FALSE)</f>
        <v>DQB1*05:02</v>
      </c>
      <c r="N106" s="289" t="str">
        <f>VLOOKUP(A106,'[2]Purified DNA QC Master'!$B:$X,15,FALSE)</f>
        <v>DQB1*03:02</v>
      </c>
      <c r="O106" s="289"/>
      <c r="P106" s="289"/>
      <c r="Q106" s="289" t="str">
        <f>VLOOKUP(A106,'[2]Purified DNA QC Master'!$B:$X,20,FALSE)</f>
        <v>DRB4*01:01:01G</v>
      </c>
      <c r="R106" s="289"/>
      <c r="S106" s="289" t="str">
        <f>VLOOKUP(A106,'[2]Purified DNA QC Master'!$B:$X,22,FALSE)</f>
        <v>DRB5*01:01</v>
      </c>
      <c r="T106" s="289"/>
      <c r="U106" s="289" t="str">
        <f>VLOOKUP(A106,'[2]Purified DNA QC Master'!$B:$X,12,FALSE)</f>
        <v>DQA1*01:02:01G</v>
      </c>
      <c r="V106" s="289" t="str">
        <f>VLOOKUP(A106,'[2]Purified DNA QC Master'!$B:$X,13,FALSE)</f>
        <v>DQA1*03:01:01G</v>
      </c>
      <c r="W106" s="289" t="str">
        <f>VLOOKUP(A106,'[2]Purified DNA QC Master'!$B:$X,10,FALSE)</f>
        <v>DPB1*03:01:01G</v>
      </c>
      <c r="X106" s="289" t="str">
        <f>VLOOKUP(A106,'[2]Purified DNA QC Master'!$B:$X,11,FALSE)</f>
        <v>DPB1*06:01</v>
      </c>
      <c r="Y106" s="289" t="str">
        <f>VLOOKUP(A106,'[2]Purified DNA QC Master'!$B:$X,8,FALSE)</f>
        <v>DPA1*01:03</v>
      </c>
      <c r="Z106" s="289" t="str">
        <f>VLOOKUP(A106,'[2]Purified DNA QC Master'!$B:$X,9,FALSE)</f>
        <v>DPA1*01:03</v>
      </c>
    </row>
    <row r="107" spans="1:26" x14ac:dyDescent="0.3">
      <c r="A107" s="290">
        <v>406</v>
      </c>
      <c r="B107" s="291" t="s">
        <v>1725</v>
      </c>
      <c r="C107" s="290">
        <v>3</v>
      </c>
      <c r="D107" s="292" t="s">
        <v>3452</v>
      </c>
      <c r="E107" s="289" t="str">
        <f>VLOOKUP(B107,'QC Inventory 6_1_16'!A:X,3,FALSE)</f>
        <v xml:space="preserve">0101            </v>
      </c>
      <c r="F107" s="289">
        <v>101</v>
      </c>
      <c r="G107" s="289" t="str">
        <f>VLOOKUP(B107,'QC Inventory 6_1_16'!A:X,5,FALSE)</f>
        <v xml:space="preserve">0801            </v>
      </c>
      <c r="H107" s="289" t="str">
        <f>VLOOKUP(B107,'QC Inventory 6_1_16'!A:X,6,FALSE)</f>
        <v xml:space="preserve">5101            </v>
      </c>
      <c r="I107" s="289" t="str">
        <f>VLOOKUP(B107,'QC Inventory 6_1_16'!A:X,7,FALSE)</f>
        <v xml:space="preserve">07AG            </v>
      </c>
      <c r="J107" s="289" t="str">
        <f>VLOOKUP(B107,'QC Inventory 6_1_16'!A:X,8,FALSE)</f>
        <v xml:space="preserve">1502            </v>
      </c>
      <c r="K107" s="289" t="str">
        <f>VLOOKUP(B107,'QC Inventory 6_1_16'!A:X,9,FALSE)</f>
        <v xml:space="preserve">1104            </v>
      </c>
      <c r="L107" s="289" t="str">
        <f>VLOOKUP(B107,'QC Inventory 6_1_16'!A:X,10,FALSE)</f>
        <v xml:space="preserve">0404            </v>
      </c>
      <c r="M107" s="289"/>
      <c r="N107" s="289"/>
      <c r="O107" s="289" t="str">
        <f>VLOOKUP(B107,'QC Inventory 6_1_16'!A:X,11,FALSE)</f>
        <v xml:space="preserve">0202            </v>
      </c>
      <c r="P107" s="289" t="str">
        <f>VLOOKUP(B107,'QC Inventory 6_1_16'!A:X,12,FALSE)</f>
        <v xml:space="preserve">                </v>
      </c>
      <c r="Q107" s="289" t="str">
        <f>VLOOKUP(B107,'QC Inventory 6_1_16'!A:X,13,FALSE)</f>
        <v xml:space="preserve">01AC            </v>
      </c>
      <c r="R107" s="289" t="str">
        <f>VLOOKUP(B107,'QC Inventory 6_1_16'!A:X,14,FALSE)</f>
        <v xml:space="preserve">                </v>
      </c>
      <c r="S107" s="289" t="str">
        <f>VLOOKUP(B107,'QC Inventory 6_1_16'!A:X,15,FALSE)</f>
        <v xml:space="preserve">                </v>
      </c>
      <c r="T107" s="289" t="str">
        <f>VLOOKUP(B107,'QC Inventory 6_1_16'!A:X,16,FALSE)</f>
        <v xml:space="preserve">                </v>
      </c>
      <c r="U107" s="289"/>
      <c r="V107" s="289"/>
      <c r="W107" s="289"/>
      <c r="X107" s="289"/>
      <c r="Y107" s="289"/>
      <c r="Z107" s="289"/>
    </row>
    <row r="108" spans="1:26" x14ac:dyDescent="0.3">
      <c r="A108" s="290">
        <v>407</v>
      </c>
      <c r="B108" s="291" t="s">
        <v>1726</v>
      </c>
      <c r="C108" s="290">
        <v>2</v>
      </c>
      <c r="D108" s="292" t="s">
        <v>3450</v>
      </c>
      <c r="E108" s="289" t="str">
        <f>VLOOKUP(B108,'QC Inventory 6_1_16'!A:X,3,FALSE)</f>
        <v xml:space="preserve">03AJ            </v>
      </c>
      <c r="F108" s="289" t="str">
        <f>VLOOKUP(B108,'QC Inventory 6_1_16'!A:X,4,FALSE)</f>
        <v xml:space="preserve">24BG            </v>
      </c>
      <c r="G108" s="289" t="str">
        <f>VLOOKUP(B108,'QC Inventory 6_1_16'!A:X,5,FALSE)</f>
        <v xml:space="preserve">4001            </v>
      </c>
      <c r="H108" s="289" t="str">
        <f>VLOOKUP(B108,'QC Inventory 6_1_16'!A:X,6,FALSE)</f>
        <v xml:space="preserve">4701            </v>
      </c>
      <c r="I108" s="289" t="str">
        <f>VLOOKUP(B108,'QC Inventory 6_1_16'!A:X,7,FALSE)</f>
        <v xml:space="preserve">0304            </v>
      </c>
      <c r="J108" s="289" t="str">
        <f>VLOOKUP(B108,'QC Inventory 6_1_16'!A:X,8,FALSE)</f>
        <v xml:space="preserve">0602            </v>
      </c>
      <c r="K108" s="289" t="str">
        <f>VLOOKUP(B108,'QC Inventory 6_1_16'!A:X,9,FALSE)</f>
        <v xml:space="preserve">1103            </v>
      </c>
      <c r="L108" s="289" t="str">
        <f>VLOOKUP(B108,'QC Inventory 6_1_16'!A:X,10,FALSE)</f>
        <v xml:space="preserve">0401            </v>
      </c>
      <c r="M108" s="289"/>
      <c r="N108" s="289"/>
      <c r="O108" s="289" t="str">
        <f>VLOOKUP(B108,'QC Inventory 6_1_16'!A:X,11,FALSE)</f>
        <v xml:space="preserve">0202            </v>
      </c>
      <c r="P108" s="289" t="str">
        <f>VLOOKUP(B108,'QC Inventory 6_1_16'!A:X,12,FALSE)</f>
        <v xml:space="preserve">                </v>
      </c>
      <c r="Q108" s="289" t="str">
        <f>VLOOKUP(B108,'QC Inventory 6_1_16'!A:X,13,FALSE)</f>
        <v xml:space="preserve">01AC            </v>
      </c>
      <c r="R108" s="289" t="str">
        <f>VLOOKUP(B108,'QC Inventory 6_1_16'!A:X,14,FALSE)</f>
        <v xml:space="preserve">                </v>
      </c>
      <c r="S108" s="289" t="str">
        <f>VLOOKUP(B108,'QC Inventory 6_1_16'!A:X,15,FALSE)</f>
        <v xml:space="preserve">                </v>
      </c>
      <c r="T108" s="289" t="str">
        <f>VLOOKUP(B108,'QC Inventory 6_1_16'!A:X,16,FALSE)</f>
        <v xml:space="preserve">                </v>
      </c>
      <c r="U108" s="289"/>
      <c r="V108" s="289"/>
      <c r="W108" s="289"/>
      <c r="X108" s="289"/>
      <c r="Y108" s="289"/>
      <c r="Z108" s="289"/>
    </row>
    <row r="109" spans="1:26" x14ac:dyDescent="0.3">
      <c r="A109" s="290">
        <v>408</v>
      </c>
      <c r="B109" s="291" t="s">
        <v>1727</v>
      </c>
      <c r="C109" s="290">
        <v>2</v>
      </c>
      <c r="D109" s="292" t="s">
        <v>3450</v>
      </c>
      <c r="E109" s="289" t="str">
        <f>VLOOKUP(B109,'QC Inventory 6_1_16'!A:X,3,FALSE)</f>
        <v xml:space="preserve">0101            </v>
      </c>
      <c r="F109" s="289" t="str">
        <f>VLOOKUP(B109,'QC Inventory 6_1_16'!A:X,4,FALSE)</f>
        <v xml:space="preserve">02AF            </v>
      </c>
      <c r="G109" s="289" t="str">
        <f>VLOOKUP(B109,'QC Inventory 6_1_16'!A:X,5,FALSE)</f>
        <v xml:space="preserve">08AB            </v>
      </c>
      <c r="H109" s="289" t="str">
        <f>VLOOKUP(B109,'QC Inventory 6_1_16'!A:X,6,FALSE)</f>
        <v xml:space="preserve">44BH            </v>
      </c>
      <c r="I109" s="289" t="str">
        <f>VLOOKUP(B109,'QC Inventory 6_1_16'!A:X,7,FALSE)</f>
        <v xml:space="preserve">05AC            </v>
      </c>
      <c r="J109" s="289" t="str">
        <f>VLOOKUP(B109,'QC Inventory 6_1_16'!A:X,8,FALSE)</f>
        <v xml:space="preserve">07AG            </v>
      </c>
      <c r="K109" s="289" t="str">
        <f>VLOOKUP(B109,'QC Inventory 6_1_16'!A:X,9,FALSE)</f>
        <v xml:space="preserve">1501            </v>
      </c>
      <c r="L109" s="289" t="str">
        <f>VLOOKUP(B109,'QC Inventory 6_1_16'!A:X,10,FALSE)</f>
        <v xml:space="preserve">0701            </v>
      </c>
      <c r="M109" s="289"/>
      <c r="N109" s="289"/>
      <c r="O109" s="289" t="str">
        <f>VLOOKUP(B109,'QC Inventory 6_1_16'!A:X,11,FALSE)</f>
        <v xml:space="preserve">                </v>
      </c>
      <c r="P109" s="289" t="str">
        <f>VLOOKUP(B109,'QC Inventory 6_1_16'!A:X,12,FALSE)</f>
        <v xml:space="preserve">                </v>
      </c>
      <c r="Q109" s="289" t="str">
        <f>VLOOKUP(B109,'QC Inventory 6_1_16'!A:X,13,FALSE)</f>
        <v xml:space="preserve">01AC            </v>
      </c>
      <c r="R109" s="289" t="str">
        <f>VLOOKUP(B109,'QC Inventory 6_1_16'!A:X,14,FALSE)</f>
        <v xml:space="preserve">                </v>
      </c>
      <c r="S109" s="289" t="str">
        <f>VLOOKUP(B109,'QC Inventory 6_1_16'!A:X,15,FALSE)</f>
        <v xml:space="preserve">0101            </v>
      </c>
      <c r="T109" s="289" t="str">
        <f>VLOOKUP(B109,'QC Inventory 6_1_16'!A:X,16,FALSE)</f>
        <v xml:space="preserve">                </v>
      </c>
      <c r="U109" s="289"/>
      <c r="V109" s="289"/>
      <c r="W109" s="289"/>
      <c r="X109" s="289"/>
      <c r="Y109" s="289"/>
      <c r="Z109" s="289"/>
    </row>
    <row r="110" spans="1:26" x14ac:dyDescent="0.3">
      <c r="A110" s="290">
        <v>409</v>
      </c>
      <c r="B110" s="291" t="s">
        <v>1728</v>
      </c>
      <c r="C110" s="290">
        <v>2</v>
      </c>
      <c r="D110" s="292" t="s">
        <v>3450</v>
      </c>
      <c r="E110" s="289" t="str">
        <f>VLOOKUP(B110,'QC Inventory 6_1_16'!A:X,3,FALSE)</f>
        <v xml:space="preserve">1101            </v>
      </c>
      <c r="F110" s="289" t="str">
        <f>VLOOKUP(B110,'QC Inventory 6_1_16'!A:X,4,FALSE)</f>
        <v xml:space="preserve">68FKZ           </v>
      </c>
      <c r="G110" s="289" t="str">
        <f>VLOOKUP(B110,'QC Inventory 6_1_16'!A:X,5,FALSE)</f>
        <v xml:space="preserve">44HTH           </v>
      </c>
      <c r="H110" s="289" t="str">
        <f>VLOOKUP(B110,'QC Inventory 6_1_16'!A:X,6,FALSE)</f>
        <v xml:space="preserve">5501            </v>
      </c>
      <c r="I110" s="289" t="str">
        <f>VLOOKUP(B110,'QC Inventory 6_1_16'!A:X,7,FALSE)</f>
        <v xml:space="preserve">0303            </v>
      </c>
      <c r="J110" s="289" t="str">
        <f>VLOOKUP(B110,'QC Inventory 6_1_16'!A:X,8,FALSE)</f>
        <v xml:space="preserve">07ET            </v>
      </c>
      <c r="K110" s="289" t="str">
        <f>VLOOKUP(B110,'QC Inventory 6_1_16'!A:X,9,FALSE)</f>
        <v xml:space="preserve">0101            </v>
      </c>
      <c r="L110" s="289" t="str">
        <f>VLOOKUP(B110,'QC Inventory 6_1_16'!A:X,10,FALSE)</f>
        <v xml:space="preserve">1401            </v>
      </c>
      <c r="M110" s="289"/>
      <c r="N110" s="289"/>
      <c r="O110" s="289" t="str">
        <f>VLOOKUP(B110,'QC Inventory 6_1_16'!A:X,11,FALSE)</f>
        <v xml:space="preserve">0202            </v>
      </c>
      <c r="P110" s="289" t="str">
        <f>VLOOKUP(B110,'QC Inventory 6_1_16'!A:X,12,FALSE)</f>
        <v xml:space="preserve">                </v>
      </c>
      <c r="Q110" s="289" t="str">
        <f>VLOOKUP(B110,'QC Inventory 6_1_16'!A:X,13,FALSE)</f>
        <v xml:space="preserve">                </v>
      </c>
      <c r="R110" s="289" t="str">
        <f>VLOOKUP(B110,'QC Inventory 6_1_16'!A:X,14,FALSE)</f>
        <v xml:space="preserve">                </v>
      </c>
      <c r="S110" s="289" t="str">
        <f>VLOOKUP(B110,'QC Inventory 6_1_16'!A:X,15,FALSE)</f>
        <v xml:space="preserve">                </v>
      </c>
      <c r="T110" s="289" t="str">
        <f>VLOOKUP(B110,'QC Inventory 6_1_16'!A:X,16,FALSE)</f>
        <v xml:space="preserve">                </v>
      </c>
      <c r="U110" s="289"/>
      <c r="V110" s="289"/>
      <c r="W110" s="289"/>
      <c r="X110" s="289"/>
      <c r="Y110" s="289"/>
      <c r="Z110" s="289"/>
    </row>
    <row r="111" spans="1:26" x14ac:dyDescent="0.3">
      <c r="A111" s="290">
        <v>410</v>
      </c>
      <c r="B111" s="291" t="s">
        <v>1729</v>
      </c>
      <c r="C111" s="290">
        <v>2</v>
      </c>
      <c r="D111" s="292" t="s">
        <v>3450</v>
      </c>
      <c r="E111" s="289" t="str">
        <f>VLOOKUP(B111,'QC Inventory 6_1_16'!A:X,3,FALSE)</f>
        <v xml:space="preserve">02JGA           </v>
      </c>
      <c r="F111" s="289" t="str">
        <f>VLOOKUP(B111,'QC Inventory 6_1_16'!A:X,4,FALSE)</f>
        <v xml:space="preserve">0205            </v>
      </c>
      <c r="G111" s="289" t="str">
        <f>VLOOKUP(B111,'QC Inventory 6_1_16'!A:X,5,FALSE)</f>
        <v xml:space="preserve">3501            </v>
      </c>
      <c r="H111" s="289" t="str">
        <f>VLOOKUP(B111,'QC Inventory 6_1_16'!A:X,6,FALSE)</f>
        <v xml:space="preserve">4901            </v>
      </c>
      <c r="I111" s="289" t="str">
        <f>VLOOKUP(B111,'QC Inventory 6_1_16'!A:X,7,FALSE)</f>
        <v xml:space="preserve">0401            </v>
      </c>
      <c r="J111" s="289" t="str">
        <f>VLOOKUP(B111,'QC Inventory 6_1_16'!A:X,8,FALSE)</f>
        <v xml:space="preserve">07AG            </v>
      </c>
      <c r="K111" s="289" t="str">
        <f>VLOOKUP(B111,'QC Inventory 6_1_16'!A:X,9,FALSE)</f>
        <v xml:space="preserve">1501            </v>
      </c>
      <c r="L111" s="289" t="str">
        <f>VLOOKUP(B111,'QC Inventory 6_1_16'!A:X,10,FALSE)</f>
        <v xml:space="preserve">0701            </v>
      </c>
      <c r="M111" s="289"/>
      <c r="N111" s="289"/>
      <c r="O111" s="289" t="str">
        <f>VLOOKUP(B111,'QC Inventory 6_1_16'!A:X,11,FALSE)</f>
        <v xml:space="preserve">                </v>
      </c>
      <c r="P111" s="289" t="str">
        <f>VLOOKUP(B111,'QC Inventory 6_1_16'!A:X,12,FALSE)</f>
        <v xml:space="preserve">                </v>
      </c>
      <c r="Q111" s="289" t="str">
        <f>VLOOKUP(B111,'QC Inventory 6_1_16'!A:X,13,FALSE)</f>
        <v xml:space="preserve">01XX            </v>
      </c>
      <c r="R111" s="289" t="str">
        <f>VLOOKUP(B111,'QC Inventory 6_1_16'!A:X,14,FALSE)</f>
        <v xml:space="preserve">                </v>
      </c>
      <c r="S111" s="289" t="str">
        <f>VLOOKUP(B111,'QC Inventory 6_1_16'!A:X,15,FALSE)</f>
        <v xml:space="preserve">0101            </v>
      </c>
      <c r="T111" s="289" t="str">
        <f>VLOOKUP(B111,'QC Inventory 6_1_16'!A:X,16,FALSE)</f>
        <v xml:space="preserve">                </v>
      </c>
      <c r="U111" s="289"/>
      <c r="V111" s="289"/>
      <c r="W111" s="289"/>
      <c r="X111" s="289"/>
      <c r="Y111" s="289"/>
      <c r="Z111" s="289"/>
    </row>
    <row r="112" spans="1:26" x14ac:dyDescent="0.3">
      <c r="A112" s="287">
        <v>411</v>
      </c>
      <c r="C112" s="287">
        <v>54</v>
      </c>
      <c r="E112" s="289" t="str">
        <f>VLOOKUP(A112,'[2]Purified DNA QC Master'!$B:$X,2,FALSE)</f>
        <v>A*02:01</v>
      </c>
      <c r="F112" s="289" t="str">
        <f>VLOOKUP(A112,'[2]Purified DNA QC Master'!$B:$X,3,FALSE)</f>
        <v>A*03:01</v>
      </c>
      <c r="G112" s="289" t="str">
        <f>VLOOKUP(A112,'[2]Purified DNA QC Master'!$B:$X,4,FALSE)</f>
        <v>B*07:02:01G</v>
      </c>
      <c r="H112" s="289" t="str">
        <f>VLOOKUP(A112,'[2]Purified DNA QC Master'!$B:$X,5,FALSE)</f>
        <v>B*40:01</v>
      </c>
      <c r="I112" s="289" t="str">
        <f>VLOOKUP(A112,'[2]Purified DNA QC Master'!$B:$X,6,FALSE)</f>
        <v>C*03:04</v>
      </c>
      <c r="J112" s="289" t="str">
        <f>VLOOKUP(A112,'[2]Purified DNA QC Master'!$B:$X,7,FALSE)</f>
        <v>C*07:02:01G</v>
      </c>
      <c r="K112" s="289" t="str">
        <f>VLOOKUP(A112,'[2]Purified DNA QC Master'!$B:$X,16,FALSE)</f>
        <v>DRB1*07:01</v>
      </c>
      <c r="L112" s="289" t="str">
        <f>VLOOKUP(A112,'[2]Purified DNA QC Master'!$B:$X,17,FALSE)</f>
        <v>DRB1*13:01</v>
      </c>
      <c r="M112" s="289" t="str">
        <f>VLOOKUP(A112,'[2]Purified DNA QC Master'!$B:$X,14,FALSE)</f>
        <v>DQB1*06:03</v>
      </c>
      <c r="N112" s="289" t="str">
        <f>VLOOKUP(A112,'[2]Purified DNA QC Master'!$B:$X,15,FALSE)</f>
        <v>DQB1*02:02</v>
      </c>
      <c r="O112" s="289" t="str">
        <f>VLOOKUP(A112,'[2]Purified DNA QC Master'!$B:$X,18,FALSE)</f>
        <v>DRB3*01:01</v>
      </c>
      <c r="P112" s="289"/>
      <c r="Q112" s="289" t="str">
        <f>VLOOKUP(A112,'[2]Purified DNA QC Master'!$B:$X,20,FALSE)</f>
        <v>DRB4*01:01:01G</v>
      </c>
      <c r="R112" s="289"/>
      <c r="S112" s="289"/>
      <c r="T112" s="289"/>
      <c r="U112" s="289" t="str">
        <f>VLOOKUP(A112,'[2]Purified DNA QC Master'!$B:$X,12,FALSE)</f>
        <v>DQA1*01:03</v>
      </c>
      <c r="V112" s="289" t="str">
        <f>VLOOKUP(A112,'[2]Purified DNA QC Master'!$B:$X,13,FALSE)</f>
        <v>DQA1*02:01</v>
      </c>
      <c r="W112" s="289" t="str">
        <f>VLOOKUP(A112,'[2]Purified DNA QC Master'!$B:$X,10,FALSE)</f>
        <v>DPB1*03:01:01G</v>
      </c>
      <c r="X112" s="289" t="str">
        <f>VLOOKUP(A112,'[2]Purified DNA QC Master'!$B:$X,11,FALSE)</f>
        <v>DPB1*04:01</v>
      </c>
      <c r="Y112" s="289" t="str">
        <f>VLOOKUP(A112,'[2]Purified DNA QC Master'!$B:$X,8,FALSE)</f>
        <v>DPA1*01:03</v>
      </c>
      <c r="Z112" s="289" t="str">
        <f>VLOOKUP(A112,'[2]Purified DNA QC Master'!$B:$X,9,FALSE)</f>
        <v>DPA1*01:03</v>
      </c>
    </row>
    <row r="113" spans="1:26" x14ac:dyDescent="0.3">
      <c r="A113" s="287">
        <v>412</v>
      </c>
      <c r="C113" s="287">
        <v>52</v>
      </c>
      <c r="E113" s="289" t="str">
        <f>VLOOKUP(A113,'[2]Purified DNA QC Master'!$B:$X,2,FALSE)</f>
        <v>01XMFY</v>
      </c>
      <c r="F113" s="289" t="s">
        <v>3442</v>
      </c>
      <c r="G113" s="289" t="str">
        <f>VLOOKUP(A113,'[2]Purified DNA QC Master'!$B:$X,4,FALSE)</f>
        <v>0801</v>
      </c>
      <c r="H113" s="289" t="str">
        <f>VLOOKUP(A113,'[2]Purified DNA QC Master'!$B:$X,5,FALSE)</f>
        <v>5501</v>
      </c>
      <c r="I113" s="289" t="str">
        <f>VLOOKUP(A113,'[2]Purified DNA QC Master'!$B:$X,6,FALSE)</f>
        <v>0303</v>
      </c>
      <c r="J113" s="289" t="str">
        <f>VLOOKUP(A113,'[2]Purified DNA QC Master'!$B:$X,7,FALSE)</f>
        <v>07AG</v>
      </c>
      <c r="K113" s="289" t="str">
        <f>VLOOKUP(A113,'[2]Purified DNA QC Master'!$B:$X,16,FALSE)</f>
        <v>0401</v>
      </c>
      <c r="L113" s="289" t="str">
        <f>VLOOKUP(A113,'[2]Purified DNA QC Master'!$B:$X,17,FALSE)</f>
        <v>0407</v>
      </c>
      <c r="M113" s="289" t="str">
        <f>VLOOKUP(A113,'[2]Purified DNA QC Master'!$B:$X,14,FALSE)</f>
        <v>0301</v>
      </c>
      <c r="N113" s="289" t="str">
        <f>VLOOKUP(A113,'[2]Purified DNA QC Master'!$B:$X,15,FALSE)</f>
        <v>0302</v>
      </c>
      <c r="O113" s="289"/>
      <c r="P113" s="289"/>
      <c r="Q113" s="289" t="str">
        <f>VLOOKUP(A113,'[2]Purified DNA QC Master'!$B:$X,20,FALSE)</f>
        <v>01TFE</v>
      </c>
      <c r="R113" s="289" t="str">
        <f>VLOOKUP(A113,'[2]Purified DNA QC Master'!$B:$X,21,FALSE)</f>
        <v/>
      </c>
      <c r="S113" s="289"/>
      <c r="T113" s="289"/>
      <c r="U113" s="289" t="str">
        <f>VLOOKUP(A113,'[2]Purified DNA QC Master'!$B:$X,12,FALSE)</f>
        <v>03MN</v>
      </c>
      <c r="V113" s="289" t="s">
        <v>3446</v>
      </c>
      <c r="W113" s="289" t="str">
        <f>VLOOKUP(A113,'[2]Purified DNA QC Master'!$B:$X,10,FALSE)</f>
        <v>03BDZB</v>
      </c>
      <c r="X113" s="289" t="str">
        <f>VLOOKUP(A113,'[2]Purified DNA QC Master'!$B:$X,11,FALSE)</f>
        <v>0401</v>
      </c>
      <c r="Y113" s="289" t="str">
        <f>VLOOKUP(A113,'[2]Purified DNA QC Master'!$B:$X,8,FALSE)</f>
        <v>0103</v>
      </c>
      <c r="Z113" s="289">
        <v>103</v>
      </c>
    </row>
    <row r="114" spans="1:26" x14ac:dyDescent="0.3">
      <c r="A114" s="287">
        <v>413</v>
      </c>
      <c r="B114" s="291" t="s">
        <v>1732</v>
      </c>
      <c r="C114" s="287">
        <v>5</v>
      </c>
      <c r="E114" s="289" t="str">
        <f>VLOOKUP(B114,'QC Inventory 6_1_16'!A:X,3,FALSE)</f>
        <v xml:space="preserve">0301            </v>
      </c>
      <c r="F114" s="289" t="str">
        <f>VLOOKUP(B114,'QC Inventory 6_1_16'!A:X,4,FALSE)</f>
        <v xml:space="preserve">3001            </v>
      </c>
      <c r="G114" s="289" t="str">
        <f>VLOOKUP(B114,'QC Inventory 6_1_16'!A:X,5,FALSE)</f>
        <v xml:space="preserve">1302            </v>
      </c>
      <c r="H114" s="289" t="str">
        <f>VLOOKUP(B114,'QC Inventory 6_1_16'!A:X,6,FALSE)</f>
        <v xml:space="preserve">15GYF           </v>
      </c>
      <c r="I114" s="289" t="str">
        <f>VLOOKUP(B114,'QC Inventory 6_1_16'!A:X,7,FALSE)</f>
        <v xml:space="preserve">0602            </v>
      </c>
      <c r="J114" s="289" t="str">
        <f>VLOOKUP(B114,'QC Inventory 6_1_16'!A:X,8,FALSE)</f>
        <v xml:space="preserve">07ET            </v>
      </c>
      <c r="K114" s="289" t="str">
        <f>VLOOKUP(B114,'QC Inventory 6_1_16'!A:X,9,FALSE)</f>
        <v xml:space="preserve">0404            </v>
      </c>
      <c r="L114" s="289" t="str">
        <f>VLOOKUP(B114,'QC Inventory 6_1_16'!A:X,10,FALSE)</f>
        <v xml:space="preserve">0701            </v>
      </c>
      <c r="M114" s="289" t="str">
        <f>VLOOKUP(B114,'QC Inventory 6_1_16'!A:X,19,FALSE)</f>
        <v xml:space="preserve">0202            </v>
      </c>
      <c r="N114" s="289" t="str">
        <f>VLOOKUP(B114,'QC Inventory 6_1_16'!A:X,20,FALSE)</f>
        <v xml:space="preserve">0302            </v>
      </c>
      <c r="O114" s="289" t="str">
        <f>VLOOKUP(B114,'QC Inventory 6_1_16'!A:X,11,FALSE)</f>
        <v xml:space="preserve">                </v>
      </c>
      <c r="P114" s="289" t="str">
        <f>VLOOKUP(B114,'QC Inventory 6_1_16'!A:X,12,FALSE)</f>
        <v xml:space="preserve">                </v>
      </c>
      <c r="Q114" s="289" t="str">
        <f>VLOOKUP(B114,'QC Inventory 6_1_16'!A:X,13,FALSE)</f>
        <v xml:space="preserve">01XX            </v>
      </c>
      <c r="R114" s="289" t="str">
        <f>VLOOKUP(B114,'QC Inventory 6_1_16'!A:X,14,FALSE)</f>
        <v xml:space="preserve">                </v>
      </c>
      <c r="S114" s="289" t="str">
        <f>VLOOKUP(B114,'QC Inventory 6_1_16'!A:X,15,FALSE)</f>
        <v xml:space="preserve">                </v>
      </c>
      <c r="T114" s="289" t="str">
        <f>VLOOKUP(B114,'QC Inventory 6_1_16'!A:X,16,FALSE)</f>
        <v xml:space="preserve">                </v>
      </c>
      <c r="U114" s="289" t="str">
        <f>VLOOKUP(B114,'QC Inventory 6_1_16'!A:X,17,FALSE)</f>
        <v xml:space="preserve">0201            </v>
      </c>
      <c r="V114" s="289" t="str">
        <f>VLOOKUP(B114,'QC Inventory 6_1_16'!A:X,18,FALSE)</f>
        <v xml:space="preserve">03MN            </v>
      </c>
      <c r="W114" s="289" t="str">
        <f>VLOOKUP(B114,'QC Inventory 6_1_16'!A:X,23,FALSE)</f>
        <v xml:space="preserve">0402            </v>
      </c>
      <c r="X114" s="289" t="str">
        <f>VLOOKUP(B114,'QC Inventory 6_1_16'!A:X,24,FALSE)</f>
        <v xml:space="preserve">1701            </v>
      </c>
      <c r="Y114" s="289" t="str">
        <f>VLOOKUP(B114,'QC Inventory 6_1_16'!A:X,21,FALSE)</f>
        <v xml:space="preserve">0103            </v>
      </c>
      <c r="Z114" s="289" t="str">
        <f>VLOOKUP(B114,'QC Inventory 6_1_16'!A:X,22,FALSE)</f>
        <v xml:space="preserve">0201            </v>
      </c>
    </row>
    <row r="115" spans="1:26" x14ac:dyDescent="0.3">
      <c r="A115" s="287">
        <v>414</v>
      </c>
      <c r="C115" s="287">
        <v>5</v>
      </c>
      <c r="E115" s="289" t="str">
        <f>VLOOKUP(A115,'[2]Purified DNA QC Master'!$B:$X,2,FALSE)</f>
        <v>A*02:02</v>
      </c>
      <c r="F115" s="289" t="str">
        <f>VLOOKUP(A115,'[2]Purified DNA QC Master'!$B:$X,3,FALSE)</f>
        <v>A*02:06</v>
      </c>
      <c r="G115" s="289" t="str">
        <f>VLOOKUP(A115,'[2]Purified DNA QC Master'!$B:$X,4,FALSE)</f>
        <v>B*15:02</v>
      </c>
      <c r="H115" s="289" t="str">
        <f>VLOOKUP(A115,'[2]Purified DNA QC Master'!$B:$X,5,FALSE)</f>
        <v>B*58:02</v>
      </c>
      <c r="I115" s="289" t="str">
        <f>VLOOKUP(A115,'[2]Purified DNA QC Master'!$B:$X,6,FALSE)</f>
        <v>C*06:02:01G</v>
      </c>
      <c r="J115" s="289" t="str">
        <f>VLOOKUP(A115,'[2]Purified DNA QC Master'!$B:$X,7,FALSE)</f>
        <v>C*08:01:01G</v>
      </c>
      <c r="K115" s="289" t="str">
        <f>VLOOKUP(A115,'[2]Purified DNA QC Master'!$B:$X,16,FALSE)</f>
        <v>DRB1*12:02</v>
      </c>
      <c r="L115" s="289" t="str">
        <f>VLOOKUP(A115,'[2]Purified DNA QC Master'!$B:$X,17,FALSE)</f>
        <v>DRB1*13:03</v>
      </c>
      <c r="M115" s="289" t="str">
        <f>VLOOKUP(A115,'[2]Purified DNA QC Master'!$B:$X,14,FALSE)</f>
        <v>DQB1*02:02</v>
      </c>
      <c r="N115" s="289" t="str">
        <f>VLOOKUP(A115,'[2]Purified DNA QC Master'!$B:$X,15,FALSE)</f>
        <v>DQB1*03:01</v>
      </c>
      <c r="O115" s="289" t="str">
        <f>VLOOKUP(A115,'[2]Purified DNA QC Master'!$B:$X,18,FALSE)</f>
        <v>DRB3*02:02:01G</v>
      </c>
      <c r="P115" s="289" t="str">
        <f>VLOOKUP(A115,'[2]Purified DNA QC Master'!$B:$X,19,FALSE)</f>
        <v>DRB3*03:01</v>
      </c>
      <c r="Q115" s="289"/>
      <c r="R115" s="289"/>
      <c r="S115" s="289"/>
      <c r="T115" s="289"/>
      <c r="U115" s="289" t="str">
        <f>VLOOKUP(A115,'[2]Purified DNA QC Master'!$B:$X,12,FALSE)</f>
        <v>DQA1*02:01</v>
      </c>
      <c r="V115" s="289" t="str">
        <f>VLOOKUP(A115,'[2]Purified DNA QC Master'!$B:$X,13,FALSE)</f>
        <v>DQA1*06:01</v>
      </c>
      <c r="W115" s="289" t="str">
        <f>VLOOKUP(A115,'[2]Purified DNA QC Master'!$B:$X,10,FALSE)</f>
        <v>DPB1*03:01:01G</v>
      </c>
      <c r="X115" s="289" t="str">
        <f>VLOOKUP(A115,'[2]Purified DNA QC Master'!$B:$X,11,FALSE)</f>
        <v>DPB1*05:01:01G</v>
      </c>
      <c r="Y115" s="289" t="str">
        <f>VLOOKUP(A115,'[2]Purified DNA QC Master'!$B:$X,8,FALSE)</f>
        <v>DPA1*01:03</v>
      </c>
      <c r="Z115" s="289" t="str">
        <f>VLOOKUP(A115,'[2]Purified DNA QC Master'!$B:$X,9,FALSE)</f>
        <v>DPA1*02:02</v>
      </c>
    </row>
    <row r="116" spans="1:26" x14ac:dyDescent="0.3">
      <c r="A116" s="293">
        <v>415</v>
      </c>
      <c r="B116" s="293"/>
      <c r="C116" s="293">
        <v>65</v>
      </c>
      <c r="E116" s="289" t="str">
        <f>VLOOKUP(A116,'[2]Purified DNA QC Master'!$B:$X,2,FALSE)</f>
        <v>A*24:02</v>
      </c>
      <c r="F116" s="289" t="str">
        <f>VLOOKUP(A116,'[2]Purified DNA QC Master'!$B:$X,3,FALSE)</f>
        <v>A*29:02</v>
      </c>
      <c r="G116" s="289" t="str">
        <f>VLOOKUP(A116,'[2]Purified DNA QC Master'!$B:$X,4,FALSE)</f>
        <v>B*44:03</v>
      </c>
      <c r="H116" s="289" t="str">
        <f>VLOOKUP(A116,'[2]Purified DNA QC Master'!$B:$X,5,FALSE)</f>
        <v>B*45:01</v>
      </c>
      <c r="I116" s="289" t="str">
        <f>VLOOKUP(A116,'[2]Purified DNA QC Master'!$B:$X,6,FALSE)</f>
        <v>C*06:02:01G</v>
      </c>
      <c r="J116" s="289" t="str">
        <f>VLOOKUP(A116,'[2]Purified DNA QC Master'!$B:$X,7,FALSE)</f>
        <v>C*07:01:01G</v>
      </c>
      <c r="K116" s="289" t="str">
        <f>VLOOKUP(A116,'[2]Purified DNA QC Master'!$B:$X,16,FALSE)</f>
        <v>DRB1*04:01</v>
      </c>
      <c r="L116" s="289" t="str">
        <f>VLOOKUP(A116,'[2]Purified DNA QC Master'!$B:$X,17,FALSE)</f>
        <v>DRB1*14:54</v>
      </c>
      <c r="M116" s="289" t="str">
        <f>VLOOKUP(A116,'[2]Purified DNA QC Master'!$B:$X,14,FALSE)</f>
        <v>DQB1*05:03</v>
      </c>
      <c r="N116" s="289" t="str">
        <f>VLOOKUP(A116,'[2]Purified DNA QC Master'!$B:$X,15,FALSE)</f>
        <v>DQB1*03:02</v>
      </c>
      <c r="O116" s="289" t="str">
        <f>VLOOKUP(A116,'[2]Purified DNA QC Master'!$B:$X,18,FALSE)</f>
        <v>DRB3*02:02:01G</v>
      </c>
      <c r="P116" s="289"/>
      <c r="Q116" s="289" t="str">
        <f>VLOOKUP(A116,'[2]Purified DNA QC Master'!$B:$X,20,FALSE)</f>
        <v>DRB4*01:01:01G</v>
      </c>
      <c r="R116" s="289"/>
      <c r="S116" s="289"/>
      <c r="T116" s="289"/>
      <c r="U116" s="289" t="str">
        <f>VLOOKUP(A116,'[2]Purified DNA QC Master'!$B:$X,12,FALSE)</f>
        <v>DQA1*01:01:01G</v>
      </c>
      <c r="V116" s="289" t="str">
        <f>VLOOKUP(A116,'[2]Purified DNA QC Master'!$B:$X,13,FALSE)</f>
        <v>DQA1*03:01:01G</v>
      </c>
      <c r="W116" s="289" t="str">
        <f>VLOOKUP(A116,'[2]Purified DNA QC Master'!$B:$X,10,FALSE)</f>
        <v>DPB1*02:01:02G</v>
      </c>
      <c r="X116" s="289" t="str">
        <f>VLOOKUP(A116,'[2]Purified DNA QC Master'!$B:$X,11,FALSE)</f>
        <v>DPB1*04:02</v>
      </c>
      <c r="Y116" s="289" t="str">
        <f>VLOOKUP(A116,'[2]Purified DNA QC Master'!$B:$X,8,FALSE)</f>
        <v>DPA1*01:03</v>
      </c>
      <c r="Z116" s="289" t="str">
        <f>VLOOKUP(A116,'[2]Purified DNA QC Master'!$B:$X,9,FALSE)</f>
        <v>DPA1*01:03</v>
      </c>
    </row>
    <row r="117" spans="1:26" x14ac:dyDescent="0.3">
      <c r="A117" s="293">
        <v>415</v>
      </c>
      <c r="B117" s="293"/>
      <c r="C117" s="293">
        <v>45</v>
      </c>
      <c r="E117" s="289" t="str">
        <f>VLOOKUP(A117,'[2]Purified DNA QC Master'!$B:$X,2,FALSE)</f>
        <v>A*24:02</v>
      </c>
      <c r="F117" s="289" t="str">
        <f>VLOOKUP(A117,'[2]Purified DNA QC Master'!$B:$X,3,FALSE)</f>
        <v>A*29:02</v>
      </c>
      <c r="G117" s="289" t="str">
        <f>VLOOKUP(A117,'[2]Purified DNA QC Master'!$B:$X,4,FALSE)</f>
        <v>B*44:03</v>
      </c>
      <c r="H117" s="289" t="str">
        <f>VLOOKUP(A117,'[2]Purified DNA QC Master'!$B:$X,5,FALSE)</f>
        <v>B*45:01</v>
      </c>
      <c r="I117" s="289" t="str">
        <f>VLOOKUP(A117,'[2]Purified DNA QC Master'!$B:$X,6,FALSE)</f>
        <v>C*06:02:01G</v>
      </c>
      <c r="J117" s="289" t="str">
        <f>VLOOKUP(A117,'[2]Purified DNA QC Master'!$B:$X,7,FALSE)</f>
        <v>C*07:01:01G</v>
      </c>
      <c r="K117" s="289" t="str">
        <f>VLOOKUP(A117,'[2]Purified DNA QC Master'!$B:$X,16,FALSE)</f>
        <v>DRB1*04:01</v>
      </c>
      <c r="L117" s="289" t="str">
        <f>VLOOKUP(A117,'[2]Purified DNA QC Master'!$B:$X,17,FALSE)</f>
        <v>DRB1*14:54</v>
      </c>
      <c r="M117" s="289" t="str">
        <f>VLOOKUP(A117,'[2]Purified DNA QC Master'!$B:$X,14,FALSE)</f>
        <v>DQB1*05:03</v>
      </c>
      <c r="N117" s="289" t="str">
        <f>VLOOKUP(A117,'[2]Purified DNA QC Master'!$B:$X,15,FALSE)</f>
        <v>DQB1*03:02</v>
      </c>
      <c r="O117" s="289" t="str">
        <f>VLOOKUP(A117,'[2]Purified DNA QC Master'!$B:$X,18,FALSE)</f>
        <v>DRB3*02:02:01G</v>
      </c>
      <c r="P117" s="289"/>
      <c r="Q117" s="289" t="str">
        <f>VLOOKUP(A117,'[2]Purified DNA QC Master'!$B:$X,20,FALSE)</f>
        <v>DRB4*01:01:01G</v>
      </c>
      <c r="R117" s="289"/>
      <c r="S117" s="289"/>
      <c r="T117" s="289"/>
      <c r="U117" s="289" t="str">
        <f>VLOOKUP(A117,'[2]Purified DNA QC Master'!$B:$X,12,FALSE)</f>
        <v>DQA1*01:01:01G</v>
      </c>
      <c r="V117" s="289" t="str">
        <f>VLOOKUP(A117,'[2]Purified DNA QC Master'!$B:$X,13,FALSE)</f>
        <v>DQA1*03:01:01G</v>
      </c>
      <c r="W117" s="289" t="str">
        <f>VLOOKUP(A117,'[2]Purified DNA QC Master'!$B:$X,10,FALSE)</f>
        <v>DPB1*02:01:02G</v>
      </c>
      <c r="X117" s="289" t="str">
        <f>VLOOKUP(A117,'[2]Purified DNA QC Master'!$B:$X,11,FALSE)</f>
        <v>DPB1*04:02</v>
      </c>
      <c r="Y117" s="289" t="str">
        <f>VLOOKUP(A117,'[2]Purified DNA QC Master'!$B:$X,8,FALSE)</f>
        <v>DPA1*01:03</v>
      </c>
      <c r="Z117" s="289" t="str">
        <f>VLOOKUP(A117,'[2]Purified DNA QC Master'!$B:$X,9,FALSE)</f>
        <v>DPA1*01:03</v>
      </c>
    </row>
    <row r="118" spans="1:26" x14ac:dyDescent="0.3">
      <c r="A118" s="287">
        <v>416</v>
      </c>
      <c r="C118" s="287">
        <v>5</v>
      </c>
      <c r="E118" s="289" t="str">
        <f>VLOOKUP(A118,'[2]Purified DNA QC Master'!$B:$X,2,FALSE)</f>
        <v>A*02:01</v>
      </c>
      <c r="F118" s="289" t="str">
        <f>VLOOKUP(A118,'[2]Purified DNA QC Master'!$B:$X,3,FALSE)</f>
        <v>A*26:01</v>
      </c>
      <c r="G118" s="289" t="str">
        <f>VLOOKUP(A118,'[2]Purified DNA QC Master'!$B:$X,4,FALSE)</f>
        <v>B*15:01</v>
      </c>
      <c r="H118" s="289" t="str">
        <f>VLOOKUP(A118,'[2]Purified DNA QC Master'!$B:$X,5,FALSE)</f>
        <v>B*44:05</v>
      </c>
      <c r="I118" s="289" t="str">
        <f>VLOOKUP(A118,'[2]Purified DNA QC Master'!$B:$X,6,FALSE)</f>
        <v>C*02:02</v>
      </c>
      <c r="J118" s="289" t="str">
        <f>VLOOKUP(A118,'[2]Purified DNA QC Master'!$B:$X,7,FALSE)</f>
        <v>C*03:03:01G</v>
      </c>
      <c r="K118" s="289" t="str">
        <f>VLOOKUP(A118,'[2]Purified DNA QC Master'!$B:$X,16,FALSE)</f>
        <v>DRB1*04:01</v>
      </c>
      <c r="L118" s="289" t="str">
        <f>VLOOKUP(A118,'[2]Purified DNA QC Master'!$B:$X,17,FALSE)</f>
        <v>DRB1*11:04</v>
      </c>
      <c r="M118" s="289" t="str">
        <f>VLOOKUP(A118,'[2]Purified DNA QC Master'!$B:$X,14,FALSE)</f>
        <v>DQB1*03:01</v>
      </c>
      <c r="N118" s="289" t="str">
        <f>VLOOKUP(A118,'[2]Purified DNA QC Master'!$B:$X,15,FALSE)</f>
        <v>DQB1*03:02</v>
      </c>
      <c r="O118" s="289" t="str">
        <f>VLOOKUP(A118,'[2]Purified DNA QC Master'!$B:$X,18,FALSE)</f>
        <v>DRB3*02:02:01G</v>
      </c>
      <c r="P118" s="289"/>
      <c r="Q118" s="289" t="str">
        <f>VLOOKUP(A118,'[2]Purified DNA QC Master'!$B:$X,20,FALSE)</f>
        <v>DRB4*01:01:01G</v>
      </c>
      <c r="R118" s="289"/>
      <c r="S118" s="289"/>
      <c r="T118" s="289"/>
      <c r="U118" s="289" t="str">
        <f>VLOOKUP(A118,'[2]Purified DNA QC Master'!$B:$X,12,FALSE)</f>
        <v>DQA1*03:01</v>
      </c>
      <c r="V118" s="289" t="str">
        <f>VLOOKUP(A118,'[2]Purified DNA QC Master'!$B:$X,13,FALSE)</f>
        <v>DQA1*05:01:01G</v>
      </c>
      <c r="W118" s="289" t="str">
        <f>VLOOKUP(A118,'[2]Purified DNA QC Master'!$B:$X,10,FALSE)</f>
        <v xml:space="preserve">DPB1*02:01:02G </v>
      </c>
      <c r="X118" s="289" t="str">
        <f>VLOOKUP(A118,'[2]Purified DNA QC Master'!$B:$X,11,FALSE)</f>
        <v>DPB1*03:01:01G</v>
      </c>
      <c r="Y118" s="289" t="str">
        <f>VLOOKUP(A118,'[2]Purified DNA QC Master'!$B:$X,8,FALSE)</f>
        <v>DPA1*01:03</v>
      </c>
      <c r="Z118" s="289" t="str">
        <f>VLOOKUP(A118,'[2]Purified DNA QC Master'!$B:$X,9,FALSE)</f>
        <v>DPA1*01:03</v>
      </c>
    </row>
    <row r="119" spans="1:26" x14ac:dyDescent="0.3">
      <c r="A119" s="290">
        <v>417</v>
      </c>
      <c r="B119" s="291" t="s">
        <v>1736</v>
      </c>
      <c r="C119" s="290">
        <v>4</v>
      </c>
      <c r="D119" s="292" t="s">
        <v>3449</v>
      </c>
      <c r="E119" s="289" t="str">
        <f>VLOOKUP(B119,'QC Inventory 6_1_16'!A:X,3,FALSE)</f>
        <v xml:space="preserve">02JGA           </v>
      </c>
      <c r="F119" s="289" t="str">
        <f>VLOOKUP(B119,'QC Inventory 6_1_16'!A:X,4,FALSE)</f>
        <v xml:space="preserve">2301            </v>
      </c>
      <c r="G119" s="289" t="str">
        <f>VLOOKUP(B119,'QC Inventory 6_1_16'!A:X,5,FALSE)</f>
        <v xml:space="preserve">44HTH           </v>
      </c>
      <c r="H119" s="289" t="str">
        <f>VLOOKUP(B119,'QC Inventory 6_1_16'!A:X,6,FALSE)</f>
        <v xml:space="preserve">4403            </v>
      </c>
      <c r="I119" s="289" t="str">
        <f>VLOOKUP(B119,'QC Inventory 6_1_16'!A:X,7,FALSE)</f>
        <v xml:space="preserve">0401            </v>
      </c>
      <c r="J119" s="289" t="str">
        <f>VLOOKUP(B119,'QC Inventory 6_1_16'!A:X,8,FALSE)</f>
        <v xml:space="preserve">05AC            </v>
      </c>
      <c r="K119" s="289" t="str">
        <f>VLOOKUP(B119,'QC Inventory 6_1_16'!A:X,9,FALSE)</f>
        <v xml:space="preserve">0101            </v>
      </c>
      <c r="L119" s="289" t="str">
        <f>VLOOKUP(B119,'QC Inventory 6_1_16'!A:X,10,FALSE)</f>
        <v xml:space="preserve">0401            </v>
      </c>
      <c r="M119" s="289"/>
      <c r="N119" s="289"/>
      <c r="O119" s="289" t="str">
        <f>VLOOKUP(B119,'QC Inventory 6_1_16'!A:X,11,FALSE)</f>
        <v xml:space="preserve">                </v>
      </c>
      <c r="P119" s="289" t="str">
        <f>VLOOKUP(B119,'QC Inventory 6_1_16'!A:X,12,FALSE)</f>
        <v xml:space="preserve">                </v>
      </c>
      <c r="Q119" s="289" t="str">
        <f>VLOOKUP(B119,'QC Inventory 6_1_16'!A:X,13,FALSE)</f>
        <v xml:space="preserve">01XX            </v>
      </c>
      <c r="R119" s="289" t="str">
        <f>VLOOKUP(B119,'QC Inventory 6_1_16'!A:X,14,FALSE)</f>
        <v xml:space="preserve">                </v>
      </c>
      <c r="S119" s="289" t="str">
        <f>VLOOKUP(B119,'QC Inventory 6_1_16'!A:X,15,FALSE)</f>
        <v xml:space="preserve">                </v>
      </c>
      <c r="T119" s="289" t="str">
        <f>VLOOKUP(B119,'QC Inventory 6_1_16'!A:X,16,FALSE)</f>
        <v xml:space="preserve">                </v>
      </c>
      <c r="U119" s="289"/>
      <c r="V119" s="289"/>
      <c r="W119" s="289"/>
      <c r="X119" s="289"/>
      <c r="Y119" s="289"/>
      <c r="Z119" s="289"/>
    </row>
    <row r="120" spans="1:26" x14ac:dyDescent="0.3">
      <c r="A120" s="293">
        <v>418</v>
      </c>
      <c r="B120" s="293"/>
      <c r="C120" s="293">
        <v>32</v>
      </c>
      <c r="D120" s="285" t="s">
        <v>928</v>
      </c>
      <c r="E120" s="289" t="str">
        <f>VLOOKUP(A120,'[2]Purified DNA QC Master'!$B:$X,2,FALSE)</f>
        <v>A*01:01</v>
      </c>
      <c r="F120" s="289" t="str">
        <f>VLOOKUP(A120,'[2]Purified DNA QC Master'!$B:$X,3,FALSE)</f>
        <v>A*30:01</v>
      </c>
      <c r="G120" s="289" t="str">
        <f>VLOOKUP(A120,'[2]Purified DNA QC Master'!$B:$X,4,FALSE)</f>
        <v>B*08:01</v>
      </c>
      <c r="H120" s="289" t="str">
        <f>VLOOKUP(A120,'[2]Purified DNA QC Master'!$B:$X,5,FALSE)</f>
        <v>B*13:02</v>
      </c>
      <c r="I120" s="289" t="str">
        <f>VLOOKUP(A120,'[2]Purified DNA QC Master'!$B:$X,6,FALSE)</f>
        <v>C*06:02:01G</v>
      </c>
      <c r="J120" s="289" t="str">
        <f>VLOOKUP(A120,'[2]Purified DNA QC Master'!$B:$X,7,FALSE)</f>
        <v>C*07:01:01G</v>
      </c>
      <c r="K120" s="289" t="str">
        <f>VLOOKUP(A120,'[2]Purified DNA QC Master'!$B:$X,16,FALSE)</f>
        <v>DRB1*03:01</v>
      </c>
      <c r="L120" s="289" t="str">
        <f>VLOOKUP(A120,'[2]Purified DNA QC Master'!$B:$X,17,FALSE)</f>
        <v>DRB1*04:01</v>
      </c>
      <c r="M120" s="289" t="str">
        <f>VLOOKUP(A120,'[2]Purified DNA QC Master'!$B:$X,14,FALSE)</f>
        <v>DQB1*02:01</v>
      </c>
      <c r="N120" s="289" t="str">
        <f>VLOOKUP(A120,'[2]Purified DNA QC Master'!$B:$X,15,FALSE)</f>
        <v>DQB1*03:02</v>
      </c>
      <c r="O120" s="289" t="str">
        <f>VLOOKUP(A120,'[2]Purified DNA QC Master'!$B:$X,18,FALSE)</f>
        <v>DRB3*01:01</v>
      </c>
      <c r="P120" s="289"/>
      <c r="Q120" s="289" t="str">
        <f>VLOOKUP(A120,'[2]Purified DNA QC Master'!$B:$X,20,FALSE)</f>
        <v>DRB4*01:01:01G</v>
      </c>
      <c r="R120" s="289"/>
      <c r="S120" s="289"/>
      <c r="T120" s="289"/>
      <c r="U120" s="289" t="str">
        <f>VLOOKUP(A120,'[2]Purified DNA QC Master'!$B:$X,12,FALSE)</f>
        <v>DQA1*03:01</v>
      </c>
      <c r="V120" s="289" t="str">
        <f>VLOOKUP(A120,'[2]Purified DNA QC Master'!$B:$X,13,FALSE)</f>
        <v>DQA1*05:01</v>
      </c>
      <c r="W120" s="289" t="str">
        <f>VLOOKUP(A120,'[2]Purified DNA QC Master'!$B:$X,10,FALSE)</f>
        <v>DPB1*04:01</v>
      </c>
      <c r="X120" s="289" t="str">
        <f>VLOOKUP(A120,'[2]Purified DNA QC Master'!$B:$X,11,FALSE)</f>
        <v>DPB1*13:01:01G</v>
      </c>
      <c r="Y120" s="289" t="str">
        <f>VLOOKUP(A120,'[2]Purified DNA QC Master'!$B:$X,8,FALSE)</f>
        <v>DPA1*01:03</v>
      </c>
      <c r="Z120" s="289" t="str">
        <f>VLOOKUP(A120,'[2]Purified DNA QC Master'!$B:$X,9,FALSE)</f>
        <v>DPA1*02:01</v>
      </c>
    </row>
    <row r="121" spans="1:26" x14ac:dyDescent="0.3">
      <c r="A121" s="293">
        <v>418</v>
      </c>
      <c r="B121" s="293"/>
      <c r="C121" s="293">
        <v>60</v>
      </c>
      <c r="E121" s="289" t="str">
        <f>VLOOKUP(A121,'[2]Purified DNA QC Master'!$B:$X,2,FALSE)</f>
        <v>A*01:01</v>
      </c>
      <c r="F121" s="289" t="str">
        <f>VLOOKUP(A121,'[2]Purified DNA QC Master'!$B:$X,3,FALSE)</f>
        <v>A*30:01</v>
      </c>
      <c r="G121" s="289" t="str">
        <f>VLOOKUP(A121,'[2]Purified DNA QC Master'!$B:$X,4,FALSE)</f>
        <v>B*08:01</v>
      </c>
      <c r="H121" s="289" t="str">
        <f>VLOOKUP(A121,'[2]Purified DNA QC Master'!$B:$X,5,FALSE)</f>
        <v>B*13:02</v>
      </c>
      <c r="I121" s="289" t="str">
        <f>VLOOKUP(A121,'[2]Purified DNA QC Master'!$B:$X,6,FALSE)</f>
        <v>C*06:02:01G</v>
      </c>
      <c r="J121" s="289" t="str">
        <f>VLOOKUP(A121,'[2]Purified DNA QC Master'!$B:$X,7,FALSE)</f>
        <v>C*07:01:01G</v>
      </c>
      <c r="K121" s="289" t="str">
        <f>VLOOKUP(A121,'[2]Purified DNA QC Master'!$B:$X,16,FALSE)</f>
        <v>DRB1*03:01</v>
      </c>
      <c r="L121" s="289" t="str">
        <f>VLOOKUP(A121,'[2]Purified DNA QC Master'!$B:$X,17,FALSE)</f>
        <v>DRB1*04:01</v>
      </c>
      <c r="M121" s="289" t="str">
        <f>VLOOKUP(A121,'[2]Purified DNA QC Master'!$B:$X,14,FALSE)</f>
        <v>DQB1*02:01</v>
      </c>
      <c r="N121" s="289" t="str">
        <f>VLOOKUP(A121,'[2]Purified DNA QC Master'!$B:$X,15,FALSE)</f>
        <v>DQB1*03:02</v>
      </c>
      <c r="O121" s="289" t="str">
        <f>VLOOKUP(A121,'[2]Purified DNA QC Master'!$B:$X,18,FALSE)</f>
        <v>DRB3*01:01</v>
      </c>
      <c r="P121" s="289"/>
      <c r="Q121" s="289" t="str">
        <f>VLOOKUP(A121,'[2]Purified DNA QC Master'!$B:$X,20,FALSE)</f>
        <v>DRB4*01:01:01G</v>
      </c>
      <c r="R121" s="289"/>
      <c r="S121" s="289"/>
      <c r="T121" s="289"/>
      <c r="U121" s="289" t="str">
        <f>VLOOKUP(A121,'[2]Purified DNA QC Master'!$B:$X,12,FALSE)</f>
        <v>DQA1*03:01</v>
      </c>
      <c r="V121" s="289" t="str">
        <f>VLOOKUP(A121,'[2]Purified DNA QC Master'!$B:$X,13,FALSE)</f>
        <v>DQA1*05:01</v>
      </c>
      <c r="W121" s="289" t="str">
        <f>VLOOKUP(A121,'[2]Purified DNA QC Master'!$B:$X,10,FALSE)</f>
        <v>DPB1*04:01</v>
      </c>
      <c r="X121" s="289" t="str">
        <f>VLOOKUP(A121,'[2]Purified DNA QC Master'!$B:$X,11,FALSE)</f>
        <v>DPB1*13:01:01G</v>
      </c>
      <c r="Y121" s="289" t="str">
        <f>VLOOKUP(A121,'[2]Purified DNA QC Master'!$B:$X,8,FALSE)</f>
        <v>DPA1*01:03</v>
      </c>
      <c r="Z121" s="289" t="str">
        <f>VLOOKUP(A121,'[2]Purified DNA QC Master'!$B:$X,9,FALSE)</f>
        <v>DPA1*02:01</v>
      </c>
    </row>
    <row r="122" spans="1:26" x14ac:dyDescent="0.3">
      <c r="A122" s="290">
        <v>419</v>
      </c>
      <c r="B122" s="291" t="s">
        <v>1738</v>
      </c>
      <c r="C122" s="290">
        <v>2</v>
      </c>
      <c r="D122" s="292" t="s">
        <v>3450</v>
      </c>
      <c r="E122" s="289" t="str">
        <f>VLOOKUP(B122,'QC Inventory 6_1_16'!A:X,3,FALSE)</f>
        <v xml:space="preserve">02JGA           </v>
      </c>
      <c r="F122" s="289" t="str">
        <f>VLOOKUP(B122,'QC Inventory 6_1_16'!A:X,4,FALSE)</f>
        <v xml:space="preserve">2601            </v>
      </c>
      <c r="G122" s="289" t="str">
        <f>VLOOKUP(B122,'QC Inventory 6_1_16'!A:X,5,FALSE)</f>
        <v xml:space="preserve">4001            </v>
      </c>
      <c r="H122" s="289" t="str">
        <f>VLOOKUP(B122,'QC Inventory 6_1_16'!A:X,6,FALSE)</f>
        <v xml:space="preserve">44HTH           </v>
      </c>
      <c r="I122" s="289" t="str">
        <f>VLOOKUP(B122,'QC Inventory 6_1_16'!A:X,7,FALSE)</f>
        <v xml:space="preserve">0303            </v>
      </c>
      <c r="J122" s="289" t="str">
        <f>VLOOKUP(B122,'QC Inventory 6_1_16'!A:X,8,FALSE)</f>
        <v xml:space="preserve">0304            </v>
      </c>
      <c r="K122" s="289" t="str">
        <f>VLOOKUP(B122,'QC Inventory 6_1_16'!A:X,9,FALSE)</f>
        <v xml:space="preserve">1501            </v>
      </c>
      <c r="L122" s="289" t="str">
        <f>VLOOKUP(B122,'QC Inventory 6_1_16'!A:X,10,FALSE)</f>
        <v xml:space="preserve">1103            </v>
      </c>
      <c r="M122" s="289"/>
      <c r="N122" s="289"/>
      <c r="O122" s="289" t="str">
        <f>VLOOKUP(B122,'QC Inventory 6_1_16'!A:X,11,FALSE)</f>
        <v xml:space="preserve">0202            </v>
      </c>
      <c r="P122" s="289" t="str">
        <f>VLOOKUP(B122,'QC Inventory 6_1_16'!A:X,12,FALSE)</f>
        <v xml:space="preserve">                </v>
      </c>
      <c r="Q122" s="289" t="str">
        <f>VLOOKUP(B122,'QC Inventory 6_1_16'!A:X,13,FALSE)</f>
        <v xml:space="preserve">                </v>
      </c>
      <c r="R122" s="289" t="str">
        <f>VLOOKUP(B122,'QC Inventory 6_1_16'!A:X,14,FALSE)</f>
        <v xml:space="preserve">                </v>
      </c>
      <c r="S122" s="289" t="str">
        <f>VLOOKUP(B122,'QC Inventory 6_1_16'!A:X,15,FALSE)</f>
        <v xml:space="preserve">0101            </v>
      </c>
      <c r="T122" s="289" t="str">
        <f>VLOOKUP(B122,'QC Inventory 6_1_16'!A:X,16,FALSE)</f>
        <v xml:space="preserve">                </v>
      </c>
      <c r="U122" s="289"/>
      <c r="V122" s="289"/>
      <c r="W122" s="289"/>
      <c r="X122" s="289"/>
      <c r="Y122" s="289"/>
      <c r="Z122" s="289"/>
    </row>
    <row r="123" spans="1:26" x14ac:dyDescent="0.3">
      <c r="A123" s="287">
        <v>420</v>
      </c>
      <c r="C123" s="287">
        <v>7</v>
      </c>
      <c r="E123" s="289" t="str">
        <f>VLOOKUP(A123,'[2]Purified DNA QC Master'!$B:$X,2,FALSE)</f>
        <v>01XMFY</v>
      </c>
      <c r="F123" s="289" t="s">
        <v>3442</v>
      </c>
      <c r="G123" s="289" t="str">
        <f>VLOOKUP(A123,'[2]Purified DNA QC Master'!$B:$X,4,FALSE)</f>
        <v>0801</v>
      </c>
      <c r="H123" s="289">
        <v>801</v>
      </c>
      <c r="I123" s="289" t="str">
        <f>VLOOKUP(A123,'[2]Purified DNA QC Master'!$B:$X,6,FALSE)</f>
        <v>07AG</v>
      </c>
      <c r="J123" s="289" t="s">
        <v>3443</v>
      </c>
      <c r="K123" s="289" t="str">
        <f>VLOOKUP(A123,'[2]Purified DNA QC Master'!$B:$X,16,FALSE)</f>
        <v>0301</v>
      </c>
      <c r="L123" s="289">
        <v>301</v>
      </c>
      <c r="M123" s="289" t="str">
        <f>VLOOKUP(A123,'[2]Purified DNA QC Master'!$B:$X,14,FALSE)</f>
        <v>0201</v>
      </c>
      <c r="N123" s="289">
        <v>201</v>
      </c>
      <c r="O123" s="289" t="str">
        <f>VLOOKUP(A123,'[2]Purified DNA QC Master'!$B:$X,18,FALSE)</f>
        <v>01AD</v>
      </c>
      <c r="P123" s="289" t="str">
        <f>VLOOKUP(A123,'[2]Purified DNA QC Master'!$B:$X,19,FALSE)</f>
        <v>01AD</v>
      </c>
      <c r="Q123" s="289"/>
      <c r="R123" s="289"/>
      <c r="S123" s="289"/>
      <c r="T123" s="289"/>
      <c r="U123" s="289" t="str">
        <f>VLOOKUP(A123,'[2]Purified DNA QC Master'!$B:$X,12,FALSE)</f>
        <v>05BWRV</v>
      </c>
      <c r="V123" s="289" t="s">
        <v>3444</v>
      </c>
      <c r="W123" s="289" t="str">
        <f>VLOOKUP(A123,'[2]Purified DNA QC Master'!$B:$X,10,FALSE)</f>
        <v>0101</v>
      </c>
      <c r="X123" s="289" t="str">
        <f>VLOOKUP(A123,'[2]Purified DNA QC Master'!$B:$X,11,FALSE)</f>
        <v>0401</v>
      </c>
      <c r="Y123" s="289" t="str">
        <f>VLOOKUP(A123,'[2]Purified DNA QC Master'!$B:$X,8,FALSE)</f>
        <v>0103</v>
      </c>
      <c r="Z123" s="289" t="str">
        <f>VLOOKUP(A123,'[2]Purified DNA QC Master'!$B:$X,9,FALSE)</f>
        <v>0201</v>
      </c>
    </row>
    <row r="124" spans="1:26" x14ac:dyDescent="0.3">
      <c r="A124" s="290">
        <v>421</v>
      </c>
      <c r="B124" s="291" t="s">
        <v>1740</v>
      </c>
      <c r="C124" s="290">
        <v>2</v>
      </c>
      <c r="D124" s="292" t="s">
        <v>3450</v>
      </c>
      <c r="E124" s="289" t="str">
        <f>VLOOKUP(B124,'QC Inventory 6_1_16'!A:X,3,FALSE)</f>
        <v xml:space="preserve">24GMP           </v>
      </c>
      <c r="F124" s="289" t="str">
        <f>VLOOKUP(B124,'QC Inventory 6_1_16'!A:X,4,FALSE)</f>
        <v xml:space="preserve">3001            </v>
      </c>
      <c r="G124" s="289" t="str">
        <f>VLOOKUP(B124,'QC Inventory 6_1_16'!A:X,5,FALSE)</f>
        <v xml:space="preserve">1302            </v>
      </c>
      <c r="H124" s="289" t="str">
        <f>VLOOKUP(B124,'QC Inventory 6_1_16'!A:X,6,FALSE)</f>
        <v xml:space="preserve">27EKN           </v>
      </c>
      <c r="I124" s="289" t="str">
        <f>VLOOKUP(B124,'QC Inventory 6_1_16'!A:X,7,FALSE)</f>
        <v xml:space="preserve">0102            </v>
      </c>
      <c r="J124" s="289" t="str">
        <f>VLOOKUP(B124,'QC Inventory 6_1_16'!A:X,8,FALSE)</f>
        <v xml:space="preserve">0602            </v>
      </c>
      <c r="K124" s="289" t="str">
        <f>VLOOKUP(B124,'QC Inventory 6_1_16'!A:X,9,FALSE)</f>
        <v xml:space="preserve">0404            </v>
      </c>
      <c r="L124" s="289" t="str">
        <f>VLOOKUP(B124,'QC Inventory 6_1_16'!A:X,10,FALSE)</f>
        <v xml:space="preserve">0701            </v>
      </c>
      <c r="M124" s="289"/>
      <c r="N124" s="289"/>
      <c r="O124" s="289" t="str">
        <f>VLOOKUP(B124,'QC Inventory 6_1_16'!A:X,11,FALSE)</f>
        <v xml:space="preserve">                </v>
      </c>
      <c r="P124" s="289" t="str">
        <f>VLOOKUP(B124,'QC Inventory 6_1_16'!A:X,12,FALSE)</f>
        <v xml:space="preserve">                </v>
      </c>
      <c r="Q124" s="289" t="str">
        <f>VLOOKUP(B124,'QC Inventory 6_1_16'!A:X,13,FALSE)</f>
        <v xml:space="preserve">01XX            </v>
      </c>
      <c r="R124" s="289" t="str">
        <f>VLOOKUP(B124,'QC Inventory 6_1_16'!A:X,14,FALSE)</f>
        <v xml:space="preserve">                </v>
      </c>
      <c r="S124" s="289" t="str">
        <f>VLOOKUP(B124,'QC Inventory 6_1_16'!A:X,15,FALSE)</f>
        <v xml:space="preserve">                </v>
      </c>
      <c r="T124" s="289" t="str">
        <f>VLOOKUP(B124,'QC Inventory 6_1_16'!A:X,16,FALSE)</f>
        <v xml:space="preserve">                </v>
      </c>
      <c r="U124" s="289"/>
      <c r="V124" s="289"/>
      <c r="W124" s="289"/>
      <c r="X124" s="289"/>
      <c r="Y124" s="289"/>
      <c r="Z124" s="289"/>
    </row>
    <row r="125" spans="1:26" x14ac:dyDescent="0.3">
      <c r="A125" s="290">
        <v>422</v>
      </c>
      <c r="B125" s="291" t="s">
        <v>1741</v>
      </c>
      <c r="C125" s="290">
        <v>2</v>
      </c>
      <c r="D125" s="292" t="s">
        <v>3450</v>
      </c>
      <c r="E125" s="289" t="str">
        <f>VLOOKUP(B125,'QC Inventory 6_1_16'!A:X,3,FALSE)</f>
        <v xml:space="preserve">01FAV           </v>
      </c>
      <c r="F125" s="289" t="s">
        <v>3715</v>
      </c>
      <c r="G125" s="289" t="str">
        <f>VLOOKUP(B125,'QC Inventory 6_1_16'!A:X,5,FALSE)</f>
        <v xml:space="preserve">0801            </v>
      </c>
      <c r="H125" s="289" t="str">
        <f>VLOOKUP(B125,'QC Inventory 6_1_16'!A:X,6,FALSE)</f>
        <v xml:space="preserve">4404            </v>
      </c>
      <c r="I125" s="289" t="str">
        <f>VLOOKUP(B125,'QC Inventory 6_1_16'!A:X,7,FALSE)</f>
        <v xml:space="preserve">07AG            </v>
      </c>
      <c r="J125" s="289" t="str">
        <f>VLOOKUP(B125,'QC Inventory 6_1_16'!A:X,8,FALSE)</f>
        <v xml:space="preserve">1601            </v>
      </c>
      <c r="K125" s="289" t="str">
        <f>VLOOKUP(B125,'QC Inventory 6_1_16'!A:X,9,FALSE)</f>
        <v xml:space="preserve">0301            </v>
      </c>
      <c r="L125" s="289" t="str">
        <f>VLOOKUP(B125,'QC Inventory 6_1_16'!A:X,10,FALSE)</f>
        <v xml:space="preserve">1101            </v>
      </c>
      <c r="M125" s="289"/>
      <c r="N125" s="289"/>
      <c r="O125" s="289" t="str">
        <f>VLOOKUP(B125,'QC Inventory 6_1_16'!A:X,11,FALSE)</f>
        <v xml:space="preserve">0202            </v>
      </c>
      <c r="P125" s="289" t="str">
        <f>VLOOKUP(B125,'QC Inventory 6_1_16'!A:X,12,FALSE)</f>
        <v xml:space="preserve">01AD            </v>
      </c>
      <c r="Q125" s="289" t="str">
        <f>VLOOKUP(B125,'QC Inventory 6_1_16'!A:X,13,FALSE)</f>
        <v xml:space="preserve">                </v>
      </c>
      <c r="R125" s="289" t="str">
        <f>VLOOKUP(B125,'QC Inventory 6_1_16'!A:X,14,FALSE)</f>
        <v xml:space="preserve">                </v>
      </c>
      <c r="S125" s="289" t="str">
        <f>VLOOKUP(B125,'QC Inventory 6_1_16'!A:X,15,FALSE)</f>
        <v xml:space="preserve">                </v>
      </c>
      <c r="T125" s="289" t="str">
        <f>VLOOKUP(B125,'QC Inventory 6_1_16'!A:X,16,FALSE)</f>
        <v xml:space="preserve">                </v>
      </c>
      <c r="U125" s="289"/>
      <c r="V125" s="289"/>
      <c r="W125" s="289"/>
      <c r="X125" s="289"/>
      <c r="Y125" s="289"/>
      <c r="Z125" s="289"/>
    </row>
    <row r="126" spans="1:26" x14ac:dyDescent="0.3">
      <c r="A126" s="293">
        <v>423</v>
      </c>
      <c r="B126" s="293"/>
      <c r="C126" s="293">
        <v>33</v>
      </c>
      <c r="E126" s="289" t="str">
        <f>VLOOKUP(A126,'[2]Purified DNA QC Master'!$B:$X,2,FALSE)</f>
        <v>02JGA</v>
      </c>
      <c r="F126" s="289" t="str">
        <f>VLOOKUP(A126,'[2]Purified DNA QC Master'!$B:$X,3,FALSE)</f>
        <v>2501</v>
      </c>
      <c r="G126" s="289" t="str">
        <f>VLOOKUP(A126,'[2]Purified DNA QC Master'!$B:$X,4,FALSE)</f>
        <v>1501</v>
      </c>
      <c r="H126" s="289" t="str">
        <f>VLOOKUP(A126,'[2]Purified DNA QC Master'!$B:$X,5,FALSE)</f>
        <v>4002</v>
      </c>
      <c r="I126" s="289" t="str">
        <f>VLOOKUP(A126,'[2]Purified DNA QC Master'!$B:$X,6,FALSE)</f>
        <v>0202</v>
      </c>
      <c r="J126" s="289" t="str">
        <f>VLOOKUP(A126,'[2]Purified DNA QC Master'!$B:$X,7,FALSE)</f>
        <v>0304</v>
      </c>
      <c r="K126" s="289" t="str">
        <f>VLOOKUP(A126,'[2]Purified DNA QC Master'!$B:$X,16,FALSE)</f>
        <v>1101</v>
      </c>
      <c r="L126" s="289" t="str">
        <f>VLOOKUP(A126,'[2]Purified DNA QC Master'!$B:$X,17,FALSE)</f>
        <v>0401</v>
      </c>
      <c r="M126" s="289" t="str">
        <f>VLOOKUP(A126,'[2]Purified DNA QC Master'!$B:$X,14,FALSE)</f>
        <v>03AF</v>
      </c>
      <c r="N126" s="289" t="s">
        <v>3447</v>
      </c>
      <c r="O126" s="289" t="str">
        <f>VLOOKUP(A126,'[2]Purified DNA QC Master'!$B:$X,18,FALSE)</f>
        <v>0202</v>
      </c>
      <c r="P126" s="289"/>
      <c r="Q126" s="289" t="str">
        <f>VLOOKUP(A126,'[2]Purified DNA QC Master'!$B:$X,20,FALSE)</f>
        <v>01MY</v>
      </c>
      <c r="R126" s="289"/>
      <c r="S126" s="289" t="str">
        <f>VLOOKUP(A126,'[2]Purified DNA QC Master'!$B:$X,22,FALSE)</f>
        <v/>
      </c>
      <c r="T126" s="289"/>
      <c r="U126" s="289" t="str">
        <f>VLOOKUP(A126,'[2]Purified DNA QC Master'!$B:$X,12,FALSE)</f>
        <v>03MN</v>
      </c>
      <c r="V126" s="289" t="str">
        <f>VLOOKUP(A126,'[2]Purified DNA QC Master'!$B:$X,13,FALSE)</f>
        <v>05BGNV</v>
      </c>
      <c r="W126" s="289" t="str">
        <f>VLOOKUP(A126,'[2]Purified DNA QC Master'!$B:$X,10,FALSE)</f>
        <v>0401</v>
      </c>
      <c r="X126" s="289" t="str">
        <f>VLOOKUP(A126,'[2]Purified DNA QC Master'!$B:$X,11,FALSE)</f>
        <v>0401</v>
      </c>
      <c r="Y126" s="289" t="str">
        <f>VLOOKUP(A126,'[2]Purified DNA QC Master'!$B:$X,8,FALSE)</f>
        <v>0103</v>
      </c>
      <c r="Z126" s="289" t="str">
        <f>VLOOKUP(A126,'[2]Purified DNA QC Master'!$B:$X,9,FALSE)</f>
        <v>0103</v>
      </c>
    </row>
    <row r="127" spans="1:26" x14ac:dyDescent="0.3">
      <c r="A127" s="293">
        <v>423</v>
      </c>
      <c r="B127" s="293"/>
      <c r="C127" s="293">
        <v>47</v>
      </c>
      <c r="E127" s="289" t="str">
        <f>VLOOKUP(A127,'[2]Purified DNA QC Master'!$B:$X,2,FALSE)</f>
        <v>02JGA</v>
      </c>
      <c r="F127" s="289" t="str">
        <f>VLOOKUP(A127,'[2]Purified DNA QC Master'!$B:$X,3,FALSE)</f>
        <v>2501</v>
      </c>
      <c r="G127" s="289" t="str">
        <f>VLOOKUP(A127,'[2]Purified DNA QC Master'!$B:$X,4,FALSE)</f>
        <v>1501</v>
      </c>
      <c r="H127" s="289" t="str">
        <f>VLOOKUP(A127,'[2]Purified DNA QC Master'!$B:$X,5,FALSE)</f>
        <v>4002</v>
      </c>
      <c r="I127" s="289" t="str">
        <f>VLOOKUP(A127,'[2]Purified DNA QC Master'!$B:$X,6,FALSE)</f>
        <v>0202</v>
      </c>
      <c r="J127" s="289" t="str">
        <f>VLOOKUP(A127,'[2]Purified DNA QC Master'!$B:$X,7,FALSE)</f>
        <v>0304</v>
      </c>
      <c r="K127" s="289" t="str">
        <f>VLOOKUP(A127,'[2]Purified DNA QC Master'!$B:$X,16,FALSE)</f>
        <v>1101</v>
      </c>
      <c r="L127" s="289" t="str">
        <f>VLOOKUP(A127,'[2]Purified DNA QC Master'!$B:$X,17,FALSE)</f>
        <v>0401</v>
      </c>
      <c r="M127" s="289" t="str">
        <f>VLOOKUP(A127,'[2]Purified DNA QC Master'!$B:$X,14,FALSE)</f>
        <v>03AF</v>
      </c>
      <c r="N127" s="289" t="s">
        <v>3447</v>
      </c>
      <c r="O127" s="289" t="str">
        <f>VLOOKUP(A127,'[2]Purified DNA QC Master'!$B:$X,18,FALSE)</f>
        <v>0202</v>
      </c>
      <c r="P127" s="289"/>
      <c r="Q127" s="289" t="str">
        <f>VLOOKUP(A127,'[2]Purified DNA QC Master'!$B:$X,20,FALSE)</f>
        <v>01MY</v>
      </c>
      <c r="R127" s="289"/>
      <c r="S127" s="289" t="str">
        <f>VLOOKUP(A127,'[2]Purified DNA QC Master'!$B:$X,22,FALSE)</f>
        <v/>
      </c>
      <c r="T127" s="289"/>
      <c r="U127" s="289" t="str">
        <f>VLOOKUP(A127,'[2]Purified DNA QC Master'!$B:$X,12,FALSE)</f>
        <v>03MN</v>
      </c>
      <c r="V127" s="289" t="str">
        <f>VLOOKUP(A127,'[2]Purified DNA QC Master'!$B:$X,13,FALSE)</f>
        <v>05BGNV</v>
      </c>
      <c r="W127" s="289" t="str">
        <f>VLOOKUP(A127,'[2]Purified DNA QC Master'!$B:$X,10,FALSE)</f>
        <v>0401</v>
      </c>
      <c r="X127" s="289" t="str">
        <f>VLOOKUP(A127,'[2]Purified DNA QC Master'!$B:$X,11,FALSE)</f>
        <v>0401</v>
      </c>
      <c r="Y127" s="289" t="str">
        <f>VLOOKUP(A127,'[2]Purified DNA QC Master'!$B:$X,8,FALSE)</f>
        <v>0103</v>
      </c>
      <c r="Z127" s="289" t="str">
        <f>VLOOKUP(A127,'[2]Purified DNA QC Master'!$B:$X,9,FALSE)</f>
        <v>0103</v>
      </c>
    </row>
    <row r="128" spans="1:26" x14ac:dyDescent="0.3">
      <c r="A128" s="287">
        <v>424</v>
      </c>
      <c r="C128" s="287">
        <v>5</v>
      </c>
      <c r="E128" s="289" t="str">
        <f>VLOOKUP(A128,'[2]Purified DNA QC Master'!$B:$X,2,FALSE)</f>
        <v>A*02:01</v>
      </c>
      <c r="F128" s="289" t="str">
        <f>VLOOKUP(A128,'[2]Purified DNA QC Master'!$B:$X,3,FALSE)</f>
        <v>A*24:02</v>
      </c>
      <c r="G128" s="289" t="str">
        <f>VLOOKUP(A128,'[2]Purified DNA QC Master'!$B:$X,4,FALSE)</f>
        <v>B*44:02:01G</v>
      </c>
      <c r="H128" s="289" t="str">
        <f>VLOOKUP(A128,'[2]Purified DNA QC Master'!$B:$X,5,FALSE)</f>
        <v>B*51:01</v>
      </c>
      <c r="I128" s="289" t="str">
        <f>VLOOKUP(A128,'[2]Purified DNA QC Master'!$B:$X,6,FALSE)</f>
        <v>C*02:02</v>
      </c>
      <c r="J128" s="289" t="str">
        <f>VLOOKUP(A128,'[2]Purified DNA QC Master'!$B:$X,7,FALSE)</f>
        <v>C*05:01</v>
      </c>
      <c r="K128" s="289" t="str">
        <f>VLOOKUP(A128,'[2]Purified DNA QC Master'!$B:$X,16,FALSE)</f>
        <v>DRB1*11:01</v>
      </c>
      <c r="L128" s="289" t="str">
        <f>VLOOKUP(A128,'[2]Purified DNA QC Master'!$B:$X,17,FALSE)</f>
        <v>DRB1*12:01:01G</v>
      </c>
      <c r="M128" s="289" t="str">
        <f>VLOOKUP(A128,'[2]Purified DNA QC Master'!$B:$X,14,FALSE)</f>
        <v>DQB1*06:03</v>
      </c>
      <c r="N128" s="289" t="str">
        <f>VLOOKUP(A128,'[2]Purified DNA QC Master'!$B:$X,15,FALSE)</f>
        <v>DQB1*03:01</v>
      </c>
      <c r="O128" s="289" t="str">
        <f>VLOOKUP(A128,'[2]Purified DNA QC Master'!$B:$X,18,FALSE)</f>
        <v>DRB3*02:02:01G</v>
      </c>
      <c r="P128" s="289" t="str">
        <f>VLOOKUP(A128,'[2]Purified DNA QC Master'!$B:$X,19,FALSE)</f>
        <v>DRB3*02:02:01G</v>
      </c>
      <c r="Q128" s="289"/>
      <c r="R128" s="289"/>
      <c r="S128" s="289"/>
      <c r="T128" s="289"/>
      <c r="U128" s="289" t="str">
        <f>VLOOKUP(A128,'[2]Purified DNA QC Master'!$B:$X,12,FALSE)</f>
        <v>DQA1*01:03</v>
      </c>
      <c r="V128" s="289" t="str">
        <f>VLOOKUP(A128,'[2]Purified DNA QC Master'!$B:$X,13,FALSE)</f>
        <v>DQA1*05:01:01G</v>
      </c>
      <c r="W128" s="289" t="str">
        <f>VLOOKUP(A128,'[2]Purified DNA QC Master'!$B:$X,10,FALSE)</f>
        <v>DPB1*04:01</v>
      </c>
      <c r="X128" s="289" t="str">
        <f>VLOOKUP(A128,'[2]Purified DNA QC Master'!$B:$X,11,FALSE)</f>
        <v>DPB1*04:01</v>
      </c>
      <c r="Y128" s="289" t="str">
        <f>VLOOKUP(A128,'[2]Purified DNA QC Master'!$B:$X,8,FALSE)</f>
        <v>DPA1*01:03</v>
      </c>
      <c r="Z128" s="289" t="str">
        <f>VLOOKUP(A128,'[2]Purified DNA QC Master'!$B:$X,9,FALSE)</f>
        <v>DPA1*01:03</v>
      </c>
    </row>
    <row r="129" spans="1:26" x14ac:dyDescent="0.3">
      <c r="A129" s="287">
        <v>425</v>
      </c>
      <c r="C129" s="287">
        <v>5</v>
      </c>
      <c r="E129" s="289" t="str">
        <f>VLOOKUP(A129,'[2]Purified DNA QC Master'!$B:$X,2,FALSE)</f>
        <v>A*24:02</v>
      </c>
      <c r="F129" s="289" t="str">
        <f>VLOOKUP(A129,'[2]Purified DNA QC Master'!$B:$X,3,FALSE)</f>
        <v>A*68:01</v>
      </c>
      <c r="G129" s="289" t="str">
        <f>VLOOKUP(A129,'[2]Purified DNA QC Master'!$B:$X,4,FALSE)</f>
        <v>B*07:02:01G</v>
      </c>
      <c r="H129" s="289" t="str">
        <f>VLOOKUP(A129,'[2]Purified DNA QC Master'!$B:$X,5,FALSE)</f>
        <v>B*56:01</v>
      </c>
      <c r="I129" s="289" t="str">
        <f>VLOOKUP(A129,'[2]Purified DNA QC Master'!$B:$X,6,FALSE)</f>
        <v>C*07:02:01G</v>
      </c>
      <c r="J129" s="289" t="str">
        <f>VLOOKUP(A129,'[2]Purified DNA QC Master'!$B:$X,7,FALSE)</f>
        <v>C*07:02:01G</v>
      </c>
      <c r="K129" s="289" t="str">
        <f>VLOOKUP(A129,'[2]Purified DNA QC Master'!$B:$X,16,FALSE)</f>
        <v>DRB1*04:01</v>
      </c>
      <c r="L129" s="289" t="str">
        <f>VLOOKUP(A129,'[2]Purified DNA QC Master'!$B:$X,17,FALSE)</f>
        <v>DRB1*15:01</v>
      </c>
      <c r="M129" s="289" t="str">
        <f>VLOOKUP(A129,'[2]Purified DNA QC Master'!$B:$X,14,FALSE)</f>
        <v>DQB1*06:02</v>
      </c>
      <c r="N129" s="289" t="str">
        <f>VLOOKUP(A129,'[2]Purified DNA QC Master'!$B:$X,15,FALSE)</f>
        <v>DQB1*03:02</v>
      </c>
      <c r="O129" s="289"/>
      <c r="P129" s="289"/>
      <c r="Q129" s="289" t="str">
        <f>VLOOKUP(A129,'[2]Purified DNA QC Master'!$B:$X,20,FALSE)</f>
        <v>DRB4*01:01:01G</v>
      </c>
      <c r="R129" s="289"/>
      <c r="S129" s="289" t="str">
        <f>VLOOKUP(A129,'[2]Purified DNA QC Master'!$B:$X,22,FALSE)</f>
        <v>DRB5*01:01</v>
      </c>
      <c r="T129" s="289"/>
      <c r="U129" s="289" t="str">
        <f>VLOOKUP(A129,'[2]Purified DNA QC Master'!$B:$X,12,FALSE)</f>
        <v>DQA1*01:02:01G</v>
      </c>
      <c r="V129" s="289" t="str">
        <f>VLOOKUP(A129,'[2]Purified DNA QC Master'!$B:$X,13,FALSE)</f>
        <v>DQA1*03:01:01G</v>
      </c>
      <c r="W129" s="289" t="str">
        <f>VLOOKUP(A129,'[2]Purified DNA QC Master'!$B:$X,10,FALSE)</f>
        <v xml:space="preserve">DPB1*02:01:02G </v>
      </c>
      <c r="X129" s="289" t="str">
        <f>VLOOKUP(A129,'[2]Purified DNA QC Master'!$B:$X,11,FALSE)</f>
        <v>DPB1*04:02</v>
      </c>
      <c r="Y129" s="289" t="str">
        <f>VLOOKUP(A129,'[2]Purified DNA QC Master'!$B:$X,8,FALSE)</f>
        <v>DPA1*01:03</v>
      </c>
      <c r="Z129" s="289" t="str">
        <f>VLOOKUP(A129,'[2]Purified DNA QC Master'!$B:$X,9,FALSE)</f>
        <v>DPA1*01:03</v>
      </c>
    </row>
    <row r="130" spans="1:26" x14ac:dyDescent="0.3">
      <c r="A130" s="293">
        <v>426</v>
      </c>
      <c r="B130" s="293"/>
      <c r="C130" s="293">
        <v>19</v>
      </c>
      <c r="E130" s="289" t="str">
        <f>VLOOKUP(A130,'[2]Purified DNA QC Master'!$B:$X,2,FALSE)</f>
        <v>A*02:01</v>
      </c>
      <c r="F130" s="289" t="str">
        <f>VLOOKUP(A130,'[2]Purified DNA QC Master'!$B:$X,3,FALSE)</f>
        <v>A*03:01</v>
      </c>
      <c r="G130" s="289" t="str">
        <f>VLOOKUP(A130,'[2]Purified DNA QC Master'!$B:$X,4,FALSE)</f>
        <v>B*51:01</v>
      </c>
      <c r="H130" s="289" t="str">
        <f>VLOOKUP(A130,'[2]Purified DNA QC Master'!$B:$X,5,FALSE)</f>
        <v>B*57:01</v>
      </c>
      <c r="I130" s="289" t="str">
        <f>VLOOKUP(A130,'[2]Purified DNA QC Master'!$B:$X,6,FALSE)</f>
        <v>C*01:02:01G</v>
      </c>
      <c r="J130" s="289" t="str">
        <f>VLOOKUP(A130,'[2]Purified DNA QC Master'!$B:$X,7,FALSE)</f>
        <v>C*06:02:01G</v>
      </c>
      <c r="K130" s="289" t="str">
        <f>VLOOKUP(A130,'[2]Purified DNA QC Master'!$B:$X,16,FALSE)</f>
        <v>DRB1*01:01</v>
      </c>
      <c r="L130" s="289" t="str">
        <f>VLOOKUP(A130,'[2]Purified DNA QC Master'!$B:$X,17,FALSE)</f>
        <v>DRB1*07:01</v>
      </c>
      <c r="M130" s="289" t="str">
        <f>VLOOKUP(A130,'[2]Purified DNA QC Master'!$B:$X,14,FALSE)</f>
        <v>DQB1*05:01</v>
      </c>
      <c r="N130" s="289" t="str">
        <f>VLOOKUP(A130,'[2]Purified DNA QC Master'!$B:$X,15,FALSE)</f>
        <v>DQB1*03:03</v>
      </c>
      <c r="O130" s="289"/>
      <c r="P130" s="289"/>
      <c r="Q130" s="289" t="str">
        <f>VLOOKUP(A130,'[2]Purified DNA QC Master'!$B:$X,20,FALSE)</f>
        <v>DRB4*01:03N</v>
      </c>
      <c r="R130" s="289"/>
      <c r="S130" s="289"/>
      <c r="T130" s="289"/>
      <c r="U130" s="289" t="str">
        <f>VLOOKUP(A130,'[2]Purified DNA QC Master'!$B:$X,12,FALSE)</f>
        <v>DQA1*01:01:01G</v>
      </c>
      <c r="V130" s="289" t="str">
        <f>VLOOKUP(A130,'[2]Purified DNA QC Master'!$B:$X,13,FALSE)</f>
        <v>DQA1*02:01</v>
      </c>
      <c r="W130" s="289" t="str">
        <f>VLOOKUP(A130,'[2]Purified DNA QC Master'!$B:$X,10,FALSE)</f>
        <v>DPB1*04:01</v>
      </c>
      <c r="X130" s="289" t="str">
        <f>VLOOKUP(A130,'[2]Purified DNA QC Master'!$B:$X,11,FALSE)</f>
        <v>DPB1*13:01:01G</v>
      </c>
      <c r="Y130" s="289" t="str">
        <f>VLOOKUP(A130,'[2]Purified DNA QC Master'!$B:$X,8,FALSE)</f>
        <v>DPA1*01:03</v>
      </c>
      <c r="Z130" s="289" t="str">
        <f>VLOOKUP(A130,'[2]Purified DNA QC Master'!$B:$X,9,FALSE)</f>
        <v>DPA1*02:01</v>
      </c>
    </row>
    <row r="131" spans="1:26" x14ac:dyDescent="0.3">
      <c r="A131" s="293">
        <v>426</v>
      </c>
      <c r="B131" s="293"/>
      <c r="C131" s="293">
        <v>51</v>
      </c>
      <c r="E131" s="289" t="str">
        <f>VLOOKUP(A131,'[2]Purified DNA QC Master'!$B:$X,2,FALSE)</f>
        <v>A*02:01</v>
      </c>
      <c r="F131" s="289" t="str">
        <f>VLOOKUP(A131,'[2]Purified DNA QC Master'!$B:$X,3,FALSE)</f>
        <v>A*03:01</v>
      </c>
      <c r="G131" s="289" t="str">
        <f>VLOOKUP(A131,'[2]Purified DNA QC Master'!$B:$X,4,FALSE)</f>
        <v>B*51:01</v>
      </c>
      <c r="H131" s="289" t="str">
        <f>VLOOKUP(A131,'[2]Purified DNA QC Master'!$B:$X,5,FALSE)</f>
        <v>B*57:01</v>
      </c>
      <c r="I131" s="289" t="str">
        <f>VLOOKUP(A131,'[2]Purified DNA QC Master'!$B:$X,6,FALSE)</f>
        <v>C*01:02:01G</v>
      </c>
      <c r="J131" s="289" t="str">
        <f>VLOOKUP(A131,'[2]Purified DNA QC Master'!$B:$X,7,FALSE)</f>
        <v>C*06:02:01G</v>
      </c>
      <c r="K131" s="289" t="str">
        <f>VLOOKUP(A131,'[2]Purified DNA QC Master'!$B:$X,16,FALSE)</f>
        <v>DRB1*01:01</v>
      </c>
      <c r="L131" s="289" t="str">
        <f>VLOOKUP(A131,'[2]Purified DNA QC Master'!$B:$X,17,FALSE)</f>
        <v>DRB1*07:01</v>
      </c>
      <c r="M131" s="289" t="str">
        <f>VLOOKUP(A131,'[2]Purified DNA QC Master'!$B:$X,14,FALSE)</f>
        <v>DQB1*05:01</v>
      </c>
      <c r="N131" s="289" t="str">
        <f>VLOOKUP(A131,'[2]Purified DNA QC Master'!$B:$X,15,FALSE)</f>
        <v>DQB1*03:03</v>
      </c>
      <c r="O131" s="289"/>
      <c r="P131" s="289"/>
      <c r="Q131" s="289" t="str">
        <f>VLOOKUP(A131,'[2]Purified DNA QC Master'!$B:$X,20,FALSE)</f>
        <v>DRB4*01:03N</v>
      </c>
      <c r="R131" s="289"/>
      <c r="S131" s="289"/>
      <c r="T131" s="289"/>
      <c r="U131" s="289" t="str">
        <f>VLOOKUP(A131,'[2]Purified DNA QC Master'!$B:$X,12,FALSE)</f>
        <v>DQA1*01:01:01G</v>
      </c>
      <c r="V131" s="289" t="str">
        <f>VLOOKUP(A131,'[2]Purified DNA QC Master'!$B:$X,13,FALSE)</f>
        <v>DQA1*02:01</v>
      </c>
      <c r="W131" s="289" t="str">
        <f>VLOOKUP(A131,'[2]Purified DNA QC Master'!$B:$X,10,FALSE)</f>
        <v>DPB1*04:01</v>
      </c>
      <c r="X131" s="289" t="str">
        <f>VLOOKUP(A131,'[2]Purified DNA QC Master'!$B:$X,11,FALSE)</f>
        <v>DPB1*13:01:01G</v>
      </c>
      <c r="Y131" s="289" t="str">
        <f>VLOOKUP(A131,'[2]Purified DNA QC Master'!$B:$X,8,FALSE)</f>
        <v>DPA1*01:03</v>
      </c>
      <c r="Z131" s="289" t="str">
        <f>VLOOKUP(A131,'[2]Purified DNA QC Master'!$B:$X,9,FALSE)</f>
        <v>DPA1*02:01</v>
      </c>
    </row>
    <row r="132" spans="1:26" x14ac:dyDescent="0.3">
      <c r="A132" s="287">
        <v>427</v>
      </c>
      <c r="C132" s="287">
        <v>24</v>
      </c>
      <c r="E132" s="289" t="str">
        <f>VLOOKUP(A132,'[2]Purified DNA QC Master'!$B:$X,2,FALSE)</f>
        <v>A*66:01</v>
      </c>
      <c r="F132" s="289" t="str">
        <f>VLOOKUP(A132,'[2]Purified DNA QC Master'!$B:$X,3,FALSE)</f>
        <v>A*68:02</v>
      </c>
      <c r="G132" s="289" t="str">
        <f>VLOOKUP(A132,'[2]Purified DNA QC Master'!$B:$X,4,FALSE)</f>
        <v>B*14:02</v>
      </c>
      <c r="H132" s="289" t="str">
        <f>VLOOKUP(A132,'[2]Purified DNA QC Master'!$B:$X,5,FALSE)</f>
        <v>B*41:02</v>
      </c>
      <c r="I132" s="289" t="str">
        <f>VLOOKUP(A132,'[2]Purified DNA QC Master'!$B:$X,6,FALSE)</f>
        <v>C*08:02:01G</v>
      </c>
      <c r="J132" s="289" t="str">
        <f>VLOOKUP(A132,'[2]Purified DNA QC Master'!$B:$X,7,FALSE)</f>
        <v>C*17:01:01G</v>
      </c>
      <c r="K132" s="289" t="str">
        <f>VLOOKUP(A132,'[2]Purified DNA QC Master'!$B:$X,16,FALSE)</f>
        <v>DRB1*13:02</v>
      </c>
      <c r="L132" s="289" t="str">
        <f>VLOOKUP(A132,'[2]Purified DNA QC Master'!$B:$X,17,FALSE)</f>
        <v>DRB1*13:03</v>
      </c>
      <c r="M132" s="289" t="str">
        <f>VLOOKUP(A132,'[2]Purified DNA QC Master'!$B:$X,14,FALSE)</f>
        <v>DQB1*06:04</v>
      </c>
      <c r="N132" s="289" t="str">
        <f>VLOOKUP(A132,'[2]Purified DNA QC Master'!$B:$X,15,FALSE)</f>
        <v>DQB1*03:01</v>
      </c>
      <c r="O132" s="289" t="str">
        <f>VLOOKUP(A132,'[2]Purified DNA QC Master'!$B:$X,18,FALSE)</f>
        <v>DRB3*01:01</v>
      </c>
      <c r="P132" s="289" t="str">
        <f>VLOOKUP(A132,'[2]Purified DNA QC Master'!$B:$X,19,FALSE)</f>
        <v>DRB3*03:01</v>
      </c>
      <c r="Q132" s="289"/>
      <c r="R132" s="289"/>
      <c r="S132" s="289"/>
      <c r="T132" s="289"/>
      <c r="U132" s="289" t="str">
        <f>VLOOKUP(A132,'[2]Purified DNA QC Master'!$B:$X,12,FALSE)</f>
        <v>DQA1*01:02:01G</v>
      </c>
      <c r="V132" s="289" t="str">
        <f>VLOOKUP(A132,'[2]Purified DNA QC Master'!$B:$X,13,FALSE)</f>
        <v>DQA1*05:01:01G</v>
      </c>
      <c r="W132" s="289" t="str">
        <f>VLOOKUP(A132,'[2]Purified DNA QC Master'!$B:$X,10,FALSE)</f>
        <v>DPB1*01:01</v>
      </c>
      <c r="X132" s="289" t="str">
        <f>VLOOKUP(A132,'[2]Purified DNA QC Master'!$B:$X,11,FALSE)</f>
        <v>DPB1*02:01:02G</v>
      </c>
      <c r="Y132" s="289" t="str">
        <f>VLOOKUP(A132,'[2]Purified DNA QC Master'!$B:$X,8,FALSE)</f>
        <v>DPA1*01:03</v>
      </c>
      <c r="Z132" s="289" t="str">
        <f>VLOOKUP(A132,'[2]Purified DNA QC Master'!$B:$X,9,FALSE)</f>
        <v>DPA1*02:01</v>
      </c>
    </row>
    <row r="133" spans="1:26" x14ac:dyDescent="0.3">
      <c r="A133" s="287">
        <v>428</v>
      </c>
      <c r="C133" s="287">
        <v>5</v>
      </c>
      <c r="E133" s="289" t="str">
        <f>VLOOKUP(A133,'[2]Purified DNA QC Master'!$B:$X,2,FALSE)</f>
        <v>A*03:01</v>
      </c>
      <c r="F133" s="289" t="str">
        <f>VLOOKUP(A133,'[2]Purified DNA QC Master'!$B:$X,3,FALSE)</f>
        <v>A*24:02</v>
      </c>
      <c r="G133" s="289" t="str">
        <f>VLOOKUP(A133,'[2]Purified DNA QC Master'!$B:$X,4,FALSE)</f>
        <v>B*13:02</v>
      </c>
      <c r="H133" s="289" t="str">
        <f>VLOOKUP(A133,'[2]Purified DNA QC Master'!$B:$X,5,FALSE)</f>
        <v>B*13:02</v>
      </c>
      <c r="I133" s="289" t="str">
        <f>VLOOKUP(A133,'[2]Purified DNA QC Master'!$B:$X,6,FALSE)</f>
        <v>C*06:02:01G</v>
      </c>
      <c r="J133" s="289" t="str">
        <f>VLOOKUP(A133,'[2]Purified DNA QC Master'!$B:$X,7,FALSE)</f>
        <v>C*06:02:01G</v>
      </c>
      <c r="K133" s="289" t="str">
        <f>VLOOKUP(A133,'[2]Purified DNA QC Master'!$B:$X,16,FALSE)</f>
        <v>DRB1*07:01</v>
      </c>
      <c r="L133" s="289" t="str">
        <f>VLOOKUP(A133,'[2]Purified DNA QC Master'!$B:$X,17,FALSE)</f>
        <v>DRB1*15:01</v>
      </c>
      <c r="M133" s="289" t="str">
        <f>VLOOKUP(A133,'[2]Purified DNA QC Master'!$B:$X,14,FALSE)</f>
        <v>DQB1*06:03</v>
      </c>
      <c r="N133" s="289" t="str">
        <f>VLOOKUP(A133,'[2]Purified DNA QC Master'!$B:$X,15,FALSE)</f>
        <v>DQB1*02:02</v>
      </c>
      <c r="O133" s="289"/>
      <c r="P133" s="289"/>
      <c r="Q133" s="289" t="str">
        <f>VLOOKUP(A133,'[2]Purified DNA QC Master'!$B:$X,20,FALSE)</f>
        <v>DRB4*01:01:01G</v>
      </c>
      <c r="R133" s="289"/>
      <c r="S133" s="289" t="str">
        <f>VLOOKUP(A133,'[2]Purified DNA QC Master'!$B:$X,22,FALSE)</f>
        <v>DRB5*01:01</v>
      </c>
      <c r="T133" s="289"/>
      <c r="U133" s="289" t="str">
        <f>VLOOKUP(A133,'[2]Purified DNA QC Master'!$B:$X,12,FALSE)</f>
        <v>DQA1*01:02:01G</v>
      </c>
      <c r="V133" s="289" t="str">
        <f>VLOOKUP(A133,'[2]Purified DNA QC Master'!$B:$X,13,FALSE)</f>
        <v>DQA1*02:01</v>
      </c>
      <c r="W133" s="289" t="str">
        <f>VLOOKUP(A133,'[2]Purified DNA QC Master'!$B:$X,10,FALSE)</f>
        <v>DPB1*02:01:02G</v>
      </c>
      <c r="X133" s="289" t="str">
        <f>VLOOKUP(A133,'[2]Purified DNA QC Master'!$B:$X,11,FALSE)</f>
        <v>DPB1*17:01</v>
      </c>
      <c r="Y133" s="289" t="str">
        <f>VLOOKUP(A133,'[2]Purified DNA QC Master'!$B:$X,8,FALSE)</f>
        <v>DPA1*01:03</v>
      </c>
      <c r="Z133" s="289" t="str">
        <f>VLOOKUP(A133,'[2]Purified DNA QC Master'!$B:$X,9,FALSE)</f>
        <v>DPA1*02:01</v>
      </c>
    </row>
    <row r="134" spans="1:26" x14ac:dyDescent="0.3">
      <c r="A134" s="290">
        <v>429</v>
      </c>
      <c r="B134" s="291" t="s">
        <v>1748</v>
      </c>
      <c r="C134" s="290">
        <v>2</v>
      </c>
      <c r="D134" s="292" t="s">
        <v>3450</v>
      </c>
      <c r="E134" s="289" t="str">
        <f>VLOOKUP(B134,'QC Inventory 6_1_16'!A:X,3,FALSE)</f>
        <v xml:space="preserve">02JGA           </v>
      </c>
      <c r="F134" s="289" t="str">
        <f>VLOOKUP(B134,'QC Inventory 6_1_16'!A:X,4,FALSE)</f>
        <v xml:space="preserve">2501            </v>
      </c>
      <c r="G134" s="289" t="str">
        <f>VLOOKUP(B134,'QC Inventory 6_1_16'!A:X,5,FALSE)</f>
        <v xml:space="preserve">3501            </v>
      </c>
      <c r="H134" s="289" t="str">
        <f>VLOOKUP(B134,'QC Inventory 6_1_16'!A:X,6,FALSE)</f>
        <v xml:space="preserve">4701            </v>
      </c>
      <c r="I134" s="289" t="str">
        <f>VLOOKUP(B134,'QC Inventory 6_1_16'!A:X,7,FALSE)</f>
        <v xml:space="preserve">0401            </v>
      </c>
      <c r="J134" s="289" t="str">
        <f>VLOOKUP(B134,'QC Inventory 6_1_16'!A:X,8,FALSE)</f>
        <v xml:space="preserve">0602            </v>
      </c>
      <c r="K134" s="289" t="str">
        <f>VLOOKUP(B134,'QC Inventory 6_1_16'!A:X,9,FALSE)</f>
        <v xml:space="preserve">0101            </v>
      </c>
      <c r="L134" s="289" t="str">
        <f>VLOOKUP(B134,'QC Inventory 6_1_16'!A:X,10,FALSE)</f>
        <v xml:space="preserve">1301            </v>
      </c>
      <c r="M134" s="289"/>
      <c r="N134" s="289"/>
      <c r="O134" s="289" t="str">
        <f>VLOOKUP(B134,'QC Inventory 6_1_16'!A:X,11,FALSE)</f>
        <v xml:space="preserve">01AD            </v>
      </c>
      <c r="P134" s="289" t="str">
        <f>VLOOKUP(B134,'QC Inventory 6_1_16'!A:X,12,FALSE)</f>
        <v xml:space="preserve">                </v>
      </c>
      <c r="Q134" s="289" t="str">
        <f>VLOOKUP(B134,'QC Inventory 6_1_16'!A:X,13,FALSE)</f>
        <v xml:space="preserve">                </v>
      </c>
      <c r="R134" s="289" t="str">
        <f>VLOOKUP(B134,'QC Inventory 6_1_16'!A:X,14,FALSE)</f>
        <v xml:space="preserve">                </v>
      </c>
      <c r="S134" s="289" t="str">
        <f>VLOOKUP(B134,'QC Inventory 6_1_16'!A:X,15,FALSE)</f>
        <v xml:space="preserve">                </v>
      </c>
      <c r="T134" s="289" t="str">
        <f>VLOOKUP(B134,'QC Inventory 6_1_16'!A:X,16,FALSE)</f>
        <v xml:space="preserve">                </v>
      </c>
      <c r="U134" s="289"/>
      <c r="V134" s="289"/>
      <c r="W134" s="289"/>
      <c r="X134" s="289"/>
      <c r="Y134" s="289"/>
      <c r="Z134" s="289"/>
    </row>
    <row r="135" spans="1:26" x14ac:dyDescent="0.3">
      <c r="A135" s="287">
        <v>430</v>
      </c>
      <c r="C135" s="287">
        <v>5</v>
      </c>
      <c r="E135" s="289" t="str">
        <f>VLOOKUP(A135,'[2]Purified DNA QC Master'!$B:$X,2,FALSE)</f>
        <v>A*29:02</v>
      </c>
      <c r="F135" s="289" t="str">
        <f>VLOOKUP(A135,'[2]Purified DNA QC Master'!$B:$X,3,FALSE)</f>
        <v>A*32:01</v>
      </c>
      <c r="G135" s="289" t="str">
        <f>VLOOKUP(A135,'[2]Purified DNA QC Master'!$B:$X,4,FALSE)</f>
        <v>B*27:05:02G</v>
      </c>
      <c r="H135" s="289" t="str">
        <f>VLOOKUP(A135,'[2]Purified DNA QC Master'!$B:$X,5,FALSE)</f>
        <v>B*44:03</v>
      </c>
      <c r="I135" s="289" t="str">
        <f>VLOOKUP(A135,'[2]Purified DNA QC Master'!$B:$X,6,FALSE)</f>
        <v>C*02:02</v>
      </c>
      <c r="J135" s="289" t="str">
        <f>VLOOKUP(A135,'[2]Purified DNA QC Master'!$B:$X,7,FALSE)</f>
        <v>C*16:01</v>
      </c>
      <c r="K135" s="289" t="str">
        <f>VLOOKUP(A135,'[2]Purified DNA QC Master'!$B:$X,16,FALSE)</f>
        <v>DRB1*07:01</v>
      </c>
      <c r="L135" s="289" t="str">
        <f>VLOOKUP(A135,'[2]Purified DNA QC Master'!$B:$X,17,FALSE)</f>
        <v>DRB1*09:01:02G</v>
      </c>
      <c r="M135" s="289" t="str">
        <f>VLOOKUP(A135,'[2]Purified DNA QC Master'!$B:$X,14,FALSE)</f>
        <v>DQB1*02:02</v>
      </c>
      <c r="N135" s="289" t="str">
        <f>VLOOKUP(A135,'[2]Purified DNA QC Master'!$B:$X,15,FALSE)</f>
        <v>DQB1*03:03</v>
      </c>
      <c r="O135" s="289"/>
      <c r="P135" s="289"/>
      <c r="Q135" s="289" t="str">
        <f>VLOOKUP(A135,'[2]Purified DNA QC Master'!$B:$X,20,FALSE)</f>
        <v>DRB4*01:01:01G</v>
      </c>
      <c r="R135" s="289" t="str">
        <f>VLOOKUP(A135,'[2]Purified DNA QC Master'!$B:$X,21,FALSE)</f>
        <v>DRB4*01:01:01G</v>
      </c>
      <c r="S135" s="289"/>
      <c r="T135" s="289"/>
      <c r="U135" s="289" t="str">
        <f>VLOOKUP(A135,'[2]Purified DNA QC Master'!$B:$X,12,FALSE)</f>
        <v>DQA1*02:01</v>
      </c>
      <c r="V135" s="289" t="str">
        <f>VLOOKUP(A135,'[2]Purified DNA QC Master'!$B:$X,13,FALSE)</f>
        <v>DQA1:03:01:01G</v>
      </c>
      <c r="W135" s="289" t="str">
        <f>VLOOKUP(A135,'[2]Purified DNA QC Master'!$B:$X,10,FALSE)</f>
        <v>DPB1*04:01</v>
      </c>
      <c r="X135" s="289" t="str">
        <f>VLOOKUP(A135,'[2]Purified DNA QC Master'!$B:$X,11,FALSE)</f>
        <v>DPB1*16:01</v>
      </c>
      <c r="Y135" s="289" t="str">
        <f>VLOOKUP(A135,'[2]Purified DNA QC Master'!$B:$X,8,FALSE)</f>
        <v>DPA1*01:03</v>
      </c>
      <c r="Z135" s="289" t="str">
        <f>VLOOKUP(A135,'[2]Purified DNA QC Master'!$B:$X,9,FALSE)</f>
        <v>DPA1*01:03</v>
      </c>
    </row>
    <row r="136" spans="1:26" x14ac:dyDescent="0.3">
      <c r="A136" s="287">
        <v>431</v>
      </c>
      <c r="C136" s="287">
        <v>5</v>
      </c>
      <c r="E136" s="289" t="str">
        <f>VLOOKUP(A136,'[2]Purified DNA QC Master'!$B:$X,2,FALSE)</f>
        <v>A*02:01</v>
      </c>
      <c r="F136" s="289" t="str">
        <f>VLOOKUP(A136,'[2]Purified DNA QC Master'!$B:$X,3,FALSE)</f>
        <v>A*02:01</v>
      </c>
      <c r="G136" s="289" t="str">
        <f>VLOOKUP(A136,'[2]Purified DNA QC Master'!$B:$X,4,FALSE)</f>
        <v>B*15:01</v>
      </c>
      <c r="H136" s="289" t="str">
        <f>VLOOKUP(A136,'[2]Purified DNA QC Master'!$B:$X,5,FALSE)</f>
        <v>B*44:02:01G</v>
      </c>
      <c r="I136" s="289" t="str">
        <f>VLOOKUP(A136,'[2]Purified DNA QC Master'!$B:$X,6,FALSE)</f>
        <v>C*01:02:01G</v>
      </c>
      <c r="J136" s="289" t="str">
        <f>VLOOKUP(A136,'[2]Purified DNA QC Master'!$B:$X,7,FALSE)</f>
        <v>C*05:01</v>
      </c>
      <c r="K136" s="289" t="str">
        <f>VLOOKUP(A136,'[2]Purified DNA QC Master'!$B:$X,16,FALSE)</f>
        <v>DRB1*01:01</v>
      </c>
      <c r="L136" s="289" t="str">
        <f>VLOOKUP(A136,'[2]Purified DNA QC Master'!$B:$X,17,FALSE)</f>
        <v>DRB1*04:01</v>
      </c>
      <c r="M136" s="289" t="str">
        <f>VLOOKUP(A136,'[2]Purified DNA QC Master'!$B:$X,14,FALSE)</f>
        <v>DQB1*05:01</v>
      </c>
      <c r="N136" s="289" t="str">
        <f>VLOOKUP(A136,'[2]Purified DNA QC Master'!$B:$X,15,FALSE)</f>
        <v>DQB1*03:01</v>
      </c>
      <c r="O136" s="289"/>
      <c r="P136" s="289"/>
      <c r="Q136" s="289" t="str">
        <f>VLOOKUP(A136,'[2]Purified DNA QC Master'!$B:$X,20,FALSE)</f>
        <v>DRB4*01:01:01G</v>
      </c>
      <c r="R136" s="289"/>
      <c r="S136" s="289"/>
      <c r="T136" s="289"/>
      <c r="U136" s="289" t="str">
        <f>VLOOKUP(A136,'[2]Purified DNA QC Master'!$B:$X,12,FALSE)</f>
        <v>DQA1*01:01:01G</v>
      </c>
      <c r="V136" s="289" t="str">
        <f>VLOOKUP(A136,'[2]Purified DNA QC Master'!$B:$X,13,FALSE)</f>
        <v>DQA1*03:01:01G</v>
      </c>
      <c r="W136" s="289" t="str">
        <f>VLOOKUP(A136,'[2]Purified DNA QC Master'!$B:$X,10,FALSE)</f>
        <v>DPB1*04:01</v>
      </c>
      <c r="X136" s="289" t="str">
        <f>VLOOKUP(A136,'[2]Purified DNA QC Master'!$B:$X,11,FALSE)</f>
        <v>DPB1*04:01</v>
      </c>
      <c r="Y136" s="289" t="str">
        <f>VLOOKUP(A136,'[2]Purified DNA QC Master'!$B:$X,8,FALSE)</f>
        <v>DPA1*01:03</v>
      </c>
      <c r="Z136" s="289" t="str">
        <f>VLOOKUP(A136,'[2]Purified DNA QC Master'!$B:$X,9,FALSE)</f>
        <v>DPA1*01:03</v>
      </c>
    </row>
    <row r="137" spans="1:26" x14ac:dyDescent="0.3">
      <c r="A137" s="287">
        <v>432</v>
      </c>
      <c r="C137" s="287">
        <v>5</v>
      </c>
      <c r="E137" s="289" t="str">
        <f>VLOOKUP(A137,'[2]Purified DNA QC Master'!$B:$X,2,FALSE)</f>
        <v>A*02:01</v>
      </c>
      <c r="F137" s="289" t="str">
        <f>VLOOKUP(A137,'[2]Purified DNA QC Master'!$B:$X,3,FALSE)</f>
        <v>A*24:02</v>
      </c>
      <c r="G137" s="289" t="str">
        <f>VLOOKUP(A137,'[2]Purified DNA QC Master'!$B:$X,4,FALSE)</f>
        <v>B*07:02:01G</v>
      </c>
      <c r="H137" s="289" t="str">
        <f>VLOOKUP(A137,'[2]Purified DNA QC Master'!$B:$X,5,FALSE)</f>
        <v>B*39:06</v>
      </c>
      <c r="I137" s="289" t="str">
        <f>VLOOKUP(A137,'[2]Purified DNA QC Master'!$B:$X,6,FALSE)</f>
        <v>C*07:02:01G</v>
      </c>
      <c r="J137" s="289" t="str">
        <f>VLOOKUP(A137,'[2]Purified DNA QC Master'!$B:$X,7,FALSE)</f>
        <v>C*07:02:01G</v>
      </c>
      <c r="K137" s="289" t="str">
        <f>VLOOKUP(A137,'[2]Purified DNA QC Master'!$B:$X,16,FALSE)</f>
        <v>DRB1*01:01</v>
      </c>
      <c r="L137" s="289" t="str">
        <f>VLOOKUP(A137,'[2]Purified DNA QC Master'!$B:$X,17,FALSE)</f>
        <v>DRB1*04:04</v>
      </c>
      <c r="M137" s="289" t="str">
        <f>VLOOKUP(A137,'[2]Purified DNA QC Master'!$B:$X,14,FALSE)</f>
        <v>DQB1*05:01</v>
      </c>
      <c r="N137" s="289" t="str">
        <f>VLOOKUP(A137,'[2]Purified DNA QC Master'!$B:$X,15,FALSE)</f>
        <v>DQB1*03:02</v>
      </c>
      <c r="O137" s="289"/>
      <c r="P137" s="289"/>
      <c r="Q137" s="289" t="str">
        <f>VLOOKUP(A137,'[2]Purified DNA QC Master'!$B:$X,20,FALSE)</f>
        <v>DRB4*01:01:01G</v>
      </c>
      <c r="R137" s="289"/>
      <c r="S137" s="289"/>
      <c r="T137" s="289"/>
      <c r="U137" s="289" t="str">
        <f>VLOOKUP(A137,'[2]Purified DNA QC Master'!$B:$X,12,FALSE)</f>
        <v>DQA1*01:01:01G</v>
      </c>
      <c r="V137" s="289" t="str">
        <f>VLOOKUP(A137,'[2]Purified DNA QC Master'!$B:$X,13,FALSE)</f>
        <v>DQA1*03:01:01G</v>
      </c>
      <c r="W137" s="289" t="str">
        <f>VLOOKUP(A137,'[2]Purified DNA QC Master'!$B:$X,10,FALSE)</f>
        <v>DPB1*04:02</v>
      </c>
      <c r="X137" s="289" t="str">
        <f>VLOOKUP(A137,'[2]Purified DNA QC Master'!$B:$X,11,FALSE)</f>
        <v>DPB1*15:01</v>
      </c>
      <c r="Y137" s="289" t="str">
        <f>VLOOKUP(A137,'[2]Purified DNA QC Master'!$B:$X,8,FALSE)</f>
        <v>DPA1*01:03</v>
      </c>
      <c r="Z137" s="289" t="str">
        <f>VLOOKUP(A137,'[2]Purified DNA QC Master'!$B:$X,9,FALSE)</f>
        <v>DPA1*01:04</v>
      </c>
    </row>
    <row r="138" spans="1:26" x14ac:dyDescent="0.3">
      <c r="A138" s="287">
        <v>433</v>
      </c>
      <c r="C138" s="287">
        <v>66</v>
      </c>
      <c r="E138" s="289" t="str">
        <f>VLOOKUP(A138,'[2]Purified DNA QC Master'!$B:$X,2,FALSE)</f>
        <v>A*02:01</v>
      </c>
      <c r="F138" s="289" t="str">
        <f>VLOOKUP(A138,'[2]Purified DNA QC Master'!$B:$X,3,FALSE)</f>
        <v>A*11:01</v>
      </c>
      <c r="G138" s="289" t="str">
        <f>VLOOKUP(A138,'[2]Purified DNA QC Master'!$B:$X,4,FALSE)</f>
        <v>B*14:02</v>
      </c>
      <c r="H138" s="289" t="str">
        <f>VLOOKUP(A138,'[2]Purified DNA QC Master'!$B:$X,5,FALSE)</f>
        <v>B*55:01</v>
      </c>
      <c r="I138" s="289" t="str">
        <f>VLOOKUP(A138,'[2]Purified DNA QC Master'!$B:$X,6,FALSE)</f>
        <v>C*03:03:01G</v>
      </c>
      <c r="J138" s="289" t="str">
        <f>VLOOKUP(A138,'[2]Purified DNA QC Master'!$B:$X,7,FALSE)</f>
        <v>C*08:02</v>
      </c>
      <c r="K138" s="289" t="str">
        <f>VLOOKUP(A138,'[2]Purified DNA QC Master'!$B:$X,16,FALSE)</f>
        <v>DRB1*01:02</v>
      </c>
      <c r="L138" s="289" t="str">
        <f>VLOOKUP(A138,'[2]Purified DNA QC Master'!$B:$X,17,FALSE)</f>
        <v>DRB1*04:07:01G</v>
      </c>
      <c r="M138" s="289" t="str">
        <f>VLOOKUP(A138,'[2]Purified DNA QC Master'!$B:$X,14,FALSE)</f>
        <v>DQB1*05:01</v>
      </c>
      <c r="N138" s="289" t="str">
        <f>VLOOKUP(A138,'[2]Purified DNA QC Master'!$B:$X,15,FALSE)</f>
        <v>DQB1*03:01</v>
      </c>
      <c r="O138" s="289"/>
      <c r="P138" s="289"/>
      <c r="Q138" s="289" t="str">
        <f>VLOOKUP(A138,'[2]Purified DNA QC Master'!$B:$X,20,FALSE)</f>
        <v>DRB4*01:01:01G</v>
      </c>
      <c r="R138" s="289"/>
      <c r="S138" s="289"/>
      <c r="T138" s="289"/>
      <c r="U138" s="289" t="str">
        <f>VLOOKUP(A138,'[2]Purified DNA QC Master'!$B:$X,12,FALSE)</f>
        <v>DQA1*01:01:01G</v>
      </c>
      <c r="V138" s="289" t="str">
        <f>VLOOKUP(A138,'[2]Purified DNA QC Master'!$B:$X,13,FALSE)</f>
        <v>DQA1*03:01:01G</v>
      </c>
      <c r="W138" s="289" t="str">
        <f>VLOOKUP(A138,'[2]Purified DNA QC Master'!$B:$X,10,FALSE)</f>
        <v>DPB1*04:01</v>
      </c>
      <c r="X138" s="289" t="str">
        <f>VLOOKUP(A138,'[2]Purified DNA QC Master'!$B:$X,11,FALSE)</f>
        <v>DPB1*13:01:01G</v>
      </c>
      <c r="Y138" s="289" t="str">
        <f>VLOOKUP(A138,'[2]Purified DNA QC Master'!$B:$X,8,FALSE)</f>
        <v>DPA1*01:03</v>
      </c>
      <c r="Z138" s="289" t="str">
        <f>VLOOKUP(A138,'[2]Purified DNA QC Master'!$B:$X,9,FALSE)</f>
        <v>DPA1*02:01</v>
      </c>
    </row>
    <row r="139" spans="1:26" x14ac:dyDescent="0.3">
      <c r="A139" s="287">
        <v>434</v>
      </c>
      <c r="C139" s="287">
        <v>5</v>
      </c>
      <c r="E139" s="289" t="str">
        <f>VLOOKUP(A139,'[2]Purified DNA QC Master'!$B:$X,2,FALSE)</f>
        <v>A*01:01</v>
      </c>
      <c r="F139" s="289" t="str">
        <f>VLOOKUP(A139,'[2]Purified DNA QC Master'!$B:$X,3,FALSE)</f>
        <v>A*24:02</v>
      </c>
      <c r="G139" s="289" t="str">
        <f>VLOOKUP(A139,'[2]Purified DNA QC Master'!$B:$X,4,FALSE)</f>
        <v>B*08:01</v>
      </c>
      <c r="H139" s="289" t="str">
        <f>VLOOKUP(A139,'[2]Purified DNA QC Master'!$B:$X,5,FALSE)</f>
        <v>B*15:01</v>
      </c>
      <c r="I139" s="289" t="str">
        <f>VLOOKUP(A139,'[2]Purified DNA QC Master'!$B:$X,6,FALSE)</f>
        <v>C*01:02:01G</v>
      </c>
      <c r="J139" s="289" t="str">
        <f>VLOOKUP(A139,'[2]Purified DNA QC Master'!$B:$X,7,FALSE)</f>
        <v>C*07:01:01G</v>
      </c>
      <c r="K139" s="289" t="str">
        <f>VLOOKUP(A139,'[2]Purified DNA QC Master'!$B:$X,16,FALSE)</f>
        <v>DRB1*03:01</v>
      </c>
      <c r="L139" s="289" t="str">
        <f>VLOOKUP(A139,'[2]Purified DNA QC Master'!$B:$X,17,FALSE)</f>
        <v>DRB1*09:01:02G</v>
      </c>
      <c r="M139" s="289" t="str">
        <f>VLOOKUP(A139,'[2]Purified DNA QC Master'!$B:$X,14,FALSE)</f>
        <v>DQB1*02:01</v>
      </c>
      <c r="N139" s="289" t="str">
        <f>VLOOKUP(A139,'[2]Purified DNA QC Master'!$B:$X,15,FALSE)</f>
        <v>DQB1*03:03</v>
      </c>
      <c r="O139" s="289" t="str">
        <f>VLOOKUP(A139,'[2]Purified DNA QC Master'!$B:$X,18,FALSE)</f>
        <v>DRB3*01:01</v>
      </c>
      <c r="P139" s="289"/>
      <c r="Q139" s="289" t="str">
        <f>VLOOKUP(A139,'[2]Purified DNA QC Master'!$B:$X,20,FALSE)</f>
        <v>DRB4*01:01:01G</v>
      </c>
      <c r="R139" s="289"/>
      <c r="S139" s="289"/>
      <c r="T139" s="289"/>
      <c r="U139" s="289" t="str">
        <f>VLOOKUP(A139,'[2]Purified DNA QC Master'!$B:$X,12,FALSE)</f>
        <v>DQA1*03:01:01G</v>
      </c>
      <c r="V139" s="289" t="str">
        <f>VLOOKUP(A139,'[2]Purified DNA QC Master'!$B:$X,13,FALSE)</f>
        <v>DQA1*05:01</v>
      </c>
      <c r="W139" s="289" t="str">
        <f>VLOOKUP(A139,'[2]Purified DNA QC Master'!$B:$X,10,FALSE)</f>
        <v>DPB1*02:01:02G</v>
      </c>
      <c r="X139" s="289" t="str">
        <f>VLOOKUP(A139,'[2]Purified DNA QC Master'!$B:$X,11,FALSE)</f>
        <v>DPB1*04:01</v>
      </c>
      <c r="Y139" s="289" t="str">
        <f>VLOOKUP(A139,'[2]Purified DNA QC Master'!$B:$X,8,FALSE)</f>
        <v>DPA1*01:03</v>
      </c>
      <c r="Z139" s="289" t="str">
        <f>VLOOKUP(A139,'[2]Purified DNA QC Master'!$B:$X,9,FALSE)</f>
        <v>DPA1*01:03</v>
      </c>
    </row>
    <row r="140" spans="1:26" x14ac:dyDescent="0.3">
      <c r="A140" s="287">
        <v>435</v>
      </c>
      <c r="C140" s="287">
        <v>5</v>
      </c>
      <c r="E140" s="289" t="str">
        <f>VLOOKUP(A140,'[2]Purified DNA QC Master'!$B:$X,2,FALSE)</f>
        <v>A*02:01</v>
      </c>
      <c r="F140" s="289" t="str">
        <f>VLOOKUP(A140,'[2]Purified DNA QC Master'!$B:$X,3,FALSE)</f>
        <v>A*11:01</v>
      </c>
      <c r="G140" s="289" t="str">
        <f>VLOOKUP(A140,'[2]Purified DNA QC Master'!$B:$X,4,FALSE)</f>
        <v>B*07:02:01G</v>
      </c>
      <c r="H140" s="289" t="str">
        <f>VLOOKUP(A140,'[2]Purified DNA QC Master'!$B:$X,5,FALSE)</f>
        <v>B*55:01</v>
      </c>
      <c r="I140" s="289" t="str">
        <f>VLOOKUP(A140,'[2]Purified DNA QC Master'!$B:$X,6,FALSE)</f>
        <v>C*03:03:01G</v>
      </c>
      <c r="J140" s="289" t="str">
        <f>VLOOKUP(A140,'[2]Purified DNA QC Master'!$B:$X,7,FALSE)</f>
        <v>C*07:02:01G</v>
      </c>
      <c r="K140" s="289" t="str">
        <f>VLOOKUP(A140,'[2]Purified DNA QC Master'!$B:$X,16,FALSE)</f>
        <v>DRB1*04:02</v>
      </c>
      <c r="L140" s="289" t="str">
        <f>VLOOKUP(A140,'[2]Purified DNA QC Master'!$B:$X,17,FALSE)</f>
        <v>DRB1*15:01</v>
      </c>
      <c r="M140" s="289" t="str">
        <f>VLOOKUP(A140,'[2]Purified DNA QC Master'!$B:$X,14,FALSE)</f>
        <v>DQB1*06:02</v>
      </c>
      <c r="N140" s="289" t="str">
        <f>VLOOKUP(A140,'[2]Purified DNA QC Master'!$B:$X,15,FALSE)</f>
        <v>DQB1*03:02</v>
      </c>
      <c r="O140" s="289"/>
      <c r="P140" s="289"/>
      <c r="Q140" s="289" t="str">
        <f>VLOOKUP(A140,'[2]Purified DNA QC Master'!$B:$X,20,FALSE)</f>
        <v>DRB4*01:01:01G</v>
      </c>
      <c r="R140" s="289"/>
      <c r="S140" s="289" t="str">
        <f>VLOOKUP(A140,'[2]Purified DNA QC Master'!$B:$X,22,FALSE)</f>
        <v>DRB5*01:01</v>
      </c>
      <c r="T140" s="289"/>
      <c r="U140" s="289" t="str">
        <f>VLOOKUP(A140,'[2]Purified DNA QC Master'!$B:$X,12,FALSE)</f>
        <v>DQA1*01:02:01G</v>
      </c>
      <c r="V140" s="289" t="str">
        <f>VLOOKUP(A140,'[2]Purified DNA QC Master'!$B:$X,13,FALSE)</f>
        <v>DQA1*03:01:01G</v>
      </c>
      <c r="W140" s="289" t="str">
        <f>VLOOKUP(A140,'[2]Purified DNA QC Master'!$B:$X,10,FALSE)</f>
        <v>DPB1*04:01:01G</v>
      </c>
      <c r="X140" s="289" t="str">
        <f>VLOOKUP(A140,'[2]Purified DNA QC Master'!$B:$X,11,FALSE)</f>
        <v>DPB1*04:02:01G</v>
      </c>
      <c r="Y140" s="289" t="str">
        <f>VLOOKUP(A140,'[2]Purified DNA QC Master'!$B:$X,8,FALSE)</f>
        <v>DPA1*01:03</v>
      </c>
      <c r="Z140" s="289" t="str">
        <f>VLOOKUP(A140,'[2]Purified DNA QC Master'!$B:$X,9,FALSE)</f>
        <v>DPA1*01:03</v>
      </c>
    </row>
    <row r="141" spans="1:26" x14ac:dyDescent="0.3">
      <c r="A141" s="293">
        <v>436</v>
      </c>
      <c r="B141" s="293"/>
      <c r="C141" s="293">
        <v>79</v>
      </c>
      <c r="E141" s="289" t="str">
        <f>VLOOKUP(A141,'[2]Purified DNA QC Master'!$B:$X,2,FALSE)</f>
        <v>A*02:01</v>
      </c>
      <c r="F141" s="289" t="str">
        <f>VLOOKUP(A141,'[2]Purified DNA QC Master'!$B:$X,3,FALSE)</f>
        <v>A*23:01:01G</v>
      </c>
      <c r="G141" s="289" t="str">
        <f>VLOOKUP(A141,'[2]Purified DNA QC Master'!$B:$X,4,FALSE)</f>
        <v>B*07:02:01G</v>
      </c>
      <c r="H141" s="289" t="str">
        <f>VLOOKUP(A141,'[2]Purified DNA QC Master'!$B:$X,5,FALSE)</f>
        <v>B*50:01</v>
      </c>
      <c r="I141" s="289" t="str">
        <f>VLOOKUP(A141,'[2]Purified DNA QC Master'!$B:$X,6,FALSE)</f>
        <v>C*06:02:01G</v>
      </c>
      <c r="J141" s="289" t="str">
        <f>VLOOKUP(A141,'[2]Purified DNA QC Master'!$B:$X,7,FALSE)</f>
        <v>C*07:02:01G</v>
      </c>
      <c r="K141" s="289" t="str">
        <f>VLOOKUP(A141,'[2]Purified DNA QC Master'!$B:$X,16,FALSE)</f>
        <v>DRB1*01:03</v>
      </c>
      <c r="L141" s="289" t="str">
        <f>VLOOKUP(A141,'[2]Purified DNA QC Master'!$B:$X,17,FALSE)</f>
        <v>DRB1*15:01</v>
      </c>
      <c r="M141" s="289" t="str">
        <f>VLOOKUP(A141,'[2]Purified DNA QC Master'!$B:$X,14,FALSE)</f>
        <v>DQB1*05:01</v>
      </c>
      <c r="N141" s="289" t="str">
        <f>VLOOKUP(A141,'[2]Purified DNA QC Master'!$B:$X,15,FALSE)</f>
        <v>DQB1*06:02</v>
      </c>
      <c r="O141" s="289"/>
      <c r="P141" s="289"/>
      <c r="Q141" s="289"/>
      <c r="R141" s="289"/>
      <c r="S141" s="289" t="str">
        <f>VLOOKUP(A141,'[2]Purified DNA QC Master'!$B:$X,22,FALSE)</f>
        <v>DRB5*01:01</v>
      </c>
      <c r="T141" s="289"/>
      <c r="U141" s="289" t="str">
        <f>VLOOKUP(A141,'[2]Purified DNA QC Master'!$B:$X,12,FALSE)</f>
        <v>DQA1*01:01:01G</v>
      </c>
      <c r="V141" s="289" t="str">
        <f>VLOOKUP(A141,'[2]Purified DNA QC Master'!$B:$X,13,FALSE)</f>
        <v>DQA1*01:02:01G</v>
      </c>
      <c r="W141" s="289" t="str">
        <f>VLOOKUP(A141,'[2]Purified DNA QC Master'!$B:$X,10,FALSE)</f>
        <v>DPB1*04:01</v>
      </c>
      <c r="X141" s="289" t="str">
        <f>VLOOKUP(A141,'[2]Purified DNA QC Master'!$B:$X,11,FALSE)</f>
        <v>DPB1*04:01</v>
      </c>
      <c r="Y141" s="289" t="str">
        <f>VLOOKUP(A141,'[2]Purified DNA QC Master'!$B:$X,8,FALSE)</f>
        <v>DPA1*01:03</v>
      </c>
      <c r="Z141" s="289" t="str">
        <f>VLOOKUP(A141,'[2]Purified DNA QC Master'!$B:$X,9,FALSE)</f>
        <v>DPA1*01:03</v>
      </c>
    </row>
    <row r="142" spans="1:26" x14ac:dyDescent="0.3">
      <c r="A142" s="293">
        <v>436</v>
      </c>
      <c r="B142" s="293"/>
      <c r="C142" s="293">
        <v>49</v>
      </c>
      <c r="D142" s="285" t="s">
        <v>3453</v>
      </c>
      <c r="E142" s="289" t="str">
        <f>VLOOKUP(A142,'[2]Purified DNA QC Master'!$B:$X,2,FALSE)</f>
        <v>A*02:01</v>
      </c>
      <c r="F142" s="289" t="str">
        <f>VLOOKUP(A142,'[2]Purified DNA QC Master'!$B:$X,3,FALSE)</f>
        <v>A*23:01:01G</v>
      </c>
      <c r="G142" s="289" t="str">
        <f>VLOOKUP(A142,'[2]Purified DNA QC Master'!$B:$X,4,FALSE)</f>
        <v>B*07:02:01G</v>
      </c>
      <c r="H142" s="289" t="str">
        <f>VLOOKUP(A142,'[2]Purified DNA QC Master'!$B:$X,5,FALSE)</f>
        <v>B*50:01</v>
      </c>
      <c r="I142" s="289" t="str">
        <f>VLOOKUP(A142,'[2]Purified DNA QC Master'!$B:$X,6,FALSE)</f>
        <v>C*06:02:01G</v>
      </c>
      <c r="J142" s="289" t="str">
        <f>VLOOKUP(A142,'[2]Purified DNA QC Master'!$B:$X,7,FALSE)</f>
        <v>C*07:02:01G</v>
      </c>
      <c r="K142" s="289" t="str">
        <f>VLOOKUP(A142,'[2]Purified DNA QC Master'!$B:$X,16,FALSE)</f>
        <v>DRB1*01:03</v>
      </c>
      <c r="L142" s="289" t="str">
        <f>VLOOKUP(A142,'[2]Purified DNA QC Master'!$B:$X,17,FALSE)</f>
        <v>DRB1*15:01</v>
      </c>
      <c r="M142" s="289" t="str">
        <f>VLOOKUP(A142,'[2]Purified DNA QC Master'!$B:$X,14,FALSE)</f>
        <v>DQB1*05:01</v>
      </c>
      <c r="N142" s="289" t="str">
        <f>VLOOKUP(A142,'[2]Purified DNA QC Master'!$B:$X,15,FALSE)</f>
        <v>DQB1*06:02</v>
      </c>
      <c r="O142" s="289"/>
      <c r="P142" s="289"/>
      <c r="Q142" s="289"/>
      <c r="R142" s="289"/>
      <c r="S142" s="289" t="str">
        <f>VLOOKUP(A142,'[2]Purified DNA QC Master'!$B:$X,22,FALSE)</f>
        <v>DRB5*01:01</v>
      </c>
      <c r="T142" s="289"/>
      <c r="U142" s="289" t="str">
        <f>VLOOKUP(A142,'[2]Purified DNA QC Master'!$B:$X,12,FALSE)</f>
        <v>DQA1*01:01:01G</v>
      </c>
      <c r="V142" s="289" t="str">
        <f>VLOOKUP(A142,'[2]Purified DNA QC Master'!$B:$X,13,FALSE)</f>
        <v>DQA1*01:02:01G</v>
      </c>
      <c r="W142" s="289" t="str">
        <f>VLOOKUP(A142,'[2]Purified DNA QC Master'!$B:$X,10,FALSE)</f>
        <v>DPB1*04:01</v>
      </c>
      <c r="X142" s="289" t="str">
        <f>VLOOKUP(A142,'[2]Purified DNA QC Master'!$B:$X,11,FALSE)</f>
        <v>DPB1*04:01</v>
      </c>
      <c r="Y142" s="289" t="str">
        <f>VLOOKUP(A142,'[2]Purified DNA QC Master'!$B:$X,8,FALSE)</f>
        <v>DPA1*01:03</v>
      </c>
      <c r="Z142" s="289" t="str">
        <f>VLOOKUP(A142,'[2]Purified DNA QC Master'!$B:$X,9,FALSE)</f>
        <v>DPA1*01:03</v>
      </c>
    </row>
    <row r="143" spans="1:26" x14ac:dyDescent="0.3">
      <c r="A143" s="293">
        <v>437</v>
      </c>
      <c r="B143" s="293"/>
      <c r="C143" s="293">
        <v>79</v>
      </c>
      <c r="E143" s="289" t="str">
        <f>VLOOKUP(A143,'[2]Purified DNA QC Master'!$B:$X,2,FALSE)</f>
        <v>A*02:01</v>
      </c>
      <c r="F143" s="289" t="str">
        <f>VLOOKUP(A143,'[2]Purified DNA QC Master'!$B:$X,3,FALSE)</f>
        <v>A*31:01</v>
      </c>
      <c r="G143" s="289" t="str">
        <f>VLOOKUP(A143,'[2]Purified DNA QC Master'!$B:$X,4,FALSE)</f>
        <v>B*40:02</v>
      </c>
      <c r="H143" s="289" t="str">
        <f>VLOOKUP(A143,'[2]Purified DNA QC Master'!$B:$X,5,FALSE)</f>
        <v>B*44:02</v>
      </c>
      <c r="I143" s="289" t="str">
        <f>VLOOKUP(A143,'[2]Purified DNA QC Master'!$B:$X,6,FALSE)</f>
        <v>C*02:02</v>
      </c>
      <c r="J143" s="289" t="str">
        <f>VLOOKUP(A143,'[2]Purified DNA QC Master'!$B:$X,7,FALSE)</f>
        <v>C*05:01</v>
      </c>
      <c r="K143" s="289" t="str">
        <f>VLOOKUP(A143,'[2]Purified DNA QC Master'!$B:$X,16,FALSE)</f>
        <v>DRB1*11:01</v>
      </c>
      <c r="L143" s="289" t="str">
        <f>VLOOKUP(A143,'[2]Purified DNA QC Master'!$B:$X,17,FALSE)</f>
        <v>DRB1*11:01</v>
      </c>
      <c r="M143" s="289" t="str">
        <f>VLOOKUP(A143,'[2]Purified DNA QC Master'!$B:$X,14,FALSE)</f>
        <v>DQB1*03:01</v>
      </c>
      <c r="N143" s="289" t="str">
        <f>VLOOKUP(A143,'[2]Purified DNA QC Master'!$B:$X,15,FALSE)</f>
        <v>DQB1*03:01</v>
      </c>
      <c r="O143" s="289" t="str">
        <f>VLOOKUP(A143,'[2]Purified DNA QC Master'!$B:$X,18,FALSE)</f>
        <v>DRB3*02:02:01G</v>
      </c>
      <c r="P143" s="289" t="str">
        <f>VLOOKUP(A143,'[2]Purified DNA QC Master'!$B:$X,19,FALSE)</f>
        <v>DRB3*02:02:01G</v>
      </c>
      <c r="Q143" s="289"/>
      <c r="R143" s="289"/>
      <c r="S143" s="289"/>
      <c r="T143" s="289"/>
      <c r="U143" s="289" t="str">
        <f>VLOOKUP(A143,'[2]Purified DNA QC Master'!$B:$X,12,FALSE)</f>
        <v>DQA1*05:01:01G</v>
      </c>
      <c r="V143" s="289" t="str">
        <f>VLOOKUP(A143,'[2]Purified DNA QC Master'!$B:$X,13,FALSE)</f>
        <v>DQA1*05:01:01G</v>
      </c>
      <c r="W143" s="289" t="str">
        <f>VLOOKUP(A143,'[2]Purified DNA QC Master'!$B:$X,10,FALSE)</f>
        <v>DPB1*04:01</v>
      </c>
      <c r="X143" s="289" t="str">
        <f>VLOOKUP(A143,'[2]Purified DNA QC Master'!$B:$X,11,FALSE)</f>
        <v>DPB1*04:01</v>
      </c>
      <c r="Y143" s="289" t="str">
        <f>VLOOKUP(A143,'[2]Purified DNA QC Master'!$B:$X,8,FALSE)</f>
        <v>DPA1*01:03</v>
      </c>
      <c r="Z143" s="289" t="str">
        <f>VLOOKUP(A143,'[2]Purified DNA QC Master'!$B:$X,9,FALSE)</f>
        <v>DPA1*01:03</v>
      </c>
    </row>
    <row r="144" spans="1:26" x14ac:dyDescent="0.3">
      <c r="A144" s="293">
        <v>437</v>
      </c>
      <c r="B144" s="293"/>
      <c r="C144" s="293">
        <v>70</v>
      </c>
      <c r="D144" s="285" t="s">
        <v>3453</v>
      </c>
      <c r="E144" s="289" t="str">
        <f>VLOOKUP(A144,'[2]Purified DNA QC Master'!$B:$X,2,FALSE)</f>
        <v>A*02:01</v>
      </c>
      <c r="F144" s="289" t="str">
        <f>VLOOKUP(A144,'[2]Purified DNA QC Master'!$B:$X,3,FALSE)</f>
        <v>A*31:01</v>
      </c>
      <c r="G144" s="289" t="str">
        <f>VLOOKUP(A144,'[2]Purified DNA QC Master'!$B:$X,4,FALSE)</f>
        <v>B*40:02</v>
      </c>
      <c r="H144" s="289" t="str">
        <f>VLOOKUP(A144,'[2]Purified DNA QC Master'!$B:$X,5,FALSE)</f>
        <v>B*44:02</v>
      </c>
      <c r="I144" s="289" t="str">
        <f>VLOOKUP(A144,'[2]Purified DNA QC Master'!$B:$X,6,FALSE)</f>
        <v>C*02:02</v>
      </c>
      <c r="J144" s="289" t="str">
        <f>VLOOKUP(A144,'[2]Purified DNA QC Master'!$B:$X,7,FALSE)</f>
        <v>C*05:01</v>
      </c>
      <c r="K144" s="289" t="str">
        <f>VLOOKUP(A144,'[2]Purified DNA QC Master'!$B:$X,16,FALSE)</f>
        <v>DRB1*11:01</v>
      </c>
      <c r="L144" s="289" t="str">
        <f>VLOOKUP(A144,'[2]Purified DNA QC Master'!$B:$X,17,FALSE)</f>
        <v>DRB1*11:01</v>
      </c>
      <c r="M144" s="289" t="str">
        <f>VLOOKUP(A144,'[2]Purified DNA QC Master'!$B:$X,14,FALSE)</f>
        <v>DQB1*03:01</v>
      </c>
      <c r="N144" s="289" t="str">
        <f>VLOOKUP(A144,'[2]Purified DNA QC Master'!$B:$X,15,FALSE)</f>
        <v>DQB1*03:01</v>
      </c>
      <c r="O144" s="289" t="str">
        <f>VLOOKUP(A144,'[2]Purified DNA QC Master'!$B:$X,18,FALSE)</f>
        <v>DRB3*02:02:01G</v>
      </c>
      <c r="P144" s="289" t="str">
        <f>VLOOKUP(A144,'[2]Purified DNA QC Master'!$B:$X,19,FALSE)</f>
        <v>DRB3*02:02:01G</v>
      </c>
      <c r="Q144" s="289"/>
      <c r="R144" s="289"/>
      <c r="S144" s="289"/>
      <c r="T144" s="289"/>
      <c r="U144" s="289" t="str">
        <f>VLOOKUP(A144,'[2]Purified DNA QC Master'!$B:$X,12,FALSE)</f>
        <v>DQA1*05:01:01G</v>
      </c>
      <c r="V144" s="289" t="str">
        <f>VLOOKUP(A144,'[2]Purified DNA QC Master'!$B:$X,13,FALSE)</f>
        <v>DQA1*05:01:01G</v>
      </c>
      <c r="W144" s="289" t="str">
        <f>VLOOKUP(A144,'[2]Purified DNA QC Master'!$B:$X,10,FALSE)</f>
        <v>DPB1*04:01</v>
      </c>
      <c r="X144" s="289" t="str">
        <f>VLOOKUP(A144,'[2]Purified DNA QC Master'!$B:$X,11,FALSE)</f>
        <v>DPB1*04:01</v>
      </c>
      <c r="Y144" s="289" t="str">
        <f>VLOOKUP(A144,'[2]Purified DNA QC Master'!$B:$X,8,FALSE)</f>
        <v>DPA1*01:03</v>
      </c>
      <c r="Z144" s="289" t="str">
        <f>VLOOKUP(A144,'[2]Purified DNA QC Master'!$B:$X,9,FALSE)</f>
        <v>DPA1*01:03</v>
      </c>
    </row>
    <row r="145" spans="1:26" x14ac:dyDescent="0.3">
      <c r="A145" s="290">
        <v>438</v>
      </c>
      <c r="B145" s="291" t="s">
        <v>1757</v>
      </c>
      <c r="C145" s="290">
        <v>2</v>
      </c>
      <c r="D145" s="292" t="s">
        <v>3450</v>
      </c>
      <c r="E145" s="289" t="str">
        <f>VLOOKUP(B145,'QC Inventory 6_1_16'!A:X,3,FALSE)</f>
        <v xml:space="preserve">02JGA           </v>
      </c>
      <c r="F145" s="289" t="str">
        <f>VLOOKUP(B145,'QC Inventory 6_1_16'!A:X,4,FALSE)</f>
        <v xml:space="preserve">3101            </v>
      </c>
      <c r="G145" s="289" t="str">
        <f>VLOOKUP(B145,'QC Inventory 6_1_16'!A:X,5,FALSE)</f>
        <v xml:space="preserve">4001            </v>
      </c>
      <c r="H145" s="289">
        <v>4001</v>
      </c>
      <c r="I145" s="289" t="str">
        <f>VLOOKUP(B145,'QC Inventory 6_1_16'!A:X,7,FALSE)</f>
        <v xml:space="preserve">0304            </v>
      </c>
      <c r="J145" s="289">
        <v>304</v>
      </c>
      <c r="K145" s="289" t="str">
        <f>VLOOKUP(B145,'QC Inventory 6_1_16'!A:X,9,FALSE)</f>
        <v xml:space="preserve">1302            </v>
      </c>
      <c r="L145" s="289" t="str">
        <f>VLOOKUP(B145,'QC Inventory 6_1_16'!A:X,10,FALSE)</f>
        <v xml:space="preserve">0401            </v>
      </c>
      <c r="M145" s="289"/>
      <c r="N145" s="289"/>
      <c r="O145" s="289" t="str">
        <f>VLOOKUP(B145,'QC Inventory 6_1_16'!A:X,11,FALSE)</f>
        <v xml:space="preserve">0301            </v>
      </c>
      <c r="P145" s="289" t="str">
        <f>VLOOKUP(B145,'QC Inventory 6_1_16'!A:X,12,FALSE)</f>
        <v xml:space="preserve">                </v>
      </c>
      <c r="Q145" s="289" t="str">
        <f>VLOOKUP(B145,'QC Inventory 6_1_16'!A:X,13,FALSE)</f>
        <v xml:space="preserve">01XX            </v>
      </c>
      <c r="R145" s="289" t="str">
        <f>VLOOKUP(B145,'QC Inventory 6_1_16'!A:X,14,FALSE)</f>
        <v xml:space="preserve">                </v>
      </c>
      <c r="S145" s="289" t="str">
        <f>VLOOKUP(B145,'QC Inventory 6_1_16'!A:X,15,FALSE)</f>
        <v xml:space="preserve">                </v>
      </c>
      <c r="T145" s="289" t="str">
        <f>VLOOKUP(B145,'QC Inventory 6_1_16'!A:X,16,FALSE)</f>
        <v xml:space="preserve">                </v>
      </c>
      <c r="U145" s="289"/>
      <c r="V145" s="289"/>
      <c r="W145" s="289"/>
      <c r="X145" s="289"/>
      <c r="Y145" s="289"/>
      <c r="Z145" s="289"/>
    </row>
    <row r="146" spans="1:26" x14ac:dyDescent="0.3">
      <c r="A146" s="294">
        <v>439</v>
      </c>
      <c r="B146" s="294"/>
      <c r="C146" s="294">
        <v>82</v>
      </c>
      <c r="E146" s="289" t="str">
        <f>VLOOKUP(A146,'[2]Purified DNA QC Master'!$B:$X,2,FALSE)</f>
        <v>A*25:01</v>
      </c>
      <c r="F146" s="289" t="str">
        <f>VLOOKUP(A146,'[2]Purified DNA QC Master'!$B:$X,3,FALSE)</f>
        <v>A*31:01</v>
      </c>
      <c r="G146" s="289" t="str">
        <f>VLOOKUP(A146,'[2]Purified DNA QC Master'!$B:$X,4,FALSE)</f>
        <v>B*18:01:01G</v>
      </c>
      <c r="H146" s="289" t="str">
        <f>VLOOKUP(A146,'[2]Purified DNA QC Master'!$B:$X,5,FALSE)</f>
        <v>B*57:01</v>
      </c>
      <c r="I146" s="289" t="str">
        <f>VLOOKUP(A146,'[2]Purified DNA QC Master'!$B:$X,6,FALSE)</f>
        <v>C*06:02:01G</v>
      </c>
      <c r="J146" s="289" t="str">
        <f>VLOOKUP(A146,'[2]Purified DNA QC Master'!$B:$X,7,FALSE)</f>
        <v>C*12:03</v>
      </c>
      <c r="K146" s="289" t="str">
        <f>VLOOKUP(A146,'[2]Purified DNA QC Master'!$B:$X,16,FALSE)</f>
        <v>DRB1*04:01</v>
      </c>
      <c r="L146" s="289" t="str">
        <f>VLOOKUP(A146,'[2]Purified DNA QC Master'!$B:$X,17,FALSE)</f>
        <v>DRB1*07:01</v>
      </c>
      <c r="M146" s="289" t="str">
        <f>VLOOKUP(A146,'[2]Purified DNA QC Master'!$B:$X,14,FALSE)</f>
        <v>DQB1*03:02</v>
      </c>
      <c r="N146" s="289" t="str">
        <f>VLOOKUP(A146,'[2]Purified DNA QC Master'!$B:$X,15,FALSE)</f>
        <v>DQB1*03:03</v>
      </c>
      <c r="O146" s="289"/>
      <c r="P146" s="289"/>
      <c r="Q146" s="289" t="str">
        <f>VLOOKUP(A146,'[2]Purified DNA QC Master'!$B:$X,20,FALSE)</f>
        <v>DRB4*01:01:01G</v>
      </c>
      <c r="R146" s="289" t="str">
        <f>VLOOKUP(A146,'[2]Purified DNA QC Master'!$B:$X,21,FALSE)</f>
        <v>DRB4*01:03N</v>
      </c>
      <c r="S146" s="289"/>
      <c r="T146" s="289"/>
      <c r="U146" s="289" t="str">
        <f>VLOOKUP(A146,'[2]Purified DNA QC Master'!$B:$X,12,FALSE)</f>
        <v>DQA1*02:01</v>
      </c>
      <c r="V146" s="289" t="str">
        <f>VLOOKUP(A146,'[2]Purified DNA QC Master'!$B:$X,13,FALSE)</f>
        <v>DQA1*03:01:01G</v>
      </c>
      <c r="W146" s="289" t="str">
        <f>VLOOKUP(A146,'[2]Purified DNA QC Master'!$B:$X,10,FALSE)</f>
        <v>DPB1*02:01:02G</v>
      </c>
      <c r="X146" s="289" t="str">
        <f>VLOOKUP(A146,'[2]Purified DNA QC Master'!$B:$X,11,FALSE)</f>
        <v>DPB1*04:01</v>
      </c>
      <c r="Y146" s="289" t="str">
        <f>VLOOKUP(A146,'[2]Purified DNA QC Master'!$B:$X,8,FALSE)</f>
        <v>DPA1*01:03</v>
      </c>
      <c r="Z146" s="289" t="str">
        <f>VLOOKUP(A146,'[2]Purified DNA QC Master'!$B:$X,9,FALSE)</f>
        <v>DPA1*01:03</v>
      </c>
    </row>
    <row r="147" spans="1:26" x14ac:dyDescent="0.3">
      <c r="A147" s="287">
        <v>440</v>
      </c>
      <c r="C147" s="287">
        <v>45</v>
      </c>
      <c r="E147" s="289" t="str">
        <f>VLOOKUP(A147,'[2]Purified DNA QC Master'!$B:$X,2,FALSE)</f>
        <v>A*02:01</v>
      </c>
      <c r="F147" s="289" t="str">
        <f>VLOOKUP(A147,'[2]Purified DNA QC Master'!$B:$X,3,FALSE)</f>
        <v>A*25:01</v>
      </c>
      <c r="G147" s="289" t="str">
        <f>VLOOKUP(A147,'[2]Purified DNA QC Master'!$B:$X,4,FALSE)</f>
        <v>B*18:01:01G</v>
      </c>
      <c r="H147" s="289" t="str">
        <f>VLOOKUP(A147,'[2]Purified DNA QC Master'!$B:$X,5,FALSE)</f>
        <v>B*44:02:01G</v>
      </c>
      <c r="I147" s="289" t="str">
        <f>VLOOKUP(A147,'[2]Purified DNA QC Master'!$B:$X,6,FALSE)</f>
        <v>C*05:01</v>
      </c>
      <c r="J147" s="289" t="str">
        <f>VLOOKUP(A147,'[2]Purified DNA QC Master'!$B:$X,7,FALSE)</f>
        <v>C*12:03</v>
      </c>
      <c r="K147" s="289" t="str">
        <f>VLOOKUP(A147,'[2]Purified DNA QC Master'!$B:$X,16,FALSE)</f>
        <v>DRB1*04:01</v>
      </c>
      <c r="L147" s="289" t="str">
        <f>VLOOKUP(A147,'[2]Purified DNA QC Master'!$B:$X,17,FALSE)</f>
        <v>DRB1*15:01</v>
      </c>
      <c r="M147" s="289" t="str">
        <f>VLOOKUP(A147,'[2]Purified DNA QC Master'!$B:$X,14,FALSE)</f>
        <v>DQB1*06:02</v>
      </c>
      <c r="N147" s="289" t="str">
        <f>VLOOKUP(A147,'[2]Purified DNA QC Master'!$B:$X,15,FALSE)</f>
        <v>DQB1*03:02</v>
      </c>
      <c r="O147" s="289"/>
      <c r="P147" s="289"/>
      <c r="Q147" s="289" t="str">
        <f>VLOOKUP(A147,'[2]Purified DNA QC Master'!$B:$X,20,FALSE)</f>
        <v>DRB4*01:01:01G</v>
      </c>
      <c r="R147" s="289"/>
      <c r="S147" s="289" t="str">
        <f>VLOOKUP(A147,'[2]Purified DNA QC Master'!$B:$X,22,FALSE)</f>
        <v>DRB5*01:01</v>
      </c>
      <c r="T147" s="289"/>
      <c r="U147" s="289" t="str">
        <f>VLOOKUP(A147,'[2]Purified DNA QC Master'!$B:$X,12,FALSE)</f>
        <v>DQA1*01:02:01G</v>
      </c>
      <c r="V147" s="289" t="str">
        <f>VLOOKUP(A147,'[2]Purified DNA QC Master'!$B:$X,13,FALSE)</f>
        <v>DQA1*03:01:01G</v>
      </c>
      <c r="W147" s="289" t="str">
        <f>VLOOKUP(A147,'[2]Purified DNA QC Master'!$B:$X,10,FALSE)</f>
        <v>DPB1*04:01:01G</v>
      </c>
      <c r="X147" s="289" t="str">
        <f>VLOOKUP(A147,'[2]Purified DNA QC Master'!$B:$X,11,FALSE)</f>
        <v>DPB1*04:02:01G</v>
      </c>
      <c r="Y147" s="289" t="str">
        <f>VLOOKUP(A147,'[2]Purified DNA QC Master'!$B:$X,8,FALSE)</f>
        <v>DPA1*01:03</v>
      </c>
      <c r="Z147" s="289" t="str">
        <f>VLOOKUP(A147,'[2]Purified DNA QC Master'!$B:$X,9,FALSE)</f>
        <v>DPA1*01:03</v>
      </c>
    </row>
    <row r="148" spans="1:26" x14ac:dyDescent="0.3">
      <c r="A148" s="287">
        <v>441</v>
      </c>
      <c r="C148" s="287">
        <v>5</v>
      </c>
      <c r="E148" s="289" t="str">
        <f>VLOOKUP(A148,'[2]Purified DNA QC Master'!$B:$X,2,FALSE)</f>
        <v>A*01:01</v>
      </c>
      <c r="F148" s="289" t="str">
        <f>VLOOKUP(A148,'[2]Purified DNA QC Master'!$B:$X,3,FALSE)</f>
        <v>A*02:01</v>
      </c>
      <c r="G148" s="289" t="str">
        <f>VLOOKUP(A148,'[2]Purified DNA QC Master'!$B:$X,4,FALSE)</f>
        <v>B*07:02:01G</v>
      </c>
      <c r="H148" s="289" t="str">
        <f>VLOOKUP(A148,'[2]Purified DNA QC Master'!$B:$X,5,FALSE)</f>
        <v>B*37:01</v>
      </c>
      <c r="I148" s="289" t="str">
        <f>VLOOKUP(A148,'[2]Purified DNA QC Master'!$B:$X,6,FALSE)</f>
        <v>C*06:02:01G</v>
      </c>
      <c r="J148" s="289" t="str">
        <f>VLOOKUP(A148,'[2]Purified DNA QC Master'!$B:$X,7,FALSE)</f>
        <v>C*07:02:01G</v>
      </c>
      <c r="K148" s="289" t="str">
        <f>VLOOKUP(A148,'[2]Purified DNA QC Master'!$B:$X,16,FALSE)</f>
        <v>DRB1*15:01</v>
      </c>
      <c r="L148" s="289" t="str">
        <f>VLOOKUP(A148,'[2]Purified DNA QC Master'!$B:$X,17,FALSE)</f>
        <v>DRB1*16:01</v>
      </c>
      <c r="M148" s="289" t="str">
        <f>VLOOKUP(A148,'[2]Purified DNA QC Master'!$B:$X,14,FALSE)</f>
        <v>DQB1*05:01</v>
      </c>
      <c r="N148" s="289" t="str">
        <f>VLOOKUP(A148,'[2]Purified DNA QC Master'!$B:$X,15,FALSE)</f>
        <v>DQB1*05:02</v>
      </c>
      <c r="O148" s="289"/>
      <c r="P148" s="289"/>
      <c r="Q148" s="289"/>
      <c r="R148" s="289"/>
      <c r="S148" s="289" t="str">
        <f>VLOOKUP(A148,'[2]Purified DNA QC Master'!$B:$X,22,FALSE)</f>
        <v>DRB5*01:01</v>
      </c>
      <c r="T148" s="289" t="str">
        <f>VLOOKUP(A148,'[2]Purified DNA QC Master'!$B:$X,23,FALSE)</f>
        <v>DRB5*02:02:01G</v>
      </c>
      <c r="U148" s="289" t="str">
        <f>VLOOKUP(A148,'[2]Purified DNA QC Master'!$B:$X,12,FALSE)</f>
        <v>DQA1*01:02:01G</v>
      </c>
      <c r="V148" s="289" t="str">
        <f>VLOOKUP(A148,'[2]Purified DNA QC Master'!$B:$X,13,FALSE)</f>
        <v>DQA1*01:02:01G</v>
      </c>
      <c r="W148" s="289" t="str">
        <f>VLOOKUP(A148,'[2]Purified DNA QC Master'!$B:$X,10,FALSE)</f>
        <v>DPB1*04:01</v>
      </c>
      <c r="X148" s="289" t="str">
        <f>VLOOKUP(A148,'[2]Purified DNA QC Master'!$B:$X,11,FALSE)</f>
        <v>DPB1*04:01</v>
      </c>
      <c r="Y148" s="289" t="str">
        <f>VLOOKUP(A148,'[2]Purified DNA QC Master'!$B:$X,8,FALSE)</f>
        <v>DPA1*01:03</v>
      </c>
      <c r="Z148" s="289" t="str">
        <f>VLOOKUP(A148,'[2]Purified DNA QC Master'!$B:$X,9,FALSE)</f>
        <v>DPA1*01:03</v>
      </c>
    </row>
    <row r="149" spans="1:26" x14ac:dyDescent="0.3">
      <c r="A149" s="293">
        <v>442</v>
      </c>
      <c r="B149" s="293"/>
      <c r="C149" s="293">
        <v>44</v>
      </c>
      <c r="E149" s="289" t="str">
        <f>VLOOKUP(A149,'[2]Purified DNA QC Master'!$B:$X,2,FALSE)</f>
        <v>A*03:01</v>
      </c>
      <c r="F149" s="289" t="str">
        <f>VLOOKUP(A149,'[2]Purified DNA QC Master'!$B:$X,3,FALSE)</f>
        <v>A*32:01</v>
      </c>
      <c r="G149" s="289" t="str">
        <f>VLOOKUP(A149,'[2]Purified DNA QC Master'!$B:$X,4,FALSE)</f>
        <v>B*07:02:01G</v>
      </c>
      <c r="H149" s="289" t="str">
        <f>VLOOKUP(A149,'[2]Purified DNA QC Master'!$B:$X,5,FALSE)</f>
        <v>B*44:02:01G</v>
      </c>
      <c r="I149" s="289" t="str">
        <f>VLOOKUP(A149,'[2]Purified DNA QC Master'!$B:$X,6,FALSE)</f>
        <v>C*05:01</v>
      </c>
      <c r="J149" s="289" t="str">
        <f>VLOOKUP(A149,'[2]Purified DNA QC Master'!$B:$X,7,FALSE)</f>
        <v>C*07:02:01G</v>
      </c>
      <c r="K149" s="289" t="str">
        <f>VLOOKUP(A149,'[2]Purified DNA QC Master'!$B:$X,16,FALSE)</f>
        <v>DRB1*12:01:01G</v>
      </c>
      <c r="L149" s="289" t="str">
        <f>VLOOKUP(A149,'[2]Purified DNA QC Master'!$B:$X,17,FALSE)</f>
        <v>DRB1*15:01</v>
      </c>
      <c r="M149" s="289" t="str">
        <f>VLOOKUP(A149,'[2]Purified DNA QC Master'!$B:$X,14,FALSE)</f>
        <v>DQB1*06:02</v>
      </c>
      <c r="N149" s="289" t="str">
        <f>VLOOKUP(A149,'[2]Purified DNA QC Master'!$B:$X,15,FALSE)</f>
        <v>DQB1*03:01</v>
      </c>
      <c r="O149" s="289" t="str">
        <f>VLOOKUP(A149,'[2]Purified DNA QC Master'!$B:$X,18,FALSE)</f>
        <v>DRB3*02:02:01G</v>
      </c>
      <c r="P149" s="289"/>
      <c r="Q149" s="289"/>
      <c r="R149" s="289"/>
      <c r="S149" s="289" t="str">
        <f>VLOOKUP(A149,'[2]Purified DNA QC Master'!$B:$X,22,FALSE)</f>
        <v>DRB5*01:01</v>
      </c>
      <c r="T149" s="289"/>
      <c r="U149" s="289" t="str">
        <f>VLOOKUP(A149,'[2]Purified DNA QC Master'!$B:$X,12,FALSE)</f>
        <v>DQA1*01:02:01G</v>
      </c>
      <c r="V149" s="289" t="str">
        <f>VLOOKUP(A149,'[2]Purified DNA QC Master'!$B:$X,13,FALSE)</f>
        <v>DQA1*05:01:01G</v>
      </c>
      <c r="W149" s="289" t="str">
        <f>VLOOKUP(A149,'[2]Purified DNA QC Master'!$B:$X,10,FALSE)</f>
        <v>DPB1*04:01:01G</v>
      </c>
      <c r="X149" s="289" t="str">
        <f>VLOOKUP(A149,'[2]Purified DNA QC Master'!$B:$X,11,FALSE)</f>
        <v>DPB1*04:02:01G</v>
      </c>
      <c r="Y149" s="289" t="str">
        <f>VLOOKUP(A149,'[2]Purified DNA QC Master'!$B:$X,8,FALSE)</f>
        <v>DPA1*01:03</v>
      </c>
      <c r="Z149" s="289" t="str">
        <f>VLOOKUP(A149,'[2]Purified DNA QC Master'!$B:$X,9,FALSE)</f>
        <v>DPA1*01:03</v>
      </c>
    </row>
    <row r="150" spans="1:26" x14ac:dyDescent="0.3">
      <c r="A150" s="293">
        <v>442</v>
      </c>
      <c r="B150" s="293"/>
      <c r="C150" s="293">
        <v>42</v>
      </c>
      <c r="E150" s="289" t="str">
        <f>VLOOKUP(A150,'[2]Purified DNA QC Master'!$B:$X,2,FALSE)</f>
        <v>A*03:01</v>
      </c>
      <c r="F150" s="289" t="str">
        <f>VLOOKUP(A150,'[2]Purified DNA QC Master'!$B:$X,3,FALSE)</f>
        <v>A*32:01</v>
      </c>
      <c r="G150" s="289" t="str">
        <f>VLOOKUP(A150,'[2]Purified DNA QC Master'!$B:$X,4,FALSE)</f>
        <v>B*07:02:01G</v>
      </c>
      <c r="H150" s="289" t="str">
        <f>VLOOKUP(A150,'[2]Purified DNA QC Master'!$B:$X,5,FALSE)</f>
        <v>B*44:02:01G</v>
      </c>
      <c r="I150" s="289" t="str">
        <f>VLOOKUP(A150,'[2]Purified DNA QC Master'!$B:$X,6,FALSE)</f>
        <v>C*05:01</v>
      </c>
      <c r="J150" s="289" t="str">
        <f>VLOOKUP(A150,'[2]Purified DNA QC Master'!$B:$X,7,FALSE)</f>
        <v>C*07:02:01G</v>
      </c>
      <c r="K150" s="289" t="str">
        <f>VLOOKUP(A150,'[2]Purified DNA QC Master'!$B:$X,16,FALSE)</f>
        <v>DRB1*12:01:01G</v>
      </c>
      <c r="L150" s="289" t="str">
        <f>VLOOKUP(A150,'[2]Purified DNA QC Master'!$B:$X,17,FALSE)</f>
        <v>DRB1*15:01</v>
      </c>
      <c r="M150" s="289" t="str">
        <f>VLOOKUP(A150,'[2]Purified DNA QC Master'!$B:$X,14,FALSE)</f>
        <v>DQB1*06:02</v>
      </c>
      <c r="N150" s="289" t="str">
        <f>VLOOKUP(A150,'[2]Purified DNA QC Master'!$B:$X,15,FALSE)</f>
        <v>DQB1*03:01</v>
      </c>
      <c r="O150" s="289" t="str">
        <f>VLOOKUP(A150,'[2]Purified DNA QC Master'!$B:$X,18,FALSE)</f>
        <v>DRB3*02:02:01G</v>
      </c>
      <c r="P150" s="289"/>
      <c r="Q150" s="289"/>
      <c r="R150" s="289"/>
      <c r="S150" s="289" t="str">
        <f>VLOOKUP(A150,'[2]Purified DNA QC Master'!$B:$X,22,FALSE)</f>
        <v>DRB5*01:01</v>
      </c>
      <c r="T150" s="289"/>
      <c r="U150" s="289" t="str">
        <f>VLOOKUP(A150,'[2]Purified DNA QC Master'!$B:$X,12,FALSE)</f>
        <v>DQA1*01:02:01G</v>
      </c>
      <c r="V150" s="289" t="str">
        <f>VLOOKUP(A150,'[2]Purified DNA QC Master'!$B:$X,13,FALSE)</f>
        <v>DQA1*05:01:01G</v>
      </c>
      <c r="W150" s="289" t="str">
        <f>VLOOKUP(A150,'[2]Purified DNA QC Master'!$B:$X,10,FALSE)</f>
        <v>DPB1*04:01:01G</v>
      </c>
      <c r="X150" s="289" t="str">
        <f>VLOOKUP(A150,'[2]Purified DNA QC Master'!$B:$X,11,FALSE)</f>
        <v>DPB1*04:02:01G</v>
      </c>
      <c r="Y150" s="289" t="str">
        <f>VLOOKUP(A150,'[2]Purified DNA QC Master'!$B:$X,8,FALSE)</f>
        <v>DPA1*01:03</v>
      </c>
      <c r="Z150" s="289" t="str">
        <f>VLOOKUP(A150,'[2]Purified DNA QC Master'!$B:$X,9,FALSE)</f>
        <v>DPA1*01:03</v>
      </c>
    </row>
    <row r="151" spans="1:26" ht="17.25" customHeight="1" x14ac:dyDescent="0.3">
      <c r="A151" s="287">
        <v>443</v>
      </c>
      <c r="C151" s="287">
        <v>5</v>
      </c>
      <c r="E151" s="289" t="str">
        <f>VLOOKUP(A151,'[2]Purified DNA QC Master'!$B:$X,2,FALSE)</f>
        <v>A*02:01</v>
      </c>
      <c r="F151" s="289" t="str">
        <f>VLOOKUP(A151,'[2]Purified DNA QC Master'!$B:$X,3,FALSE)</f>
        <v>A*02:01</v>
      </c>
      <c r="G151" s="289" t="str">
        <f>VLOOKUP(A151,'[2]Purified DNA QC Master'!$B:$X,4,FALSE)</f>
        <v>B*07:02:01G</v>
      </c>
      <c r="H151" s="289" t="str">
        <f>VLOOKUP(A151,'[2]Purified DNA QC Master'!$B:$X,5,FALSE)</f>
        <v>B*40:01</v>
      </c>
      <c r="I151" s="289" t="str">
        <f>VLOOKUP(A151,'[2]Purified DNA QC Master'!$B:$X,6,FALSE)</f>
        <v>C*03:04</v>
      </c>
      <c r="J151" s="289" t="str">
        <f>VLOOKUP(A151,'[2]Purified DNA QC Master'!$B:$X,7,FALSE)</f>
        <v>C*07:02:01G</v>
      </c>
      <c r="K151" s="289" t="str">
        <f>VLOOKUP(A151,'[2]Purified DNA QC Master'!$B:$X,16,FALSE)</f>
        <v>DRB1*03:01</v>
      </c>
      <c r="L151" s="289" t="str">
        <f>VLOOKUP(A151,'[2]Purified DNA QC Master'!$B:$X,17,FALSE)</f>
        <v>DRB1*13:01</v>
      </c>
      <c r="M151" s="289" t="str">
        <f>VLOOKUP(A151,'[2]Purified DNA QC Master'!$B:$X,14,FALSE)</f>
        <v>DQB1*06:03</v>
      </c>
      <c r="N151" s="289" t="str">
        <f>VLOOKUP(A151,'[2]Purified DNA QC Master'!$B:$X,15,FALSE)</f>
        <v>DQB1*02:01</v>
      </c>
      <c r="O151" s="289" t="str">
        <f>VLOOKUP(A151,'[2]Purified DNA QC Master'!$B:$X,18,FALSE)</f>
        <v>DRB3*01:01</v>
      </c>
      <c r="P151" s="289" t="str">
        <f>VLOOKUP(A151,'[2]Purified DNA QC Master'!$B:$X,19,FALSE)</f>
        <v>DRB3*01:01</v>
      </c>
      <c r="Q151" s="289"/>
      <c r="R151" s="289"/>
      <c r="S151" s="289"/>
      <c r="T151" s="289"/>
      <c r="U151" s="289" t="str">
        <f>VLOOKUP(A151,'[2]Purified DNA QC Master'!$B:$X,12,FALSE)</f>
        <v>DQA1*01:03</v>
      </c>
      <c r="V151" s="289" t="str">
        <f>VLOOKUP(A151,'[2]Purified DNA QC Master'!$B:$X,13,FALSE)</f>
        <v>DQA1*05:01</v>
      </c>
      <c r="W151" s="289" t="str">
        <f>VLOOKUP(A151,'[2]Purified DNA QC Master'!$B:$X,10,FALSE)</f>
        <v>DPB1*04:01</v>
      </c>
      <c r="X151" s="289" t="str">
        <f>VLOOKUP(A151,'[2]Purified DNA QC Master'!$B:$X,11,FALSE)</f>
        <v>DPB1*04:01</v>
      </c>
      <c r="Y151" s="289" t="str">
        <f>VLOOKUP(A151,'[2]Purified DNA QC Master'!$B:$X,8,FALSE)</f>
        <v>DPA1*01:03</v>
      </c>
      <c r="Z151" s="289" t="str">
        <f>VLOOKUP(A151,'[2]Purified DNA QC Master'!$B:$X,9,FALSE)</f>
        <v>DPA1*01:03</v>
      </c>
    </row>
    <row r="152" spans="1:26" x14ac:dyDescent="0.3">
      <c r="A152" s="287">
        <v>444</v>
      </c>
      <c r="C152" s="287">
        <v>5</v>
      </c>
      <c r="E152" s="289" t="str">
        <f>VLOOKUP(A152,'[2]Purified DNA QC Master'!$B:$X,2,FALSE)</f>
        <v>A*01:01</v>
      </c>
      <c r="F152" s="289" t="str">
        <f>VLOOKUP(A152,'[2]Purified DNA QC Master'!$B:$X,3,FALSE)</f>
        <v>A*02:01</v>
      </c>
      <c r="G152" s="289" t="str">
        <f>VLOOKUP(A152,'[2]Purified DNA QC Master'!$B:$X,4,FALSE)</f>
        <v>B*08:01</v>
      </c>
      <c r="H152" s="289" t="str">
        <f>VLOOKUP(A152,'[2]Purified DNA QC Master'!$B:$X,5,FALSE)</f>
        <v>B*15:01</v>
      </c>
      <c r="I152" s="289" t="str">
        <f>VLOOKUP(A152,'[2]Purified DNA QC Master'!$B:$X,6,FALSE)</f>
        <v>C*03:03:01G</v>
      </c>
      <c r="J152" s="289" t="str">
        <f>VLOOKUP(A152,'[2]Purified DNA QC Master'!$B:$X,7,FALSE)</f>
        <v>C*07:01:01G</v>
      </c>
      <c r="K152" s="289" t="str">
        <f>VLOOKUP(A152,'[2]Purified DNA QC Master'!$B:$X,16,FALSE)</f>
        <v>DRB1*03:01</v>
      </c>
      <c r="L152" s="289" t="str">
        <f>VLOOKUP(A152,'[2]Purified DNA QC Master'!$B:$X,17,FALSE)</f>
        <v>DRB1*15:01</v>
      </c>
      <c r="M152" s="289" t="str">
        <f>VLOOKUP(A152,'[2]Purified DNA QC Master'!$B:$X,14,FALSE)</f>
        <v>DQB1*06:02</v>
      </c>
      <c r="N152" s="289" t="str">
        <f>VLOOKUP(A152,'[2]Purified DNA QC Master'!$B:$X,15,FALSE)</f>
        <v>DQB1*02:01</v>
      </c>
      <c r="O152" s="289" t="str">
        <f>VLOOKUP(A152,'[2]Purified DNA QC Master'!$B:$X,18,FALSE)</f>
        <v>DRB3*01:01</v>
      </c>
      <c r="P152" s="289"/>
      <c r="Q152" s="289"/>
      <c r="R152" s="289"/>
      <c r="S152" s="289" t="str">
        <f>VLOOKUP(A152,'[2]Purified DNA QC Master'!$B:$X,22,FALSE)</f>
        <v>DRB5*01:01</v>
      </c>
      <c r="T152" s="289"/>
      <c r="U152" s="289" t="str">
        <f>VLOOKUP(A152,'[2]Purified DNA QC Master'!$B:$X,12,FALSE)</f>
        <v>DQA1*01:02:01G</v>
      </c>
      <c r="V152" s="289" t="str">
        <f>VLOOKUP(A152,'[2]Purified DNA QC Master'!$B:$X,13,FALSE)</f>
        <v>DQA1*05:01</v>
      </c>
      <c r="W152" s="289" t="str">
        <f>VLOOKUP(A152,'[2]Purified DNA QC Master'!$B:$X,10,FALSE)</f>
        <v>DPB1*04:01</v>
      </c>
      <c r="X152" s="289" t="str">
        <f>VLOOKUP(A152,'[2]Purified DNA QC Master'!$B:$X,11,FALSE)</f>
        <v>DPB1*04:01</v>
      </c>
      <c r="Y152" s="289" t="str">
        <f>VLOOKUP(A152,'[2]Purified DNA QC Master'!$B:$X,8,FALSE)</f>
        <v>DPA1*01:03</v>
      </c>
      <c r="Z152" s="289" t="str">
        <f>VLOOKUP(A152,'[2]Purified DNA QC Master'!$B:$X,9,FALSE)</f>
        <v>DPA1*01:03</v>
      </c>
    </row>
    <row r="153" spans="1:26" x14ac:dyDescent="0.3">
      <c r="A153" s="293">
        <v>445</v>
      </c>
      <c r="B153" s="293"/>
      <c r="C153" s="293">
        <v>48</v>
      </c>
      <c r="E153" s="289" t="str">
        <f>VLOOKUP(A153,'[2]Purified DNA QC Master'!$B:$X,2,FALSE)</f>
        <v>A*02:01</v>
      </c>
      <c r="F153" s="289" t="str">
        <f>VLOOKUP(A153,'[2]Purified DNA QC Master'!$B:$X,3,FALSE)</f>
        <v>A*03:01</v>
      </c>
      <c r="G153" s="289" t="str">
        <f>VLOOKUP(A153,'[2]Purified DNA QC Master'!$B:$X,4,FALSE)</f>
        <v>B*27:05</v>
      </c>
      <c r="H153" s="289" t="str">
        <f>VLOOKUP(A153,'[2]Purified DNA QC Master'!$B:$X,5,FALSE)</f>
        <v>B*38:01</v>
      </c>
      <c r="I153" s="289" t="str">
        <f>VLOOKUP(A153,'[2]Purified DNA QC Master'!$B:$X,6,FALSE)</f>
        <v>C*02:02</v>
      </c>
      <c r="J153" s="289" t="str">
        <f>VLOOKUP(A153,'[2]Purified DNA QC Master'!$B:$X,7,FALSE)</f>
        <v>C*12:03</v>
      </c>
      <c r="K153" s="289" t="str">
        <f>VLOOKUP(A153,'[2]Purified DNA QC Master'!$B:$X,16,FALSE)</f>
        <v>DRB1*13:01</v>
      </c>
      <c r="L153" s="289" t="str">
        <f>VLOOKUP(A153,'[2]Purified DNA QC Master'!$B:$X,17,FALSE)</f>
        <v>DRB1*13:01</v>
      </c>
      <c r="M153" s="289" t="str">
        <f>VLOOKUP(A153,'[2]Purified DNA QC Master'!$B:$X,14,FALSE)</f>
        <v>DQB1*06:03</v>
      </c>
      <c r="N153" s="289" t="str">
        <f>VLOOKUP(A153,'[2]Purified DNA QC Master'!$B:$X,15,FALSE)</f>
        <v>DQB1*06:03</v>
      </c>
      <c r="O153" s="289" t="str">
        <f>VLOOKUP(A153,'[2]Purified DNA QC Master'!$B:$X,18,FALSE)</f>
        <v>DRB3*01:01</v>
      </c>
      <c r="P153" s="289" t="str">
        <f>VLOOKUP(A153,'[2]Purified DNA QC Master'!$B:$X,19,FALSE)</f>
        <v>DRB3*02:02:01G</v>
      </c>
      <c r="Q153" s="289"/>
      <c r="R153" s="289"/>
      <c r="S153" s="289"/>
      <c r="T153" s="289"/>
      <c r="U153" s="289" t="str">
        <f>VLOOKUP(A153,'[2]Purified DNA QC Master'!$B:$X,12,FALSE)</f>
        <v>DQA1*01:03</v>
      </c>
      <c r="V153" s="289" t="str">
        <f>VLOOKUP(A153,'[2]Purified DNA QC Master'!$B:$X,13,FALSE)</f>
        <v>DQA1*01:03</v>
      </c>
      <c r="W153" s="289" t="str">
        <f>VLOOKUP(A153,'[2]Purified DNA QC Master'!$B:$X,10,FALSE)</f>
        <v>DPB1*04:01</v>
      </c>
      <c r="X153" s="289" t="str">
        <f>VLOOKUP(A153,'[2]Purified DNA QC Master'!$B:$X,11,FALSE)</f>
        <v>DPB1*05:01:01G</v>
      </c>
      <c r="Y153" s="289" t="str">
        <f>VLOOKUP(A153,'[2]Purified DNA QC Master'!$B:$X,8,FALSE)</f>
        <v>DPA1*01:03</v>
      </c>
      <c r="Z153" s="289" t="str">
        <f>VLOOKUP(A153,'[2]Purified DNA QC Master'!$B:$X,9,FALSE)</f>
        <v>DPA1*02:02</v>
      </c>
    </row>
    <row r="154" spans="1:26" x14ac:dyDescent="0.3">
      <c r="A154" s="293">
        <v>445</v>
      </c>
      <c r="B154" s="293"/>
      <c r="C154" s="293"/>
      <c r="E154" s="289" t="str">
        <f>VLOOKUP(A154,'[2]Purified DNA QC Master'!$B:$X,2,FALSE)</f>
        <v>A*02:01</v>
      </c>
      <c r="F154" s="289" t="str">
        <f>VLOOKUP(A154,'[2]Purified DNA QC Master'!$B:$X,3,FALSE)</f>
        <v>A*03:01</v>
      </c>
      <c r="G154" s="289" t="str">
        <f>VLOOKUP(A154,'[2]Purified DNA QC Master'!$B:$X,4,FALSE)</f>
        <v>B*27:05</v>
      </c>
      <c r="H154" s="289" t="str">
        <f>VLOOKUP(A154,'[2]Purified DNA QC Master'!$B:$X,5,FALSE)</f>
        <v>B*38:01</v>
      </c>
      <c r="I154" s="289" t="str">
        <f>VLOOKUP(A154,'[2]Purified DNA QC Master'!$B:$X,6,FALSE)</f>
        <v>C*02:02</v>
      </c>
      <c r="J154" s="289" t="str">
        <f>VLOOKUP(A154,'[2]Purified DNA QC Master'!$B:$X,7,FALSE)</f>
        <v>C*12:03</v>
      </c>
      <c r="K154" s="289" t="str">
        <f>VLOOKUP(A154,'[2]Purified DNA QC Master'!$B:$X,16,FALSE)</f>
        <v>DRB1*13:01</v>
      </c>
      <c r="L154" s="289" t="str">
        <f>VLOOKUP(A154,'[2]Purified DNA QC Master'!$B:$X,17,FALSE)</f>
        <v>DRB1*13:01</v>
      </c>
      <c r="M154" s="289" t="str">
        <f>VLOOKUP(A154,'[2]Purified DNA QC Master'!$B:$X,14,FALSE)</f>
        <v>DQB1*06:03</v>
      </c>
      <c r="N154" s="289" t="str">
        <f>VLOOKUP(A154,'[2]Purified DNA QC Master'!$B:$X,15,FALSE)</f>
        <v>DQB1*06:03</v>
      </c>
      <c r="O154" s="289" t="str">
        <f>VLOOKUP(A154,'[2]Purified DNA QC Master'!$B:$X,18,FALSE)</f>
        <v>DRB3*01:01</v>
      </c>
      <c r="P154" s="289" t="str">
        <f>VLOOKUP(A154,'[2]Purified DNA QC Master'!$B:$X,19,FALSE)</f>
        <v>DRB3*02:02:01G</v>
      </c>
      <c r="Q154" s="289"/>
      <c r="R154" s="289"/>
      <c r="S154" s="289"/>
      <c r="T154" s="289"/>
      <c r="U154" s="289" t="str">
        <f>VLOOKUP(A154,'[2]Purified DNA QC Master'!$B:$X,12,FALSE)</f>
        <v>DQA1*01:03</v>
      </c>
      <c r="V154" s="289" t="str">
        <f>VLOOKUP(A154,'[2]Purified DNA QC Master'!$B:$X,13,FALSE)</f>
        <v>DQA1*01:03</v>
      </c>
      <c r="W154" s="289" t="str">
        <f>VLOOKUP(A154,'[2]Purified DNA QC Master'!$B:$X,10,FALSE)</f>
        <v>DPB1*04:01</v>
      </c>
      <c r="X154" s="289" t="str">
        <f>VLOOKUP(A154,'[2]Purified DNA QC Master'!$B:$X,11,FALSE)</f>
        <v>DPB1*05:01:01G</v>
      </c>
      <c r="Y154" s="289" t="str">
        <f>VLOOKUP(A154,'[2]Purified DNA QC Master'!$B:$X,8,FALSE)</f>
        <v>DPA1*01:03</v>
      </c>
      <c r="Z154" s="289" t="str">
        <f>VLOOKUP(A154,'[2]Purified DNA QC Master'!$B:$X,9,FALSE)</f>
        <v>DPA1*02:02</v>
      </c>
    </row>
    <row r="155" spans="1:26" x14ac:dyDescent="0.3">
      <c r="A155" s="290">
        <v>446</v>
      </c>
      <c r="B155" s="291" t="s">
        <v>1765</v>
      </c>
      <c r="C155" s="290">
        <v>3</v>
      </c>
      <c r="D155" s="292" t="s">
        <v>3452</v>
      </c>
      <c r="E155" s="289" t="str">
        <f>VLOOKUP(B155,'QC Inventory 6_1_16'!A:X,3,FALSE)</f>
        <v xml:space="preserve">01CRY           </v>
      </c>
      <c r="F155" s="289" t="str">
        <f>VLOOKUP(B155,'QC Inventory 6_1_16'!A:X,4,FALSE)</f>
        <v xml:space="preserve">02GNF           </v>
      </c>
      <c r="G155" s="289" t="str">
        <f>VLOOKUP(B155,'QC Inventory 6_1_16'!A:X,5,FALSE)</f>
        <v xml:space="preserve">0702            </v>
      </c>
      <c r="H155" s="289" t="str">
        <f>VLOOKUP(B155,'QC Inventory 6_1_16'!A:X,6,FALSE)</f>
        <v xml:space="preserve">5601            </v>
      </c>
      <c r="I155" s="289" t="str">
        <f>VLOOKUP(B155,'QC Inventory 6_1_16'!A:X,7,FALSE)</f>
        <v xml:space="preserve">0102            </v>
      </c>
      <c r="J155" s="289" t="str">
        <f>VLOOKUP(B155,'QC Inventory 6_1_16'!A:X,8,FALSE)</f>
        <v xml:space="preserve">0702            </v>
      </c>
      <c r="K155" s="289" t="str">
        <f>VLOOKUP(B155,'QC Inventory 6_1_16'!A:X,9,FALSE)</f>
        <v xml:space="preserve">0101            </v>
      </c>
      <c r="L155" s="289" t="str">
        <f>VLOOKUP(B155,'QC Inventory 6_1_16'!A:X,10,FALSE)</f>
        <v xml:space="preserve">12AG            </v>
      </c>
      <c r="M155" s="289"/>
      <c r="N155" s="289"/>
      <c r="O155" s="289" t="str">
        <f>VLOOKUP(B155,'QC Inventory 6_1_16'!A:X,11,FALSE)</f>
        <v xml:space="preserve">0202            </v>
      </c>
      <c r="P155" s="289" t="str">
        <f>VLOOKUP(B155,'QC Inventory 6_1_16'!A:X,12,FALSE)</f>
        <v xml:space="preserve">                </v>
      </c>
      <c r="Q155" s="289" t="str">
        <f>VLOOKUP(B155,'QC Inventory 6_1_16'!A:X,13,FALSE)</f>
        <v xml:space="preserve">                </v>
      </c>
      <c r="R155" s="289" t="str">
        <f>VLOOKUP(B155,'QC Inventory 6_1_16'!A:X,14,FALSE)</f>
        <v xml:space="preserve">                </v>
      </c>
      <c r="S155" s="289" t="str">
        <f>VLOOKUP(B155,'QC Inventory 6_1_16'!A:X,15,FALSE)</f>
        <v xml:space="preserve">                </v>
      </c>
      <c r="T155" s="289" t="str">
        <f>VLOOKUP(B155,'QC Inventory 6_1_16'!A:X,16,FALSE)</f>
        <v xml:space="preserve">                </v>
      </c>
      <c r="U155" s="289"/>
      <c r="V155" s="289"/>
      <c r="W155" s="289"/>
      <c r="X155" s="289"/>
      <c r="Y155" s="289"/>
      <c r="Z155" s="289"/>
    </row>
    <row r="156" spans="1:26" x14ac:dyDescent="0.3">
      <c r="A156" s="287">
        <v>447</v>
      </c>
      <c r="C156" s="287">
        <v>5</v>
      </c>
      <c r="E156" s="289" t="str">
        <f>VLOOKUP(A156,'[2]Purified DNA QC Master'!$B:$X,2,FALSE)</f>
        <v>A*03:01</v>
      </c>
      <c r="F156" s="289" t="str">
        <f>VLOOKUP(A156,'[2]Purified DNA QC Master'!$B:$X,3,FALSE)</f>
        <v>A*11:01</v>
      </c>
      <c r="G156" s="289" t="str">
        <f>VLOOKUP(A156,'[2]Purified DNA QC Master'!$B:$X,4,FALSE)</f>
        <v>B*07:02:01G</v>
      </c>
      <c r="H156" s="289" t="str">
        <f>VLOOKUP(A156,'[2]Purified DNA QC Master'!$B:$X,5,FALSE)</f>
        <v>B*35:01:01G</v>
      </c>
      <c r="I156" s="289" t="str">
        <f>VLOOKUP(A156,'[2]Purified DNA QC Master'!$B:$X,6,FALSE)</f>
        <v>C*04:01:01G</v>
      </c>
      <c r="J156" s="289" t="str">
        <f>VLOOKUP(A156,'[2]Purified DNA QC Master'!$B:$X,7,FALSE)</f>
        <v>C*07:02:01G</v>
      </c>
      <c r="K156" s="289" t="str">
        <f>VLOOKUP(A156,'[2]Purified DNA QC Master'!$B:$X,16,FALSE)</f>
        <v>DRB1*07:01</v>
      </c>
      <c r="L156" s="289" t="str">
        <f>VLOOKUP(A156,'[2]Purified DNA QC Master'!$B:$X,17,FALSE)</f>
        <v>DRB1*15:01</v>
      </c>
      <c r="M156" s="289" t="str">
        <f>VLOOKUP(A156,'[2]Purified DNA QC Master'!$B:$X,14,FALSE)</f>
        <v>DQB1*06:02</v>
      </c>
      <c r="N156" s="289" t="str">
        <f>VLOOKUP(A156,'[2]Purified DNA QC Master'!$B:$X,15,FALSE)</f>
        <v>DQB1*03:03</v>
      </c>
      <c r="O156" s="289" t="str">
        <f>VLOOKUP(A156,'[2]Purified DNA QC Master'!$B:$X,18,FALSE)</f>
        <v>DRB4*01:03N</v>
      </c>
      <c r="P156" s="289"/>
      <c r="Q156" s="289"/>
      <c r="R156" s="289"/>
      <c r="S156" s="289" t="str">
        <f>VLOOKUP(A156,'[2]Purified DNA QC Master'!$B:$X,22,FALSE)</f>
        <v>DRB5*01:01</v>
      </c>
      <c r="T156" s="289"/>
      <c r="U156" s="289" t="str">
        <f>VLOOKUP(A156,'[2]Purified DNA QC Master'!$B:$X,12,FALSE)</f>
        <v>DQA1*01:02:01G</v>
      </c>
      <c r="V156" s="289" t="str">
        <f>VLOOKUP(A156,'[2]Purified DNA QC Master'!$B:$X,13,FALSE)</f>
        <v>DQA1*02:01</v>
      </c>
      <c r="W156" s="289" t="str">
        <f>VLOOKUP(A156,'[2]Purified DNA QC Master'!$B:$X,10,FALSE)</f>
        <v>DPB1*01:01</v>
      </c>
      <c r="X156" s="289" t="str">
        <f>VLOOKUP(A156,'[2]Purified DNA QC Master'!$B:$X,11,FALSE)</f>
        <v>DPB1*02:01:02G</v>
      </c>
      <c r="Y156" s="289" t="str">
        <f>VLOOKUP(A156,'[2]Purified DNA QC Master'!$B:$X,8,FALSE)</f>
        <v>DPA1*01:03</v>
      </c>
      <c r="Z156" s="289" t="str">
        <f>VLOOKUP(A156,'[2]Purified DNA QC Master'!$B:$X,9,FALSE)</f>
        <v>DPA1*02:01</v>
      </c>
    </row>
    <row r="157" spans="1:26" x14ac:dyDescent="0.3">
      <c r="A157" s="290">
        <v>448</v>
      </c>
      <c r="B157" s="291" t="s">
        <v>1767</v>
      </c>
      <c r="C157" s="290">
        <v>2</v>
      </c>
      <c r="D157" s="292" t="s">
        <v>3450</v>
      </c>
      <c r="E157" s="289" t="str">
        <f>VLOOKUP(B157,'QC Inventory 6_1_16'!A:X,3,FALSE)</f>
        <v xml:space="preserve">3004            </v>
      </c>
      <c r="F157" s="289" t="str">
        <f>VLOOKUP(B157,'QC Inventory 6_1_16'!A:X,4,FALSE)</f>
        <v xml:space="preserve">8001            </v>
      </c>
      <c r="G157" s="289" t="str">
        <f>VLOOKUP(B157,'QC Inventory 6_1_16'!A:X,5,FALSE)</f>
        <v xml:space="preserve">4002            </v>
      </c>
      <c r="H157" s="289" t="str">
        <f>VLOOKUP(B157,'QC Inventory 6_1_16'!A:X,6,FALSE)</f>
        <v xml:space="preserve">4403            </v>
      </c>
      <c r="I157" s="289" t="str">
        <f>VLOOKUP(B157,'QC Inventory 6_1_16'!A:X,7,FALSE)</f>
        <v xml:space="preserve">0401            </v>
      </c>
      <c r="J157" s="289" t="str">
        <f>VLOOKUP(B157,'QC Inventory 6_1_16'!A:X,8,FALSE)</f>
        <v xml:space="preserve">07AG            </v>
      </c>
      <c r="K157" s="289" t="str">
        <f>VLOOKUP(B157,'QC Inventory 6_1_16'!A:X,9,FALSE)</f>
        <v xml:space="preserve">1101            </v>
      </c>
      <c r="L157" s="289" t="str">
        <f>VLOOKUP(B157,'QC Inventory 6_1_16'!A:X,10,FALSE)</f>
        <v xml:space="preserve">0701            </v>
      </c>
      <c r="M157" s="289"/>
      <c r="N157" s="289"/>
      <c r="O157" s="289" t="str">
        <f>VLOOKUP(B157,'QC Inventory 6_1_16'!A:X,11,FALSE)</f>
        <v xml:space="preserve">0202            </v>
      </c>
      <c r="P157" s="289" t="str">
        <f>VLOOKUP(B157,'QC Inventory 6_1_16'!A:X,12,FALSE)</f>
        <v xml:space="preserve">                </v>
      </c>
      <c r="Q157" s="289" t="str">
        <f>VLOOKUP(B157,'QC Inventory 6_1_16'!A:X,13,FALSE)</f>
        <v xml:space="preserve">01AC            </v>
      </c>
      <c r="R157" s="289" t="str">
        <f>VLOOKUP(B157,'QC Inventory 6_1_16'!A:X,14,FALSE)</f>
        <v xml:space="preserve">                </v>
      </c>
      <c r="S157" s="289" t="str">
        <f>VLOOKUP(B157,'QC Inventory 6_1_16'!A:X,15,FALSE)</f>
        <v xml:space="preserve">                </v>
      </c>
      <c r="T157" s="289" t="str">
        <f>VLOOKUP(B157,'QC Inventory 6_1_16'!A:X,16,FALSE)</f>
        <v xml:space="preserve">                </v>
      </c>
      <c r="U157" s="289"/>
      <c r="V157" s="289"/>
      <c r="W157" s="289"/>
      <c r="X157" s="289"/>
      <c r="Y157" s="289"/>
      <c r="Z157" s="289"/>
    </row>
    <row r="158" spans="1:26" x14ac:dyDescent="0.3">
      <c r="A158" s="290">
        <v>449</v>
      </c>
      <c r="B158" s="291" t="s">
        <v>1768</v>
      </c>
      <c r="C158" s="290">
        <v>1</v>
      </c>
      <c r="D158" s="292" t="s">
        <v>3451</v>
      </c>
      <c r="E158" s="289" t="str">
        <f>VLOOKUP(B158,'QC Inventory 6_1_16'!A:X,3,FALSE)</f>
        <v xml:space="preserve">0101            </v>
      </c>
      <c r="F158" s="289" t="str">
        <f>VLOOKUP(B158,'QC Inventory 6_1_16'!A:X,4,FALSE)</f>
        <v xml:space="preserve">3101            </v>
      </c>
      <c r="G158" s="289" t="str">
        <f>VLOOKUP(B158,'QC Inventory 6_1_16'!A:X,5,FALSE)</f>
        <v xml:space="preserve">27EKN           </v>
      </c>
      <c r="H158" s="289" t="str">
        <f>VLOOKUP(B158,'QC Inventory 6_1_16'!A:X,6,FALSE)</f>
        <v xml:space="preserve">4801            </v>
      </c>
      <c r="I158" s="289" t="str">
        <f>VLOOKUP(B158,'QC Inventory 6_1_16'!A:X,7,FALSE)</f>
        <v xml:space="preserve">0202            </v>
      </c>
      <c r="J158" s="289" t="str">
        <f>VLOOKUP(B158,'QC Inventory 6_1_16'!A:X,8,FALSE)</f>
        <v xml:space="preserve">0803            </v>
      </c>
      <c r="K158" s="289" t="str">
        <f>VLOOKUP(B158,'QC Inventory 6_1_16'!A:X,9,FALSE)</f>
        <v xml:space="preserve">0103            </v>
      </c>
      <c r="L158" s="289" t="str">
        <f>VLOOKUP(B158,'QC Inventory 6_1_16'!A:X,10,FALSE)</f>
        <v xml:space="preserve">0404            </v>
      </c>
      <c r="M158" s="289"/>
      <c r="N158" s="289"/>
      <c r="O158" s="289" t="str">
        <f>VLOOKUP(B158,'QC Inventory 6_1_16'!A:X,11,FALSE)</f>
        <v xml:space="preserve">                </v>
      </c>
      <c r="P158" s="289" t="str">
        <f>VLOOKUP(B158,'QC Inventory 6_1_16'!A:X,12,FALSE)</f>
        <v xml:space="preserve">                </v>
      </c>
      <c r="Q158" s="289" t="str">
        <f>VLOOKUP(B158,'QC Inventory 6_1_16'!A:X,13,FALSE)</f>
        <v xml:space="preserve">01AC            </v>
      </c>
      <c r="R158" s="289" t="str">
        <f>VLOOKUP(B158,'QC Inventory 6_1_16'!A:X,14,FALSE)</f>
        <v xml:space="preserve">                </v>
      </c>
      <c r="S158" s="289" t="str">
        <f>VLOOKUP(B158,'QC Inventory 6_1_16'!A:X,15,FALSE)</f>
        <v xml:space="preserve">                </v>
      </c>
      <c r="T158" s="289" t="str">
        <f>VLOOKUP(B158,'QC Inventory 6_1_16'!A:X,16,FALSE)</f>
        <v xml:space="preserve">                </v>
      </c>
      <c r="U158" s="289"/>
      <c r="V158" s="289"/>
      <c r="W158" s="289"/>
      <c r="X158" s="289"/>
      <c r="Y158" s="289"/>
      <c r="Z158" s="289"/>
    </row>
    <row r="159" spans="1:26" x14ac:dyDescent="0.3">
      <c r="A159" s="290">
        <v>450</v>
      </c>
      <c r="B159" s="291" t="s">
        <v>1769</v>
      </c>
      <c r="C159" s="290">
        <v>2</v>
      </c>
      <c r="D159" s="292" t="s">
        <v>3450</v>
      </c>
      <c r="E159" s="289" t="str">
        <f>VLOOKUP(B159,'QC Inventory 6_1_16'!A:X,3,FALSE)</f>
        <v xml:space="preserve">02AF            </v>
      </c>
      <c r="F159" s="289" t="str">
        <f>VLOOKUP(B159,'QC Inventory 6_1_16'!A:X,4,FALSE)</f>
        <v xml:space="preserve">1101            </v>
      </c>
      <c r="G159" s="289" t="str">
        <f>VLOOKUP(B159,'QC Inventory 6_1_16'!A:X,5,FALSE)</f>
        <v xml:space="preserve">1401            </v>
      </c>
      <c r="H159" s="289" t="str">
        <f>VLOOKUP(B159,'QC Inventory 6_1_16'!A:X,6,FALSE)</f>
        <v xml:space="preserve">6701            </v>
      </c>
      <c r="I159" s="289" t="str">
        <f>VLOOKUP(B159,'QC Inventory 6_1_16'!A:X,7,FALSE)</f>
        <v xml:space="preserve">0802            </v>
      </c>
      <c r="J159" s="289" t="str">
        <f>VLOOKUP(B159,'QC Inventory 6_1_16'!A:X,8,FALSE)</f>
        <v xml:space="preserve">1203            </v>
      </c>
      <c r="K159" s="289" t="str">
        <f>VLOOKUP(B159,'QC Inventory 6_1_16'!A:X,9,FALSE)</f>
        <v xml:space="preserve">0101            </v>
      </c>
      <c r="L159" s="289" t="str">
        <f>VLOOKUP(B159,'QC Inventory 6_1_16'!A:X,10,FALSE)</f>
        <v xml:space="preserve">0701            </v>
      </c>
      <c r="M159" s="289"/>
      <c r="N159" s="289"/>
      <c r="O159" s="289" t="str">
        <f>VLOOKUP(B159,'QC Inventory 6_1_16'!A:X,11,FALSE)</f>
        <v xml:space="preserve">                </v>
      </c>
      <c r="P159" s="289" t="str">
        <f>VLOOKUP(B159,'QC Inventory 6_1_16'!A:X,12,FALSE)</f>
        <v xml:space="preserve">                </v>
      </c>
      <c r="Q159" s="289" t="str">
        <f>VLOOKUP(B159,'QC Inventory 6_1_16'!A:X,13,FALSE)</f>
        <v xml:space="preserve">01AC            </v>
      </c>
      <c r="R159" s="289" t="str">
        <f>VLOOKUP(B159,'QC Inventory 6_1_16'!A:X,14,FALSE)</f>
        <v xml:space="preserve">                </v>
      </c>
      <c r="S159" s="289" t="str">
        <f>VLOOKUP(B159,'QC Inventory 6_1_16'!A:X,15,FALSE)</f>
        <v xml:space="preserve">                </v>
      </c>
      <c r="T159" s="289" t="str">
        <f>VLOOKUP(B159,'QC Inventory 6_1_16'!A:X,16,FALSE)</f>
        <v xml:space="preserve">                </v>
      </c>
      <c r="U159" s="289"/>
      <c r="V159" s="289"/>
      <c r="W159" s="289"/>
      <c r="X159" s="289"/>
      <c r="Y159" s="289"/>
      <c r="Z159" s="289"/>
    </row>
    <row r="160" spans="1:26" x14ac:dyDescent="0.3">
      <c r="A160" s="287">
        <v>451</v>
      </c>
      <c r="C160" s="287">
        <v>5</v>
      </c>
      <c r="E160" s="289" t="str">
        <f>VLOOKUP(A160,'[2]Purified DNA QC Master'!$B:$X,2,FALSE)</f>
        <v>A*24:02</v>
      </c>
      <c r="F160" s="289" t="str">
        <f>VLOOKUP(A160,'[2]Purified DNA QC Master'!$B:$X,3,FALSE)</f>
        <v>A*66:01</v>
      </c>
      <c r="G160" s="289" t="str">
        <f>VLOOKUP(A160,'[2]Purified DNA QC Master'!$B:$X,4,FALSE)</f>
        <v>B*14:02</v>
      </c>
      <c r="H160" s="289" t="str">
        <f>VLOOKUP(A160,'[2]Purified DNA QC Master'!$B:$X,5,FALSE)</f>
        <v>B*38:01</v>
      </c>
      <c r="I160" s="289" t="str">
        <f>VLOOKUP(A160,'[2]Purified DNA QC Master'!$B:$X,6,FALSE)</f>
        <v>C*08:02</v>
      </c>
      <c r="J160" s="289" t="str">
        <f>VLOOKUP(A160,'[2]Purified DNA QC Master'!$B:$X,7,FALSE)</f>
        <v>C*12:03</v>
      </c>
      <c r="K160" s="289" t="str">
        <f>VLOOKUP(A160,'[2]Purified DNA QC Master'!$B:$X,16,FALSE)</f>
        <v>DRB1*01:02</v>
      </c>
      <c r="L160" s="289" t="str">
        <f>VLOOKUP(A160,'[2]Purified DNA QC Master'!$B:$X,17,FALSE)</f>
        <v>DRB1*11:01</v>
      </c>
      <c r="M160" s="289" t="str">
        <f>VLOOKUP(A160,'[2]Purified DNA QC Master'!$B:$X,14,FALSE)</f>
        <v>DQB1*05:01</v>
      </c>
      <c r="N160" s="289" t="str">
        <f>VLOOKUP(A160,'[2]Purified DNA QC Master'!$B:$X,15,FALSE)</f>
        <v>DQB1*03:01</v>
      </c>
      <c r="O160" s="289" t="str">
        <f>VLOOKUP(A160,'[2]Purified DNA QC Master'!$B:$X,18,FALSE)</f>
        <v>DRB3*02:02:01G</v>
      </c>
      <c r="P160" s="289" t="str">
        <f>VLOOKUP(A160,'[2]Purified DNA QC Master'!$B:$X,19,FALSE)</f>
        <v>DRB3*02:02:01G</v>
      </c>
      <c r="Q160" s="289"/>
      <c r="R160" s="289"/>
      <c r="S160" s="289"/>
      <c r="T160" s="289"/>
      <c r="U160" s="289" t="str">
        <f>VLOOKUP(A160,'[2]Purified DNA QC Master'!$B:$X,12,FALSE)</f>
        <v>DQA1*01:01:01G</v>
      </c>
      <c r="V160" s="289" t="str">
        <f>VLOOKUP(A160,'[2]Purified DNA QC Master'!$B:$X,13,FALSE)</f>
        <v>DQA1*05:01:01G</v>
      </c>
      <c r="W160" s="289" t="str">
        <f>VLOOKUP(A160,'[2]Purified DNA QC Master'!$B:$X,10,FALSE)</f>
        <v>DPB1*04:01</v>
      </c>
      <c r="X160" s="289" t="str">
        <f>VLOOKUP(A160,'[2]Purified DNA QC Master'!$B:$X,11,FALSE)</f>
        <v>DPB1*04:01</v>
      </c>
      <c r="Y160" s="289" t="str">
        <f>VLOOKUP(A160,'[2]Purified DNA QC Master'!$B:$X,8,FALSE)</f>
        <v>DPA1*01:03</v>
      </c>
      <c r="Z160" s="289" t="str">
        <f>VLOOKUP(A160,'[2]Purified DNA QC Master'!$B:$X,9,FALSE)</f>
        <v>DPA1*01:03</v>
      </c>
    </row>
    <row r="161" spans="1:26" x14ac:dyDescent="0.3">
      <c r="A161" s="287">
        <v>452</v>
      </c>
      <c r="C161" s="287">
        <v>11</v>
      </c>
      <c r="E161" s="289" t="str">
        <f>VLOOKUP(A161,'[2]Purified DNA QC Master'!$B:$X,2,FALSE)</f>
        <v>A*01:01</v>
      </c>
      <c r="F161" s="289" t="str">
        <f>VLOOKUP(A161,'[2]Purified DNA QC Master'!$B:$X,3,FALSE)</f>
        <v>A*24:02</v>
      </c>
      <c r="G161" s="289" t="str">
        <f>VLOOKUP(A161,'[2]Purified DNA QC Master'!$B:$X,4,FALSE)</f>
        <v>B*18:01:01G</v>
      </c>
      <c r="H161" s="289" t="str">
        <f>VLOOKUP(A161,'[2]Purified DNA QC Master'!$B:$X,5,FALSE)</f>
        <v>B*35:02</v>
      </c>
      <c r="I161" s="289" t="str">
        <f>VLOOKUP(A161,'[2]Purified DNA QC Master'!$B:$X,6,FALSE)</f>
        <v>C*04:01:01G</v>
      </c>
      <c r="J161" s="289" t="str">
        <f>VLOOKUP(A161,'[2]Purified DNA QC Master'!$B:$X,7,FALSE)</f>
        <v>C*12:03</v>
      </c>
      <c r="K161" s="289" t="str">
        <f>VLOOKUP(A161,'[2]Purified DNA QC Master'!$B:$X,16,FALSE)</f>
        <v>DRB1*11:04</v>
      </c>
      <c r="L161" s="289" t="str">
        <f>VLOOKUP(A161,'[2]Purified DNA QC Master'!$B:$X,17,FALSE)</f>
        <v>DRB1*11:04</v>
      </c>
      <c r="M161" s="289" t="str">
        <f>VLOOKUP(A161,'[2]Purified DNA QC Master'!$B:$X,14,FALSE)</f>
        <v>DQB1*03:01</v>
      </c>
      <c r="N161" s="289" t="str">
        <f>VLOOKUP(A161,'[2]Purified DNA QC Master'!$B:$X,15,FALSE)</f>
        <v>DQB1*03:01</v>
      </c>
      <c r="O161" s="289" t="str">
        <f>VLOOKUP(A161,'[2]Purified DNA QC Master'!$B:$X,18,FALSE)</f>
        <v>DRB3*02:02:01G</v>
      </c>
      <c r="P161" s="289" t="str">
        <f>VLOOKUP(A161,'[2]Purified DNA QC Master'!$B:$X,19,FALSE)</f>
        <v>DRB3*02:02:01G</v>
      </c>
      <c r="Q161" s="289"/>
      <c r="R161" s="289"/>
      <c r="S161" s="289"/>
      <c r="T161" s="289"/>
      <c r="U161" s="289" t="str">
        <f>VLOOKUP(A161,'[2]Purified DNA QC Master'!$B:$X,12,FALSE)</f>
        <v>DQA1*05:01:01G</v>
      </c>
      <c r="V161" s="289" t="str">
        <f>VLOOKUP(A161,'[2]Purified DNA QC Master'!$B:$X,13,FALSE)</f>
        <v>DQA1*05:01:01G</v>
      </c>
      <c r="W161" s="289" t="str">
        <f>VLOOKUP(A161,'[2]Purified DNA QC Master'!$B:$X,10,FALSE)</f>
        <v>DPB1*02:01:02G</v>
      </c>
      <c r="X161" s="289" t="str">
        <f>VLOOKUP(A161,'[2]Purified DNA QC Master'!$B:$X,11,FALSE)</f>
        <v>DPB1*04:02</v>
      </c>
      <c r="Y161" s="289" t="str">
        <f>VLOOKUP(A161,'[2]Purified DNA QC Master'!$B:$X,8,FALSE)</f>
        <v>DPA1*01:03</v>
      </c>
      <c r="Z161" s="289" t="str">
        <f>VLOOKUP(A161,'[2]Purified DNA QC Master'!$B:$X,9,FALSE)</f>
        <v>DPA1*01:03</v>
      </c>
    </row>
    <row r="162" spans="1:26" x14ac:dyDescent="0.3">
      <c r="A162" s="295">
        <v>453</v>
      </c>
      <c r="B162" s="295"/>
      <c r="C162" s="295">
        <v>5</v>
      </c>
      <c r="D162" s="296" t="s">
        <v>929</v>
      </c>
      <c r="E162" s="289" t="str">
        <f>VLOOKUP(A162,'[2]Purified DNA QC Master'!$B:$X,2,FALSE)</f>
        <v>A*11:12</v>
      </c>
      <c r="F162" s="289" t="str">
        <f>VLOOKUP(A162,'[2]Purified DNA QC Master'!$B:$X,3,FALSE)</f>
        <v>A*24:03</v>
      </c>
      <c r="G162" s="289" t="str">
        <f>VLOOKUP(A162,'[2]Purified DNA QC Master'!$B:$X,4,FALSE)</f>
        <v>B*18:01:01G</v>
      </c>
      <c r="H162" s="289" t="str">
        <f>VLOOKUP(A162,'[2]Purified DNA QC Master'!$B:$X,5,FALSE)</f>
        <v>B*49:01</v>
      </c>
      <c r="I162" s="289" t="str">
        <f>VLOOKUP(A162,'[2]Purified DNA QC Master'!$B:$X,6,FALSE)</f>
        <v>C*07:01:01G</v>
      </c>
      <c r="J162" s="289" t="str">
        <f>VLOOKUP(A162,'[2]Purified DNA QC Master'!$B:$X,7,FALSE)</f>
        <v>C*07:01:01G</v>
      </c>
      <c r="K162" s="289" t="str">
        <f>VLOOKUP(A162,'[2]Purified DNA QC Master'!$B:$X,16,FALSE)</f>
        <v>DRB1*11:01</v>
      </c>
      <c r="L162" s="289" t="str">
        <f>VLOOKUP(A162,'[2]Purified DNA QC Master'!$B:$X,17,FALSE)</f>
        <v>DRB1*14:54</v>
      </c>
      <c r="M162" s="289" t="str">
        <f>VLOOKUP(A162,'[2]Purified DNA QC Master'!$B:$X,14,FALSE)</f>
        <v>DQB1*05:03</v>
      </c>
      <c r="N162" s="289" t="str">
        <f>VLOOKUP(A162,'[2]Purified DNA QC Master'!$B:$X,15,FALSE)</f>
        <v>DQB1*03:01</v>
      </c>
      <c r="O162" s="289" t="str">
        <f>VLOOKUP(A162,'[2]Purified DNA QC Master'!$B:$X,18,FALSE)</f>
        <v>DRB3*02:02:01G</v>
      </c>
      <c r="P162" s="289" t="str">
        <f>VLOOKUP(A162,'[2]Purified DNA QC Master'!$B:$X,19,FALSE)</f>
        <v>DRB3*02:02:01G</v>
      </c>
      <c r="Q162" s="289"/>
      <c r="R162" s="289"/>
      <c r="S162" s="289"/>
      <c r="T162" s="289"/>
      <c r="U162" s="289" t="str">
        <f>VLOOKUP(A162,'[2]Purified DNA QC Master'!$B:$X,12,FALSE)</f>
        <v>DQA1*01:01:01G</v>
      </c>
      <c r="V162" s="289" t="str">
        <f>VLOOKUP(A162,'[2]Purified DNA QC Master'!$B:$X,13,FALSE)</f>
        <v>DQA1*05:01:01G</v>
      </c>
      <c r="W162" s="289" t="str">
        <f>VLOOKUP(A162,'[2]Purified DNA QC Master'!$B:$X,10,FALSE)</f>
        <v>DPB1*02:01:02G</v>
      </c>
      <c r="X162" s="289" t="str">
        <f>VLOOKUP(A162,'[2]Purified DNA QC Master'!$B:$X,11,FALSE)</f>
        <v>DPB1*03:01:01G</v>
      </c>
      <c r="Y162" s="289" t="str">
        <f>VLOOKUP(A162,'[2]Purified DNA QC Master'!$B:$X,8,FALSE)</f>
        <v>DPA1*01:03</v>
      </c>
      <c r="Z162" s="289" t="str">
        <f>VLOOKUP(A162,'[2]Purified DNA QC Master'!$B:$X,9,FALSE)</f>
        <v>DPA1*01:03</v>
      </c>
    </row>
    <row r="163" spans="1:26" x14ac:dyDescent="0.3">
      <c r="A163" s="293">
        <v>454</v>
      </c>
      <c r="B163" s="293"/>
      <c r="C163" s="293">
        <v>13</v>
      </c>
      <c r="E163" s="289" t="str">
        <f>VLOOKUP(A163,'[2]Purified DNA QC Master'!$B:$X,2,FALSE)</f>
        <v>A*03:01</v>
      </c>
      <c r="F163" s="289" t="str">
        <f>VLOOKUP(A163,'[2]Purified DNA QC Master'!$B:$X,3,FALSE)</f>
        <v>A*24:02</v>
      </c>
      <c r="G163" s="289" t="str">
        <f>VLOOKUP(A163,'[2]Purified DNA QC Master'!$B:$X,4,FALSE)</f>
        <v>B*08:01</v>
      </c>
      <c r="H163" s="289" t="str">
        <f>VLOOKUP(A163,'[2]Purified DNA QC Master'!$B:$X,5,FALSE)</f>
        <v>B*35:01:01G</v>
      </c>
      <c r="I163" s="289" t="str">
        <f>VLOOKUP(A163,'[2]Purified DNA QC Master'!$B:$X,6,FALSE)</f>
        <v>C*04:01:01G</v>
      </c>
      <c r="J163" s="289" t="str">
        <f>VLOOKUP(A163,'[2]Purified DNA QC Master'!$B:$X,7,FALSE)</f>
        <v>C*07:01:01G</v>
      </c>
      <c r="K163" s="289" t="str">
        <f>VLOOKUP(A163,'[2]Purified DNA QC Master'!$B:$X,16,FALSE)</f>
        <v>DRB1*01:01</v>
      </c>
      <c r="L163" s="289" t="str">
        <f>VLOOKUP(A163,'[2]Purified DNA QC Master'!$B:$X,17,FALSE)</f>
        <v>DRB1*03:01</v>
      </c>
      <c r="M163" s="289" t="str">
        <f>VLOOKUP(A163,'[2]Purified DNA QC Master'!$B:$X,14,FALSE)</f>
        <v>DQB1*05:01</v>
      </c>
      <c r="N163" s="289" t="str">
        <f>VLOOKUP(A163,'[2]Purified DNA QC Master'!$B:$X,15,FALSE)</f>
        <v>DQB1*02:01</v>
      </c>
      <c r="O163" s="289" t="str">
        <f>VLOOKUP(A163,'[2]Purified DNA QC Master'!$B:$X,18,FALSE)</f>
        <v>DRB3*01:01</v>
      </c>
      <c r="P163" s="289" t="str">
        <f>VLOOKUP(A163,'[2]Purified DNA QC Master'!$B:$X,19,FALSE)</f>
        <v>DRB3*01:01</v>
      </c>
      <c r="Q163" s="289"/>
      <c r="R163" s="289"/>
      <c r="S163" s="289"/>
      <c r="T163" s="289"/>
      <c r="U163" s="289" t="str">
        <f>VLOOKUP(A163,'[2]Purified DNA QC Master'!$B:$X,12,FALSE)</f>
        <v>DQA1*01:01:01G</v>
      </c>
      <c r="V163" s="289" t="str">
        <f>VLOOKUP(A163,'[2]Purified DNA QC Master'!$B:$X,13,FALSE)</f>
        <v>DQA1*05:01</v>
      </c>
      <c r="W163" s="289" t="str">
        <f>VLOOKUP(A163,'[2]Purified DNA QC Master'!$B:$X,10,FALSE)</f>
        <v>DPB1*04:02</v>
      </c>
      <c r="X163" s="289" t="str">
        <f>VLOOKUP(A163,'[2]Purified DNA QC Master'!$B:$X,11,FALSE)</f>
        <v>DPB1*05:01:01G</v>
      </c>
      <c r="Y163" s="289" t="str">
        <f>VLOOKUP(A163,'[2]Purified DNA QC Master'!$B:$X,8,FALSE)</f>
        <v>DPA1*01:03</v>
      </c>
      <c r="Z163" s="289" t="str">
        <f>VLOOKUP(A163,'[2]Purified DNA QC Master'!$B:$X,9,FALSE)</f>
        <v>DPA1*02:02</v>
      </c>
    </row>
    <row r="164" spans="1:26" x14ac:dyDescent="0.3">
      <c r="A164" s="293">
        <v>454</v>
      </c>
      <c r="B164" s="293"/>
      <c r="C164" s="293">
        <v>55</v>
      </c>
      <c r="E164" s="289" t="str">
        <f>VLOOKUP(A164,'[2]Purified DNA QC Master'!$B:$X,2,FALSE)</f>
        <v>A*03:01</v>
      </c>
      <c r="F164" s="289" t="str">
        <f>VLOOKUP(A164,'[2]Purified DNA QC Master'!$B:$X,3,FALSE)</f>
        <v>A*24:02</v>
      </c>
      <c r="G164" s="289" t="str">
        <f>VLOOKUP(A164,'[2]Purified DNA QC Master'!$B:$X,4,FALSE)</f>
        <v>B*08:01</v>
      </c>
      <c r="H164" s="289" t="str">
        <f>VLOOKUP(A164,'[2]Purified DNA QC Master'!$B:$X,5,FALSE)</f>
        <v>B*35:01:01G</v>
      </c>
      <c r="I164" s="289" t="str">
        <f>VLOOKUP(A164,'[2]Purified DNA QC Master'!$B:$X,6,FALSE)</f>
        <v>C*04:01:01G</v>
      </c>
      <c r="J164" s="289" t="str">
        <f>VLOOKUP(A164,'[2]Purified DNA QC Master'!$B:$X,7,FALSE)</f>
        <v>C*07:01:01G</v>
      </c>
      <c r="K164" s="289" t="str">
        <f>VLOOKUP(A164,'[2]Purified DNA QC Master'!$B:$X,16,FALSE)</f>
        <v>DRB1*01:01</v>
      </c>
      <c r="L164" s="289" t="str">
        <f>VLOOKUP(A164,'[2]Purified DNA QC Master'!$B:$X,17,FALSE)</f>
        <v>DRB1*03:01</v>
      </c>
      <c r="M164" s="289" t="str">
        <f>VLOOKUP(A164,'[2]Purified DNA QC Master'!$B:$X,14,FALSE)</f>
        <v>DQB1*05:01</v>
      </c>
      <c r="N164" s="289" t="str">
        <f>VLOOKUP(A164,'[2]Purified DNA QC Master'!$B:$X,15,FALSE)</f>
        <v>DQB1*02:01</v>
      </c>
      <c r="O164" s="289" t="str">
        <f>VLOOKUP(A164,'[2]Purified DNA QC Master'!$B:$X,18,FALSE)</f>
        <v>DRB3*01:01</v>
      </c>
      <c r="P164" s="289" t="str">
        <f>VLOOKUP(A164,'[2]Purified DNA QC Master'!$B:$X,19,FALSE)</f>
        <v>DRB3*01:01</v>
      </c>
      <c r="Q164" s="289"/>
      <c r="R164" s="289"/>
      <c r="S164" s="289"/>
      <c r="T164" s="289"/>
      <c r="U164" s="289" t="str">
        <f>VLOOKUP(A164,'[2]Purified DNA QC Master'!$B:$X,12,FALSE)</f>
        <v>DQA1*01:01:01G</v>
      </c>
      <c r="V164" s="289" t="str">
        <f>VLOOKUP(A164,'[2]Purified DNA QC Master'!$B:$X,13,FALSE)</f>
        <v>DQA1*05:01</v>
      </c>
      <c r="W164" s="289" t="str">
        <f>VLOOKUP(A164,'[2]Purified DNA QC Master'!$B:$X,10,FALSE)</f>
        <v>DPB1*04:02</v>
      </c>
      <c r="X164" s="289" t="str">
        <f>VLOOKUP(A164,'[2]Purified DNA QC Master'!$B:$X,11,FALSE)</f>
        <v>DPB1*05:01:01G</v>
      </c>
      <c r="Y164" s="289" t="str">
        <f>VLOOKUP(A164,'[2]Purified DNA QC Master'!$B:$X,8,FALSE)</f>
        <v>DPA1*01:03</v>
      </c>
      <c r="Z164" s="289" t="str">
        <f>VLOOKUP(A164,'[2]Purified DNA QC Master'!$B:$X,9,FALSE)</f>
        <v>DPA1*02:02</v>
      </c>
    </row>
    <row r="165" spans="1:26" x14ac:dyDescent="0.3">
      <c r="A165" s="287">
        <v>455</v>
      </c>
      <c r="C165" s="287">
        <v>10</v>
      </c>
      <c r="E165" s="289" t="str">
        <f>VLOOKUP(A165,'[2]Purified DNA QC Master'!$B:$X,2,FALSE)</f>
        <v>A*24:02</v>
      </c>
      <c r="F165" s="289" t="str">
        <f>VLOOKUP(A165,'[2]Purified DNA QC Master'!$B:$X,3,FALSE)</f>
        <v>A*29:02</v>
      </c>
      <c r="G165" s="289" t="str">
        <f>VLOOKUP(A165,'[2]Purified DNA QC Master'!$B:$X,4,FALSE)</f>
        <v>B*40:01</v>
      </c>
      <c r="H165" s="289" t="str">
        <f>VLOOKUP(A165,'[2]Purified DNA QC Master'!$B:$X,5,FALSE)</f>
        <v>B*44:03</v>
      </c>
      <c r="I165" s="289" t="str">
        <f>VLOOKUP(A165,'[2]Purified DNA QC Master'!$B:$X,6,FALSE)</f>
        <v>C*03:04</v>
      </c>
      <c r="J165" s="289" t="str">
        <f>VLOOKUP(A165,'[2]Purified DNA QC Master'!$B:$X,7,FALSE)</f>
        <v>C*16:01</v>
      </c>
      <c r="K165" s="289" t="str">
        <f>VLOOKUP(A165,'[2]Purified DNA QC Master'!$B:$X,16,FALSE)</f>
        <v>DRB1*07:01</v>
      </c>
      <c r="L165" s="289" t="str">
        <f>VLOOKUP(A165,'[2]Purified DNA QC Master'!$B:$X,17,FALSE)</f>
        <v>DRB1*12:01:01G</v>
      </c>
      <c r="M165" s="289" t="str">
        <f>VLOOKUP(A165,'[2]Purified DNA QC Master'!$B:$X,14,FALSE)</f>
        <v>DQB1*06:03</v>
      </c>
      <c r="N165" s="289" t="str">
        <f>VLOOKUP(A165,'[2]Purified DNA QC Master'!$B:$X,15,FALSE)</f>
        <v>DQB1*02:02</v>
      </c>
      <c r="O165" s="289" t="str">
        <f>VLOOKUP(A165,'[2]Purified DNA QC Master'!$B:$X,18,FALSE)</f>
        <v>DRB3*02:02:01G</v>
      </c>
      <c r="P165" s="289"/>
      <c r="Q165" s="289" t="str">
        <f>VLOOKUP(A165,'[2]Purified DNA QC Master'!$B:$X,20,FALSE)</f>
        <v>DRB4*01:01:01G</v>
      </c>
      <c r="R165" s="289"/>
      <c r="S165" s="289"/>
      <c r="T165" s="289"/>
      <c r="U165" s="289" t="str">
        <f>VLOOKUP(A165,'[2]Purified DNA QC Master'!$B:$X,12,FALSE)</f>
        <v>DQA1*01:03</v>
      </c>
      <c r="V165" s="289" t="str">
        <f>VLOOKUP(A165,'[2]Purified DNA QC Master'!$B:$X,13,FALSE)</f>
        <v>DQA1*02:01</v>
      </c>
      <c r="W165" s="289" t="str">
        <f>VLOOKUP(A165,'[2]Purified DNA QC Master'!$B:$X,10,FALSE)</f>
        <v>DPB1*04:02</v>
      </c>
      <c r="X165" s="289" t="str">
        <f>VLOOKUP(A165,'[2]Purified DNA QC Master'!$B:$X,11,FALSE)</f>
        <v>DPB1*11:01</v>
      </c>
      <c r="Y165" s="289" t="str">
        <f>VLOOKUP(A165,'[2]Purified DNA QC Master'!$B:$X,8,FALSE)</f>
        <v>DPA1*01:03</v>
      </c>
      <c r="Z165" s="289" t="str">
        <f>VLOOKUP(A165,'[2]Purified DNA QC Master'!$B:$X,9,FALSE)</f>
        <v>DPA1*02:01</v>
      </c>
    </row>
    <row r="166" spans="1:26" x14ac:dyDescent="0.3">
      <c r="A166" s="287">
        <v>456</v>
      </c>
      <c r="C166" s="287">
        <v>10</v>
      </c>
      <c r="E166" s="289" t="str">
        <f>VLOOKUP(A166,'[2]Purified DNA QC Master'!$B:$X,2,FALSE)</f>
        <v>A*02:01</v>
      </c>
      <c r="F166" s="289" t="str">
        <f>VLOOKUP(A166,'[2]Purified DNA QC Master'!$B:$X,3,FALSE)</f>
        <v>A*02:05</v>
      </c>
      <c r="G166" s="289" t="str">
        <f>VLOOKUP(A166,'[2]Purified DNA QC Master'!$B:$X,4,FALSE)</f>
        <v>B*39:01</v>
      </c>
      <c r="H166" s="289" t="str">
        <f>VLOOKUP(A166,'[2]Purified DNA QC Master'!$B:$X,5,FALSE)</f>
        <v>B*50:01</v>
      </c>
      <c r="I166" s="289" t="str">
        <f>VLOOKUP(A166,'[2]Purified DNA QC Master'!$B:$X,6,FALSE)</f>
        <v>C*06:02:01G</v>
      </c>
      <c r="J166" s="289" t="str">
        <f>VLOOKUP(A166,'[2]Purified DNA QC Master'!$B:$X,7,FALSE)</f>
        <v>C*12:03</v>
      </c>
      <c r="K166" s="289" t="str">
        <f>VLOOKUP(A166,'[2]Purified DNA QC Master'!$B:$X,16,FALSE)</f>
        <v>DRB1*11:01</v>
      </c>
      <c r="L166" s="289" t="str">
        <f>VLOOKUP(A166,'[2]Purified DNA QC Master'!$B:$X,17,FALSE)</f>
        <v>DRB1*11:01</v>
      </c>
      <c r="M166" s="289" t="str">
        <f>VLOOKUP(A166,'[2]Purified DNA QC Master'!$B:$X,14,FALSE)</f>
        <v>DQB1*03:01</v>
      </c>
      <c r="N166" s="289" t="str">
        <f>VLOOKUP(A166,'[2]Purified DNA QC Master'!$B:$X,15,FALSE)</f>
        <v>DQB1*03:01</v>
      </c>
      <c r="O166" s="289" t="str">
        <f>VLOOKUP(A166,'[2]Purified DNA QC Master'!$B:$X,18,FALSE)</f>
        <v>DRB3*02:02:01G</v>
      </c>
      <c r="P166" s="289" t="str">
        <f>VLOOKUP(A166,'[2]Purified DNA QC Master'!$B:$X,19,FALSE)</f>
        <v>DRB3*02:02:01G</v>
      </c>
      <c r="Q166" s="289"/>
      <c r="R166" s="289"/>
      <c r="S166" s="289"/>
      <c r="T166" s="289"/>
      <c r="U166" s="289" t="str">
        <f>VLOOKUP(A166,'[2]Purified DNA QC Master'!$B:$X,12,FALSE)</f>
        <v>DQA1*05:01:01G</v>
      </c>
      <c r="V166" s="289" t="str">
        <f>VLOOKUP(A166,'[2]Purified DNA QC Master'!$B:$X,13,FALSE)</f>
        <v>DQA1*05:01:01G</v>
      </c>
      <c r="W166" s="289" t="str">
        <f>VLOOKUP(A166,'[2]Purified DNA QC Master'!$B:$X,10,FALSE)</f>
        <v>DPB1*04:01</v>
      </c>
      <c r="X166" s="289" t="str">
        <f>VLOOKUP(A166,'[2]Purified DNA QC Master'!$B:$X,11,FALSE)</f>
        <v>DPB1*04:01</v>
      </c>
      <c r="Y166" s="289" t="str">
        <f>VLOOKUP(A166,'[2]Purified DNA QC Master'!$B:$X,8,FALSE)</f>
        <v>DPA1*01:03</v>
      </c>
      <c r="Z166" s="289" t="str">
        <f>VLOOKUP(A166,'[2]Purified DNA QC Master'!$B:$X,9,FALSE)</f>
        <v>DPA1*01:03</v>
      </c>
    </row>
    <row r="167" spans="1:26" x14ac:dyDescent="0.3">
      <c r="A167" s="287">
        <v>457</v>
      </c>
      <c r="C167" s="287">
        <v>8</v>
      </c>
      <c r="E167" s="289" t="str">
        <f>VLOOKUP(A167,'[2]Purified DNA QC Master'!$B:$X,2,FALSE)</f>
        <v>A*01:01</v>
      </c>
      <c r="F167" s="289" t="str">
        <f>VLOOKUP(A167,'[2]Purified DNA QC Master'!$B:$X,3,FALSE)</f>
        <v>A*03:01</v>
      </c>
      <c r="G167" s="289" t="str">
        <f>VLOOKUP(A167,'[2]Purified DNA QC Master'!$B:$X,4,FALSE)</f>
        <v>B*07:02:01G</v>
      </c>
      <c r="H167" s="289" t="str">
        <f>VLOOKUP(A167,'[2]Purified DNA QC Master'!$B:$X,5,FALSE)</f>
        <v>B*49:01</v>
      </c>
      <c r="I167" s="289" t="str">
        <f>VLOOKUP(A167,'[2]Purified DNA QC Master'!$B:$X,6,FALSE)</f>
        <v>C*07:01:01G</v>
      </c>
      <c r="J167" s="289" t="str">
        <f>VLOOKUP(A167,'[2]Purified DNA QC Master'!$B:$X,7,FALSE)</f>
        <v>C*07:02:01G</v>
      </c>
      <c r="K167" s="289" t="str">
        <f>VLOOKUP(A167,'[2]Purified DNA QC Master'!$B:$X,16,FALSE)</f>
        <v>DRB1*07:01</v>
      </c>
      <c r="L167" s="289" t="str">
        <f>VLOOKUP(A167,'[2]Purified DNA QC Master'!$B:$X,17,FALSE)</f>
        <v>DRB1*13:01</v>
      </c>
      <c r="M167" s="289" t="str">
        <f>VLOOKUP(A167,'[2]Purified DNA QC Master'!$B:$X,14,FALSE)</f>
        <v>DQB1*06:03</v>
      </c>
      <c r="N167" s="289" t="str">
        <f>VLOOKUP(A167,'[2]Purified DNA QC Master'!$B:$X,15,FALSE)</f>
        <v>DQB1*02:02</v>
      </c>
      <c r="O167" s="289" t="str">
        <f>VLOOKUP(A167,'[2]Purified DNA QC Master'!$B:$X,18,FALSE)</f>
        <v>DRB3*02:02:01G</v>
      </c>
      <c r="P167" s="289"/>
      <c r="Q167" s="289" t="str">
        <f>VLOOKUP(A167,'[2]Purified DNA QC Master'!$B:$X,20,FALSE)</f>
        <v>DRB4*01:01:01G</v>
      </c>
      <c r="R167" s="289"/>
      <c r="S167" s="289"/>
      <c r="T167" s="289"/>
      <c r="U167" s="289" t="str">
        <f>VLOOKUP(A167,'[2]Purified DNA QC Master'!$B:$X,12,FALSE)</f>
        <v>DQA1*01:03</v>
      </c>
      <c r="V167" s="289" t="str">
        <f>VLOOKUP(A167,'[2]Purified DNA QC Master'!$B:$X,13,FALSE)</f>
        <v>DQA1*02:01</v>
      </c>
      <c r="W167" s="289" t="str">
        <f>VLOOKUP(A167,'[2]Purified DNA QC Master'!$B:$X,10,FALSE)</f>
        <v>DPB1*04:01</v>
      </c>
      <c r="X167" s="289" t="str">
        <f>VLOOKUP(A167,'[2]Purified DNA QC Master'!$B:$X,11,FALSE)</f>
        <v>DPB1*14:01</v>
      </c>
      <c r="Y167" s="289" t="str">
        <f>VLOOKUP(A167,'[2]Purified DNA QC Master'!$B:$X,8,FALSE)</f>
        <v>DPA1*01:03</v>
      </c>
      <c r="Z167" s="289" t="str">
        <f>VLOOKUP(A167,'[2]Purified DNA QC Master'!$B:$X,9,FALSE)</f>
        <v>DPA1*02:01</v>
      </c>
    </row>
    <row r="168" spans="1:26" x14ac:dyDescent="0.3">
      <c r="A168" s="293">
        <v>458</v>
      </c>
      <c r="B168" s="293"/>
      <c r="C168" s="293">
        <v>3</v>
      </c>
      <c r="E168" s="289" t="str">
        <f>VLOOKUP(A168,'[2]Purified DNA QC Master'!$B:$X,2,FALSE)</f>
        <v>A*01:01</v>
      </c>
      <c r="F168" s="289" t="str">
        <f>VLOOKUP(A168,'[2]Purified DNA QC Master'!$B:$X,3,FALSE)</f>
        <v>A*01:01</v>
      </c>
      <c r="G168" s="289" t="str">
        <f>VLOOKUP(A168,'[2]Purified DNA QC Master'!$B:$X,4,FALSE)</f>
        <v>B*07:02:01G</v>
      </c>
      <c r="H168" s="289" t="str">
        <f>VLOOKUP(A168,'[2]Purified DNA QC Master'!$B:$X,5,FALSE)</f>
        <v>B*08:01</v>
      </c>
      <c r="I168" s="289" t="str">
        <f>VLOOKUP(A168,'[2]Purified DNA QC Master'!$B:$X,6,FALSE)</f>
        <v>C*07:01:01G</v>
      </c>
      <c r="J168" s="289" t="str">
        <f>VLOOKUP(A168,'[2]Purified DNA QC Master'!$B:$X,7,FALSE)</f>
        <v>C*07:02:01G</v>
      </c>
      <c r="K168" s="289" t="str">
        <f>VLOOKUP(A168,'[2]Purified DNA QC Master'!$B:$X,16,FALSE)</f>
        <v>DRB1*03:01</v>
      </c>
      <c r="L168" s="289" t="str">
        <f>VLOOKUP(A168,'[2]Purified DNA QC Master'!$B:$X,17,FALSE)</f>
        <v>DRB1*04:01</v>
      </c>
      <c r="M168" s="289" t="str">
        <f>VLOOKUP(A168,'[2]Purified DNA QC Master'!$B:$X,14,FALSE)</f>
        <v>DQB1*02:01</v>
      </c>
      <c r="N168" s="289" t="str">
        <f>VLOOKUP(A168,'[2]Purified DNA QC Master'!$B:$X,15,FALSE)</f>
        <v>DQB1*03:01</v>
      </c>
      <c r="O168" s="289" t="str">
        <f>VLOOKUP(A168,'[2]Purified DNA QC Master'!$B:$X,18,FALSE)</f>
        <v>DRB3*01:01</v>
      </c>
      <c r="P168" s="289"/>
      <c r="Q168" s="289" t="str">
        <f>VLOOKUP(A168,'[2]Purified DNA QC Master'!$B:$X,20,FALSE)</f>
        <v>DRB4*01:01:01G</v>
      </c>
      <c r="R168" s="289"/>
      <c r="S168" s="289"/>
      <c r="T168" s="289"/>
      <c r="U168" s="289" t="str">
        <f>VLOOKUP(A168,'[2]Purified DNA QC Master'!$B:$X,12,FALSE)</f>
        <v>DQA1*03:01:01G</v>
      </c>
      <c r="V168" s="289" t="str">
        <f>VLOOKUP(A168,'[2]Purified DNA QC Master'!$B:$X,13,FALSE)</f>
        <v>DQA1*05:01</v>
      </c>
      <c r="W168" s="289" t="str">
        <f>VLOOKUP(A168,'[2]Purified DNA QC Master'!$B:$X,10,FALSE)</f>
        <v>DPB1*01:01</v>
      </c>
      <c r="X168" s="289" t="str">
        <f>VLOOKUP(A168,'[2]Purified DNA QC Master'!$B:$X,11,FALSE)</f>
        <v>DPB1*03:01:01G</v>
      </c>
      <c r="Y168" s="289" t="str">
        <f>VLOOKUP(A168,'[2]Purified DNA QC Master'!$B:$X,8,FALSE)</f>
        <v>DPA1*01:03</v>
      </c>
      <c r="Z168" s="289" t="str">
        <f>VLOOKUP(A168,'[2]Purified DNA QC Master'!$B:$X,9,FALSE)</f>
        <v>DPA1*02:01</v>
      </c>
    </row>
    <row r="169" spans="1:26" x14ac:dyDescent="0.3">
      <c r="A169" s="293">
        <v>458</v>
      </c>
      <c r="B169" s="293"/>
      <c r="C169" s="293">
        <v>73</v>
      </c>
      <c r="E169" s="289" t="str">
        <f>VLOOKUP(A169,'[2]Purified DNA QC Master'!$B:$X,2,FALSE)</f>
        <v>A*01:01</v>
      </c>
      <c r="F169" s="289" t="str">
        <f>VLOOKUP(A169,'[2]Purified DNA QC Master'!$B:$X,3,FALSE)</f>
        <v>A*01:01</v>
      </c>
      <c r="G169" s="289" t="str">
        <f>VLOOKUP(A169,'[2]Purified DNA QC Master'!$B:$X,4,FALSE)</f>
        <v>B*07:02:01G</v>
      </c>
      <c r="H169" s="289" t="str">
        <f>VLOOKUP(A169,'[2]Purified DNA QC Master'!$B:$X,5,FALSE)</f>
        <v>B*08:01</v>
      </c>
      <c r="I169" s="289" t="str">
        <f>VLOOKUP(A169,'[2]Purified DNA QC Master'!$B:$X,6,FALSE)</f>
        <v>C*07:01:01G</v>
      </c>
      <c r="J169" s="289" t="str">
        <f>VLOOKUP(A169,'[2]Purified DNA QC Master'!$B:$X,7,FALSE)</f>
        <v>C*07:02:01G</v>
      </c>
      <c r="K169" s="289" t="str">
        <f>VLOOKUP(A169,'[2]Purified DNA QC Master'!$B:$X,16,FALSE)</f>
        <v>DRB1*03:01</v>
      </c>
      <c r="L169" s="289" t="str">
        <f>VLOOKUP(A169,'[2]Purified DNA QC Master'!$B:$X,17,FALSE)</f>
        <v>DRB1*04:01</v>
      </c>
      <c r="M169" s="289" t="str">
        <f>VLOOKUP(A169,'[2]Purified DNA QC Master'!$B:$X,14,FALSE)</f>
        <v>DQB1*02:01</v>
      </c>
      <c r="N169" s="289" t="str">
        <f>VLOOKUP(A169,'[2]Purified DNA QC Master'!$B:$X,15,FALSE)</f>
        <v>DQB1*03:01</v>
      </c>
      <c r="O169" s="289" t="str">
        <f>VLOOKUP(A169,'[2]Purified DNA QC Master'!$B:$X,18,FALSE)</f>
        <v>DRB3*01:01</v>
      </c>
      <c r="P169" s="289"/>
      <c r="Q169" s="289" t="str">
        <f>VLOOKUP(A169,'[2]Purified DNA QC Master'!$B:$X,20,FALSE)</f>
        <v>DRB4*01:01:01G</v>
      </c>
      <c r="R169" s="289"/>
      <c r="S169" s="289"/>
      <c r="T169" s="289"/>
      <c r="U169" s="289" t="str">
        <f>VLOOKUP(A169,'[2]Purified DNA QC Master'!$B:$X,12,FALSE)</f>
        <v>DQA1*03:01:01G</v>
      </c>
      <c r="V169" s="289" t="str">
        <f>VLOOKUP(A169,'[2]Purified DNA QC Master'!$B:$X,13,FALSE)</f>
        <v>DQA1*05:01</v>
      </c>
      <c r="W169" s="289" t="str">
        <f>VLOOKUP(A169,'[2]Purified DNA QC Master'!$B:$X,10,FALSE)</f>
        <v>DPB1*01:01</v>
      </c>
      <c r="X169" s="289" t="str">
        <f>VLOOKUP(A169,'[2]Purified DNA QC Master'!$B:$X,11,FALSE)</f>
        <v>DPB1*03:01:01G</v>
      </c>
      <c r="Y169" s="289" t="str">
        <f>VLOOKUP(A169,'[2]Purified DNA QC Master'!$B:$X,8,FALSE)</f>
        <v>DPA1*01:03</v>
      </c>
      <c r="Z169" s="289" t="str">
        <f>VLOOKUP(A169,'[2]Purified DNA QC Master'!$B:$X,9,FALSE)</f>
        <v>DPA1*02:01</v>
      </c>
    </row>
    <row r="170" spans="1:26" x14ac:dyDescent="0.3">
      <c r="A170" s="287">
        <v>459</v>
      </c>
      <c r="C170" s="287">
        <v>8</v>
      </c>
      <c r="E170" s="289" t="str">
        <f>VLOOKUP(A170,'[2]Purified DNA QC Master'!$B:$X,2,FALSE)</f>
        <v>A*01:01</v>
      </c>
      <c r="F170" s="289" t="str">
        <f>VLOOKUP(A170,'[2]Purified DNA QC Master'!$B:$X,3,FALSE)</f>
        <v>A*02:01</v>
      </c>
      <c r="G170" s="289" t="str">
        <f>VLOOKUP(A170,'[2]Purified DNA QC Master'!$B:$X,4,FALSE)</f>
        <v>B*15:01:01G</v>
      </c>
      <c r="H170" s="289" t="str">
        <f>VLOOKUP(A170,'[2]Purified DNA QC Master'!$B:$X,5,FALSE)</f>
        <v>B*44:02:01G</v>
      </c>
      <c r="I170" s="289" t="str">
        <f>VLOOKUP(A170,'[2]Purified DNA QC Master'!$B:$X,6,FALSE)</f>
        <v>C*03:04</v>
      </c>
      <c r="J170" s="289" t="str">
        <f>VLOOKUP(A170,'[2]Purified DNA QC Master'!$B:$X,7,FALSE)</f>
        <v>C*05:01</v>
      </c>
      <c r="K170" s="289" t="str">
        <f>VLOOKUP(A170,'[2]Purified DNA QC Master'!$B:$X,16,FALSE)</f>
        <v>DRB1*04:01</v>
      </c>
      <c r="L170" s="289" t="str">
        <f>VLOOKUP(A170,'[2]Purified DNA QC Master'!$B:$X,17,FALSE)</f>
        <v>DRB1*04:01</v>
      </c>
      <c r="M170" s="289" t="str">
        <f>VLOOKUP(A170,'[2]Purified DNA QC Master'!$B:$X,14,FALSE)</f>
        <v>DQB1*03:01</v>
      </c>
      <c r="N170" s="289" t="str">
        <f>VLOOKUP(A170,'[2]Purified DNA QC Master'!$B:$X,15,FALSE)</f>
        <v>DQB1*03:02</v>
      </c>
      <c r="O170" s="289"/>
      <c r="P170" s="289"/>
      <c r="Q170" s="289" t="str">
        <f>VLOOKUP(A170,'[2]Purified DNA QC Master'!$B:$X,20,FALSE)</f>
        <v>DRB4*01:01:01G</v>
      </c>
      <c r="R170" s="289" t="str">
        <f>VLOOKUP(A170,'[2]Purified DNA QC Master'!$B:$X,21,FALSE)</f>
        <v>DRB4*01:01:01G</v>
      </c>
      <c r="S170" s="289"/>
      <c r="T170" s="289"/>
      <c r="U170" s="289" t="str">
        <f>VLOOKUP(A170,'[2]Purified DNA QC Master'!$B:$X,12,FALSE)</f>
        <v>DQA1*03:01</v>
      </c>
      <c r="V170" s="289" t="str">
        <f>VLOOKUP(A170,'[2]Purified DNA QC Master'!$B:$X,13,FALSE)</f>
        <v>DQA1*03:01:01G</v>
      </c>
      <c r="W170" s="289" t="str">
        <f>VLOOKUP(A170,'[2]Purified DNA QC Master'!$B:$X,10,FALSE)</f>
        <v>DPB1*04:01:01G</v>
      </c>
      <c r="X170" s="289" t="str">
        <f>VLOOKUP(A170,'[2]Purified DNA QC Master'!$B:$X,11,FALSE)</f>
        <v>DPB1*04:02:01G</v>
      </c>
      <c r="Y170" s="289" t="str">
        <f>VLOOKUP(A170,'[2]Purified DNA QC Master'!$B:$X,8,FALSE)</f>
        <v>DPA1*01:03</v>
      </c>
      <c r="Z170" s="289" t="str">
        <f>VLOOKUP(A170,'[2]Purified DNA QC Master'!$B:$X,9,FALSE)</f>
        <v>DPA1*01:03</v>
      </c>
    </row>
    <row r="171" spans="1:26" x14ac:dyDescent="0.3">
      <c r="A171" s="290">
        <v>460</v>
      </c>
      <c r="B171" s="291" t="s">
        <v>1779</v>
      </c>
      <c r="C171" s="290">
        <v>2</v>
      </c>
      <c r="D171" s="292" t="s">
        <v>3450</v>
      </c>
      <c r="E171" s="289" t="str">
        <f>VLOOKUP(B171,'QC Inventory 6_1_16'!A:X,3,FALSE)</f>
        <v xml:space="preserve">03MR            </v>
      </c>
      <c r="F171" s="289" t="str">
        <f>VLOOKUP(B171,'QC Inventory 6_1_16'!A:X,4,FALSE)</f>
        <v xml:space="preserve">02SWY           </v>
      </c>
      <c r="G171" s="289" t="str">
        <f>VLOOKUP(B171,'QC Inventory 6_1_16'!A:X,5,FALSE)</f>
        <v xml:space="preserve">07AMP           </v>
      </c>
      <c r="H171" s="289" t="str">
        <f>VLOOKUP(B171,'QC Inventory 6_1_16'!A:X,6,FALSE)</f>
        <v xml:space="preserve">40UF            </v>
      </c>
      <c r="I171" s="289" t="str">
        <f>VLOOKUP(B171,'QC Inventory 6_1_16'!A:X,7,FALSE)</f>
        <v xml:space="preserve">0202            </v>
      </c>
      <c r="J171" s="289" t="str">
        <f>VLOOKUP(B171,'QC Inventory 6_1_16'!A:X,8,FALSE)</f>
        <v xml:space="preserve">0702            </v>
      </c>
      <c r="K171" s="289" t="str">
        <f>VLOOKUP(B171,'QC Inventory 6_1_16'!A:X,9,FALSE)</f>
        <v xml:space="preserve">0401            </v>
      </c>
      <c r="L171" s="289" t="str">
        <f>VLOOKUP(B171,'QC Inventory 6_1_16'!A:X,10,FALSE)</f>
        <v xml:space="preserve">1301            </v>
      </c>
      <c r="M171" s="289"/>
      <c r="N171" s="289"/>
      <c r="O171" s="289" t="str">
        <f>VLOOKUP(B171,'QC Inventory 6_1_16'!A:X,11,FALSE)</f>
        <v xml:space="preserve">0202            </v>
      </c>
      <c r="P171" s="289" t="str">
        <f>VLOOKUP(B171,'QC Inventory 6_1_16'!A:X,12,FALSE)</f>
        <v xml:space="preserve">                </v>
      </c>
      <c r="Q171" s="289" t="str">
        <f>VLOOKUP(B171,'QC Inventory 6_1_16'!A:X,13,FALSE)</f>
        <v xml:space="preserve">01AC            </v>
      </c>
      <c r="R171" s="289" t="str">
        <f>VLOOKUP(B171,'QC Inventory 6_1_16'!A:X,14,FALSE)</f>
        <v xml:space="preserve">                </v>
      </c>
      <c r="S171" s="289"/>
      <c r="T171" s="289"/>
      <c r="U171" s="289"/>
      <c r="V171" s="289"/>
      <c r="W171" s="289"/>
      <c r="X171" s="289"/>
      <c r="Y171" s="289"/>
      <c r="Z171" s="289"/>
    </row>
    <row r="172" spans="1:26" x14ac:dyDescent="0.3">
      <c r="A172" s="287">
        <v>461</v>
      </c>
      <c r="C172" s="287">
        <v>14</v>
      </c>
      <c r="E172" s="289" t="str">
        <f>VLOOKUP(A172,'[2]Purified DNA QC Master'!$B:$X,2,FALSE)</f>
        <v>A*01:01</v>
      </c>
      <c r="F172" s="289" t="str">
        <f>VLOOKUP(A172,'[2]Purified DNA QC Master'!$B:$X,3,FALSE)</f>
        <v>A*01:02</v>
      </c>
      <c r="G172" s="289" t="str">
        <f>VLOOKUP(A172,'[2]Purified DNA QC Master'!$B:$X,4,FALSE)</f>
        <v>B*08:01</v>
      </c>
      <c r="H172" s="289" t="str">
        <f>VLOOKUP(A172,'[2]Purified DNA QC Master'!$B:$X,5,FALSE)</f>
        <v>B*49:01</v>
      </c>
      <c r="I172" s="289" t="str">
        <f>VLOOKUP(A172,'[2]Purified DNA QC Master'!$B:$X,6,FALSE)</f>
        <v>C*07:01:01G</v>
      </c>
      <c r="J172" s="289" t="str">
        <f>VLOOKUP(A172,'[2]Purified DNA QC Master'!$B:$X,7,FALSE)</f>
        <v>C*07:01:01G</v>
      </c>
      <c r="K172" s="289" t="str">
        <f>VLOOKUP(A172,'[2]Purified DNA QC Master'!$B:$X,16,FALSE)</f>
        <v>DRB1*03:01</v>
      </c>
      <c r="L172" s="289" t="str">
        <f>VLOOKUP(A172,'[2]Purified DNA QC Master'!$B:$X,17,FALSE)</f>
        <v>DRB1*15:03</v>
      </c>
      <c r="M172" s="289" t="str">
        <f>VLOOKUP(A172,'[2]Purified DNA QC Master'!$B:$X,14,FALSE)</f>
        <v>DQB1*06:02</v>
      </c>
      <c r="N172" s="289" t="str">
        <f>VLOOKUP(A172,'[2]Purified DNA QC Master'!$B:$X,15,FALSE)</f>
        <v>DQB1*02:01</v>
      </c>
      <c r="O172" s="289" t="str">
        <f>VLOOKUP(A172,'[2]Purified DNA QC Master'!$B:$X,18,FALSE)</f>
        <v>DRB3*01:01</v>
      </c>
      <c r="P172" s="289" t="str">
        <f>VLOOKUP(A172,'[2]Purified DNA QC Master'!$B:$X,19,FALSE)</f>
        <v>DRB3*01:01</v>
      </c>
      <c r="Q172" s="289"/>
      <c r="R172" s="289"/>
      <c r="S172" s="289"/>
      <c r="T172" s="289"/>
      <c r="U172" s="289" t="str">
        <f>VLOOKUP(A172,'[2]Purified DNA QC Master'!$B:$X,12,FALSE)</f>
        <v>DQA1*01:02:01G</v>
      </c>
      <c r="V172" s="289" t="str">
        <f>VLOOKUP(A172,'[2]Purified DNA QC Master'!$B:$X,13,FALSE)</f>
        <v>DQA1*05:01</v>
      </c>
      <c r="W172" s="289" t="str">
        <f>VLOOKUP(A172,'[2]Purified DNA QC Master'!$B:$X,10,FALSE)</f>
        <v>DPB1*01:01</v>
      </c>
      <c r="X172" s="289" t="str">
        <f>VLOOKUP(A172,'[2]Purified DNA QC Master'!$B:$X,11,FALSE)</f>
        <v>DPB1*18:01</v>
      </c>
      <c r="Y172" s="289" t="str">
        <f>VLOOKUP(A172,'[2]Purified DNA QC Master'!$B:$X,8,FALSE)</f>
        <v>DPA1*01:03</v>
      </c>
      <c r="Z172" s="289" t="str">
        <f>VLOOKUP(A172,'[2]Purified DNA QC Master'!$B:$X,9,FALSE)</f>
        <v>DPA1*02:01</v>
      </c>
    </row>
    <row r="173" spans="1:26" x14ac:dyDescent="0.3">
      <c r="A173" s="294">
        <v>462</v>
      </c>
      <c r="B173" s="294"/>
      <c r="C173" s="294">
        <v>49</v>
      </c>
      <c r="E173" s="289" t="str">
        <f>VLOOKUP(A173,'[2]Purified DNA QC Master'!$B:$X,2,FALSE)</f>
        <v>A*25:01</v>
      </c>
      <c r="F173" s="289" t="str">
        <f>VLOOKUP(A173,'[2]Purified DNA QC Master'!$B:$X,3,FALSE)</f>
        <v>A*33:01</v>
      </c>
      <c r="G173" s="289" t="str">
        <f>VLOOKUP(A173,'[2]Purified DNA QC Master'!$B:$X,4,FALSE)</f>
        <v>B*14:02</v>
      </c>
      <c r="H173" s="289" t="str">
        <f>VLOOKUP(A173,'[2]Purified DNA QC Master'!$B:$X,5,FALSE)</f>
        <v>B*18:01:01G</v>
      </c>
      <c r="I173" s="289" t="str">
        <f>VLOOKUP(A173,'[2]Purified DNA QC Master'!$B:$X,6,FALSE)</f>
        <v>C*08:02</v>
      </c>
      <c r="J173" s="289" t="str">
        <f>VLOOKUP(A173,'[2]Purified DNA QC Master'!$B:$X,7,FALSE)</f>
        <v>C*12:03</v>
      </c>
      <c r="K173" s="289" t="str">
        <f>VLOOKUP(A173,'[2]Purified DNA QC Master'!$B:$X,16,FALSE)</f>
        <v>DRB1*11:04</v>
      </c>
      <c r="L173" s="289" t="str">
        <f>VLOOKUP(A173,'[2]Purified DNA QC Master'!$B:$X,17,FALSE)</f>
        <v>DRB1*12:01:01G</v>
      </c>
      <c r="M173" s="289" t="str">
        <f>VLOOKUP(A173,'[2]Purified DNA QC Master'!$B:$X,14,FALSE)</f>
        <v>DQB1*03:01</v>
      </c>
      <c r="N173" s="289" t="str">
        <f>VLOOKUP(A173,'[2]Purified DNA QC Master'!$B:$X,15,FALSE)</f>
        <v>DQB1*03:01</v>
      </c>
      <c r="O173" s="289" t="str">
        <f>VLOOKUP(A173,'[2]Purified DNA QC Master'!$B:$X,18,FALSE)</f>
        <v>DRB3*02:02:01G</v>
      </c>
      <c r="P173" s="289" t="str">
        <f>VLOOKUP(A173,'[2]Purified DNA QC Master'!$B:$X,19,FALSE)</f>
        <v>DRB3*02:02:01G</v>
      </c>
      <c r="Q173" s="289"/>
      <c r="R173" s="289"/>
      <c r="S173" s="289"/>
      <c r="T173" s="289"/>
      <c r="U173" s="289" t="str">
        <f>VLOOKUP(A173,'[2]Purified DNA QC Master'!$B:$X,12,FALSE)</f>
        <v>DQA1*05:01:01G</v>
      </c>
      <c r="V173" s="289" t="str">
        <f>VLOOKUP(A173,'[2]Purified DNA QC Master'!$B:$X,13,FALSE)</f>
        <v>DQA1*05:01:01G</v>
      </c>
      <c r="W173" s="289" t="str">
        <f>VLOOKUP(A173,'[2]Purified DNA QC Master'!$B:$X,10,FALSE)</f>
        <v>DPB1*04:02</v>
      </c>
      <c r="X173" s="289" t="str">
        <f>VLOOKUP(A173,'[2]Purified DNA QC Master'!$B:$X,11,FALSE)</f>
        <v>DPB1*14:01</v>
      </c>
      <c r="Y173" s="289" t="str">
        <f>VLOOKUP(A173,'[2]Purified DNA QC Master'!$B:$X,8,FALSE)</f>
        <v>DPA1*01:03</v>
      </c>
      <c r="Z173" s="289" t="str">
        <f>VLOOKUP(A173,'[2]Purified DNA QC Master'!$B:$X,9,FALSE)</f>
        <v>DPA1*02:01</v>
      </c>
    </row>
    <row r="174" spans="1:26" x14ac:dyDescent="0.3">
      <c r="A174" s="287">
        <v>463</v>
      </c>
      <c r="C174" s="287">
        <v>5</v>
      </c>
      <c r="E174" s="289" t="str">
        <f>VLOOKUP(A174,'[2]Purified DNA QC Master'!$B:$X,2,FALSE)</f>
        <v>A*01:01</v>
      </c>
      <c r="F174" s="289" t="str">
        <f>VLOOKUP(A174,'[2]Purified DNA QC Master'!$B:$X,3,FALSE)</f>
        <v>A*02:01</v>
      </c>
      <c r="G174" s="289" t="str">
        <f>VLOOKUP(A174,'[2]Purified DNA QC Master'!$B:$X,4,FALSE)</f>
        <v>B*15:01</v>
      </c>
      <c r="H174" s="289" t="str">
        <f>VLOOKUP(A174,'[2]Purified DNA QC Master'!$B:$X,5,FALSE)</f>
        <v>B*37:01</v>
      </c>
      <c r="I174" s="289" t="str">
        <f>VLOOKUP(A174,'[2]Purified DNA QC Master'!$B:$X,6,FALSE)</f>
        <v>C*03:04</v>
      </c>
      <c r="J174" s="289" t="str">
        <f>VLOOKUP(A174,'[2]Purified DNA QC Master'!$B:$X,7,FALSE)</f>
        <v>C*06:02:01G</v>
      </c>
      <c r="K174" s="289" t="str">
        <f>VLOOKUP(A174,'[2]Purified DNA QC Master'!$B:$X,16,FALSE)</f>
        <v>DRB1*04:01</v>
      </c>
      <c r="L174" s="289" t="str">
        <f>VLOOKUP(A174,'[2]Purified DNA QC Master'!$B:$X,17,FALSE)</f>
        <v>DRB1*13:01</v>
      </c>
      <c r="M174" s="289" t="str">
        <f>VLOOKUP(A174,'[2]Purified DNA QC Master'!$B:$X,14,FALSE)</f>
        <v>DQB1*06:03</v>
      </c>
      <c r="N174" s="289" t="str">
        <f>VLOOKUP(A174,'[2]Purified DNA QC Master'!$B:$X,15,FALSE)</f>
        <v>DQB1*03:02</v>
      </c>
      <c r="O174" s="289" t="str">
        <f>VLOOKUP(A174,'[2]Purified DNA QC Master'!$B:$X,18,FALSE)</f>
        <v>DRB3*01:01</v>
      </c>
      <c r="P174" s="289"/>
      <c r="Q174" s="289" t="str">
        <f>VLOOKUP(A174,'[2]Purified DNA QC Master'!$B:$X,20,FALSE)</f>
        <v>DRB4*01:01:01G</v>
      </c>
      <c r="R174" s="289"/>
      <c r="S174" s="289"/>
      <c r="T174" s="289"/>
      <c r="U174" s="289" t="str">
        <f>VLOOKUP(A174,'[2]Purified DNA QC Master'!$B:$X,12,FALSE)</f>
        <v>DQA1*01:03</v>
      </c>
      <c r="V174" s="289" t="str">
        <f>VLOOKUP(A174,'[2]Purified DNA QC Master'!$B:$X,13,FALSE)</f>
        <v>DQA1*03:01:01G</v>
      </c>
      <c r="W174" s="289" t="str">
        <f>VLOOKUP(A174,'[2]Purified DNA QC Master'!$B:$X,10,FALSE)</f>
        <v>DPB1*03:01:01G</v>
      </c>
      <c r="X174" s="289" t="str">
        <f>VLOOKUP(A174,'[2]Purified DNA QC Master'!$B:$X,11,FALSE)</f>
        <v>DPB1*04:01</v>
      </c>
      <c r="Y174" s="289" t="str">
        <f>VLOOKUP(A174,'[2]Purified DNA QC Master'!$B:$X,8,FALSE)</f>
        <v>DPA1*01:03</v>
      </c>
      <c r="Z174" s="289" t="str">
        <f>VLOOKUP(A174,'[2]Purified DNA QC Master'!$B:$X,9,FALSE)</f>
        <v>DPA1*01:03</v>
      </c>
    </row>
    <row r="175" spans="1:26" x14ac:dyDescent="0.3">
      <c r="A175" s="293">
        <v>464</v>
      </c>
      <c r="B175" s="293"/>
      <c r="C175" s="293">
        <v>85</v>
      </c>
      <c r="E175" s="289" t="str">
        <f>VLOOKUP(A175,'[2]Purified DNA QC Master'!$B:$X,2,FALSE)</f>
        <v>A*02:01</v>
      </c>
      <c r="F175" s="289" t="str">
        <f>VLOOKUP(A175,'[2]Purified DNA QC Master'!$B:$X,3,FALSE)</f>
        <v>A*03:01</v>
      </c>
      <c r="G175" s="289" t="str">
        <f>VLOOKUP(A175,'[2]Purified DNA QC Master'!$B:$X,4,FALSE)</f>
        <v>B*07:02:01G</v>
      </c>
      <c r="H175" s="289" t="str">
        <f>VLOOKUP(A175,'[2]Purified DNA QC Master'!$B:$X,5,FALSE)</f>
        <v>B*44:02:01G</v>
      </c>
      <c r="I175" s="289" t="str">
        <f>VLOOKUP(A175,'[2]Purified DNA QC Master'!$B:$X,6,FALSE)</f>
        <v>C*05:01</v>
      </c>
      <c r="J175" s="289" t="str">
        <f>VLOOKUP(A175,'[2]Purified DNA QC Master'!$B:$X,7,FALSE)</f>
        <v>C*07:02:01G</v>
      </c>
      <c r="K175" s="289" t="str">
        <f>VLOOKUP(A175,'[2]Purified DNA QC Master'!$B:$X,16,FALSE)</f>
        <v>DRB1*01:01</v>
      </c>
      <c r="L175" s="289" t="str">
        <f>VLOOKUP(A175,'[2]Purified DNA QC Master'!$B:$X,17,FALSE)</f>
        <v>DRB1*15:01</v>
      </c>
      <c r="M175" s="289" t="str">
        <f>VLOOKUP(A175,'[2]Purified DNA QC Master'!$B:$X,14,FALSE)</f>
        <v>DQB1*05:01</v>
      </c>
      <c r="N175" s="289" t="str">
        <f>VLOOKUP(A175,'[2]Purified DNA QC Master'!$B:$X,15,FALSE)</f>
        <v>DQB1*06:02</v>
      </c>
      <c r="O175" s="289"/>
      <c r="P175" s="289"/>
      <c r="Q175" s="289"/>
      <c r="R175" s="289"/>
      <c r="S175" s="289" t="str">
        <f>VLOOKUP(A175,'[2]Purified DNA QC Master'!$B:$X,22,FALSE)</f>
        <v>DRB5*01:01</v>
      </c>
      <c r="T175" s="289"/>
      <c r="U175" s="289" t="str">
        <f>VLOOKUP(A175,'[2]Purified DNA QC Master'!$B:$X,12,FALSE)</f>
        <v>DQA1*01:01:01G</v>
      </c>
      <c r="V175" s="289" t="str">
        <f>VLOOKUP(A175,'[2]Purified DNA QC Master'!$B:$X,13,FALSE)</f>
        <v>DQA1*01:02:01G</v>
      </c>
      <c r="W175" s="289" t="str">
        <f>VLOOKUP(A175,'[2]Purified DNA QC Master'!$B:$X,10,FALSE)</f>
        <v>DPB1*04:01:01G</v>
      </c>
      <c r="X175" s="289" t="str">
        <f>VLOOKUP(A175,'[2]Purified DNA QC Master'!$B:$X,11,FALSE)</f>
        <v>DPB1*04:02:01G</v>
      </c>
      <c r="Y175" s="289" t="str">
        <f>VLOOKUP(A175,'[2]Purified DNA QC Master'!$B:$X,8,FALSE)</f>
        <v>DPA1*01:03</v>
      </c>
      <c r="Z175" s="289" t="str">
        <f>VLOOKUP(A175,'[2]Purified DNA QC Master'!$B:$X,9,FALSE)</f>
        <v>DPA1*01:03</v>
      </c>
    </row>
    <row r="176" spans="1:26" x14ac:dyDescent="0.3">
      <c r="A176" s="293">
        <v>464</v>
      </c>
      <c r="B176" s="293"/>
      <c r="C176" s="293"/>
      <c r="E176" s="289" t="str">
        <f>VLOOKUP(A176,'[2]Purified DNA QC Master'!$B:$X,2,FALSE)</f>
        <v>A*02:01</v>
      </c>
      <c r="F176" s="289" t="str">
        <f>VLOOKUP(A176,'[2]Purified DNA QC Master'!$B:$X,3,FALSE)</f>
        <v>A*03:01</v>
      </c>
      <c r="G176" s="289" t="str">
        <f>VLOOKUP(A176,'[2]Purified DNA QC Master'!$B:$X,4,FALSE)</f>
        <v>B*07:02:01G</v>
      </c>
      <c r="H176" s="289" t="str">
        <f>VLOOKUP(A176,'[2]Purified DNA QC Master'!$B:$X,5,FALSE)</f>
        <v>B*44:02:01G</v>
      </c>
      <c r="I176" s="289" t="str">
        <f>VLOOKUP(A176,'[2]Purified DNA QC Master'!$B:$X,6,FALSE)</f>
        <v>C*05:01</v>
      </c>
      <c r="J176" s="289" t="str">
        <f>VLOOKUP(A176,'[2]Purified DNA QC Master'!$B:$X,7,FALSE)</f>
        <v>C*07:02:01G</v>
      </c>
      <c r="K176" s="289" t="str">
        <f>VLOOKUP(A176,'[2]Purified DNA QC Master'!$B:$X,16,FALSE)</f>
        <v>DRB1*01:01</v>
      </c>
      <c r="L176" s="289" t="str">
        <f>VLOOKUP(A176,'[2]Purified DNA QC Master'!$B:$X,17,FALSE)</f>
        <v>DRB1*15:01</v>
      </c>
      <c r="M176" s="289" t="str">
        <f>VLOOKUP(A176,'[2]Purified DNA QC Master'!$B:$X,14,FALSE)</f>
        <v>DQB1*05:01</v>
      </c>
      <c r="N176" s="289" t="str">
        <f>VLOOKUP(A176,'[2]Purified DNA QC Master'!$B:$X,15,FALSE)</f>
        <v>DQB1*06:02</v>
      </c>
      <c r="O176" s="289"/>
      <c r="P176" s="289"/>
      <c r="Q176" s="289"/>
      <c r="R176" s="289"/>
      <c r="S176" s="289" t="str">
        <f>VLOOKUP(A176,'[2]Purified DNA QC Master'!$B:$X,22,FALSE)</f>
        <v>DRB5*01:01</v>
      </c>
      <c r="T176" s="289"/>
      <c r="U176" s="289" t="str">
        <f>VLOOKUP(A176,'[2]Purified DNA QC Master'!$B:$X,12,FALSE)</f>
        <v>DQA1*01:01:01G</v>
      </c>
      <c r="V176" s="289" t="str">
        <f>VLOOKUP(A176,'[2]Purified DNA QC Master'!$B:$X,13,FALSE)</f>
        <v>DQA1*01:02:01G</v>
      </c>
      <c r="W176" s="289" t="str">
        <f>VLOOKUP(A176,'[2]Purified DNA QC Master'!$B:$X,10,FALSE)</f>
        <v>DPB1*04:01:01G</v>
      </c>
      <c r="X176" s="289" t="str">
        <f>VLOOKUP(A176,'[2]Purified DNA QC Master'!$B:$X,11,FALSE)</f>
        <v>DPB1*04:02:01G</v>
      </c>
      <c r="Y176" s="289" t="str">
        <f>VLOOKUP(A176,'[2]Purified DNA QC Master'!$B:$X,8,FALSE)</f>
        <v>DPA1*01:03</v>
      </c>
      <c r="Z176" s="289" t="str">
        <f>VLOOKUP(A176,'[2]Purified DNA QC Master'!$B:$X,9,FALSE)</f>
        <v>DPA1*01:03</v>
      </c>
    </row>
    <row r="177" spans="1:26" x14ac:dyDescent="0.3">
      <c r="A177" s="287">
        <v>465</v>
      </c>
      <c r="C177" s="287">
        <v>19</v>
      </c>
      <c r="E177" s="289" t="str">
        <f>VLOOKUP(A177,'[2]Purified DNA QC Master'!$B:$X,2,FALSE)</f>
        <v>A*01:01</v>
      </c>
      <c r="F177" s="289" t="str">
        <f>VLOOKUP(A177,'[2]Purified DNA QC Master'!$B:$X,3,FALSE)</f>
        <v>A*02:01</v>
      </c>
      <c r="G177" s="289" t="str">
        <f>VLOOKUP(A177,'[2]Purified DNA QC Master'!$B:$X,4,FALSE)</f>
        <v>B*07:02:01G</v>
      </c>
      <c r="H177" s="289" t="str">
        <f>VLOOKUP(A177,'[2]Purified DNA QC Master'!$B:$X,5,FALSE)</f>
        <v>B*08:01</v>
      </c>
      <c r="I177" s="289" t="str">
        <f>VLOOKUP(A177,'[2]Purified DNA QC Master'!$B:$X,6,FALSE)</f>
        <v>C*07:01:01G</v>
      </c>
      <c r="J177" s="289" t="str">
        <f>VLOOKUP(A177,'[2]Purified DNA QC Master'!$B:$X,7,FALSE)</f>
        <v>C*07:02:01G</v>
      </c>
      <c r="K177" s="289" t="str">
        <f>VLOOKUP(A177,'[2]Purified DNA QC Master'!$B:$X,16,FALSE)</f>
        <v>DRB1*03:01</v>
      </c>
      <c r="L177" s="289" t="str">
        <f>VLOOKUP(A177,'[2]Purified DNA QC Master'!$B:$X,17,FALSE)</f>
        <v>DRB1*15:01</v>
      </c>
      <c r="M177" s="289" t="str">
        <f>VLOOKUP(A177,'[2]Purified DNA QC Master'!$B:$X,14,FALSE)</f>
        <v>DQB1*06:02</v>
      </c>
      <c r="N177" s="289" t="str">
        <f>VLOOKUP(A177,'[2]Purified DNA QC Master'!$B:$X,15,FALSE)</f>
        <v>DQB1*02:01</v>
      </c>
      <c r="O177" s="289" t="str">
        <f>VLOOKUP(A177,'[2]Purified DNA QC Master'!$B:$X,18,FALSE)</f>
        <v>DRB3*01:01</v>
      </c>
      <c r="P177" s="289"/>
      <c r="Q177" s="289"/>
      <c r="R177" s="289"/>
      <c r="S177" s="289" t="str">
        <f>VLOOKUP(A177,'[2]Purified DNA QC Master'!$B:$X,22,FALSE)</f>
        <v>DRB5*01:01</v>
      </c>
      <c r="T177" s="289"/>
      <c r="U177" s="289" t="str">
        <f>VLOOKUP(A177,'[2]Purified DNA QC Master'!$B:$X,12,FALSE)</f>
        <v>DQA1*01:02:01G</v>
      </c>
      <c r="V177" s="289" t="str">
        <f>VLOOKUP(A177,'[2]Purified DNA QC Master'!$B:$X,13,FALSE)</f>
        <v>DQA1*05:01</v>
      </c>
      <c r="W177" s="289" t="str">
        <f>VLOOKUP(A177,'[2]Purified DNA QC Master'!$B:$X,10,FALSE)</f>
        <v>DPB1*01:01</v>
      </c>
      <c r="X177" s="289" t="str">
        <f>VLOOKUP(A177,'[2]Purified DNA QC Master'!$B:$X,11,FALSE)</f>
        <v>DPB1*03:01:01G</v>
      </c>
      <c r="Y177" s="289" t="str">
        <f>VLOOKUP(A177,'[2]Purified DNA QC Master'!$B:$X,8,FALSE)</f>
        <v>DPA1*01:03</v>
      </c>
      <c r="Z177" s="289" t="str">
        <f>VLOOKUP(A177,'[2]Purified DNA QC Master'!$B:$X,9,FALSE)</f>
        <v>DPA1*02:01</v>
      </c>
    </row>
    <row r="178" spans="1:26" x14ac:dyDescent="0.3">
      <c r="A178" s="287">
        <v>466</v>
      </c>
      <c r="C178" s="297">
        <v>19</v>
      </c>
      <c r="D178" s="292" t="s">
        <v>928</v>
      </c>
      <c r="E178" s="289" t="str">
        <f>VLOOKUP(A178,'[2]Purified DNA QC Master'!$B:$X,2,FALSE)</f>
        <v>A*01:01</v>
      </c>
      <c r="F178" s="289" t="str">
        <f>VLOOKUP(A178,'[2]Purified DNA QC Master'!$B:$X,3,FALSE)</f>
        <v>A*02:01</v>
      </c>
      <c r="G178" s="289" t="str">
        <f>VLOOKUP(A178,'[2]Purified DNA QC Master'!$B:$X,4,FALSE)</f>
        <v>B*08:01</v>
      </c>
      <c r="H178" s="289" t="str">
        <f>VLOOKUP(A178,'[2]Purified DNA QC Master'!$B:$X,5,FALSE)</f>
        <v>B*15:01</v>
      </c>
      <c r="I178" s="289" t="str">
        <f>VLOOKUP(A178,'[2]Purified DNA QC Master'!$B:$X,6,FALSE)</f>
        <v>C*03:03:01G</v>
      </c>
      <c r="J178" s="289" t="str">
        <f>VLOOKUP(A178,'[2]Purified DNA QC Master'!$B:$X,7,FALSE)</f>
        <v>C*07:01:01G</v>
      </c>
      <c r="K178" s="289" t="str">
        <f>VLOOKUP(A178,'[2]Purified DNA QC Master'!$B:$X,16,FALSE)</f>
        <v>DRB1*03:01</v>
      </c>
      <c r="L178" s="289" t="str">
        <f>VLOOKUP(A178,'[2]Purified DNA QC Master'!$B:$X,17,FALSE)</f>
        <v>DRB1*14:01:01G</v>
      </c>
      <c r="M178" s="289" t="str">
        <f>VLOOKUP(A178,'[2]Purified DNA QC Master'!$B:$X,14,FALSE)</f>
        <v>DQB1*05:03</v>
      </c>
      <c r="N178" s="289" t="str">
        <f>VLOOKUP(A178,'[2]Purified DNA QC Master'!$B:$X,15,FALSE)</f>
        <v>DQB1*02:01</v>
      </c>
      <c r="O178" s="289" t="str">
        <f>VLOOKUP(A178,'[2]Purified DNA QC Master'!$B:$X,18,FALSE)</f>
        <v>DRB3*01:01</v>
      </c>
      <c r="P178" s="289" t="str">
        <f>VLOOKUP(A178,'[2]Purified DNA QC Master'!$B:$X,19,FALSE)</f>
        <v>DRB3*02:02:01G</v>
      </c>
      <c r="Q178" s="289"/>
      <c r="R178" s="289"/>
      <c r="S178" s="289"/>
      <c r="T178" s="289"/>
      <c r="U178" s="289" t="str">
        <f>VLOOKUP(A178,'[2]Purified DNA QC Master'!$B:$X,12,FALSE)</f>
        <v>DQA1*01:01:01G</v>
      </c>
      <c r="V178" s="289" t="str">
        <f>VLOOKUP(A178,'[2]Purified DNA QC Master'!$B:$X,13,FALSE)</f>
        <v>DQA1*05:01</v>
      </c>
      <c r="W178" s="289" t="str">
        <f>VLOOKUP(A178,'[2]Purified DNA QC Master'!$B:$X,10,FALSE)</f>
        <v>DPB1*01:01</v>
      </c>
      <c r="X178" s="289" t="str">
        <f>VLOOKUP(A178,'[2]Purified DNA QC Master'!$B:$X,11,FALSE)</f>
        <v>DPB1*03:01:01G</v>
      </c>
      <c r="Y178" s="289" t="str">
        <f>VLOOKUP(A178,'[2]Purified DNA QC Master'!$B:$X,8,FALSE)</f>
        <v>DPA1*01:03</v>
      </c>
      <c r="Z178" s="289" t="str">
        <f>VLOOKUP(A178,'[2]Purified DNA QC Master'!$B:$X,9,FALSE)</f>
        <v>DPA1*02:01</v>
      </c>
    </row>
    <row r="179" spans="1:26" x14ac:dyDescent="0.3">
      <c r="A179" s="287">
        <v>467</v>
      </c>
      <c r="C179" s="297">
        <v>19</v>
      </c>
      <c r="E179" s="289" t="str">
        <f>VLOOKUP(A179,'[2]Purified DNA QC Master'!$B:$X,2,FALSE)</f>
        <v>A*01:01</v>
      </c>
      <c r="F179" s="289" t="str">
        <f>VLOOKUP(A179,'[2]Purified DNA QC Master'!$B:$X,3,FALSE)</f>
        <v>A*23:01:01G</v>
      </c>
      <c r="G179" s="289" t="str">
        <f>VLOOKUP(A179,'[2]Purified DNA QC Master'!$B:$X,4,FALSE)</f>
        <v>B*08:01</v>
      </c>
      <c r="H179" s="289" t="str">
        <f>VLOOKUP(A179,'[2]Purified DNA QC Master'!$B:$X,5,FALSE)</f>
        <v>B*44:03</v>
      </c>
      <c r="I179" s="289" t="str">
        <f>VLOOKUP(A179,'[2]Purified DNA QC Master'!$B:$X,6,FALSE)</f>
        <v>C*04:01:01G</v>
      </c>
      <c r="J179" s="289" t="str">
        <f>VLOOKUP(A179,'[2]Purified DNA QC Master'!$B:$X,7,FALSE)</f>
        <v>C*07:01:01G</v>
      </c>
      <c r="K179" s="289" t="str">
        <f>VLOOKUP(A179,'[2]Purified DNA QC Master'!$B:$X,16,FALSE)</f>
        <v>DRB1*03:01</v>
      </c>
      <c r="L179" s="289" t="str">
        <f>VLOOKUP(A179,'[2]Purified DNA QC Master'!$B:$X,17,FALSE)</f>
        <v>DRB1*15:01</v>
      </c>
      <c r="M179" s="289" t="str">
        <f>VLOOKUP(A179,'[2]Purified DNA QC Master'!$B:$X,14,FALSE)</f>
        <v>DQB1*06:02</v>
      </c>
      <c r="N179" s="289" t="str">
        <f>VLOOKUP(A179,'[2]Purified DNA QC Master'!$B:$X,15,FALSE)</f>
        <v>DQB1*02:01</v>
      </c>
      <c r="O179" s="289" t="str">
        <f>VLOOKUP(A179,'[2]Purified DNA QC Master'!$B:$X,18,FALSE)</f>
        <v>DRB3*01:01</v>
      </c>
      <c r="P179" s="289"/>
      <c r="Q179" s="289"/>
      <c r="R179" s="289"/>
      <c r="S179" s="289" t="str">
        <f>VLOOKUP(A179,'[2]Purified DNA QC Master'!$B:$X,22,FALSE)</f>
        <v>DRB5*01:01</v>
      </c>
      <c r="T179" s="289"/>
      <c r="U179" s="289" t="str">
        <f>VLOOKUP(A179,'[2]Purified DNA QC Master'!$B:$X,12,FALSE)</f>
        <v>DQA1*01:02:01G</v>
      </c>
      <c r="V179" s="289" t="str">
        <f>VLOOKUP(A179,'[2]Purified DNA QC Master'!$B:$X,13,FALSE)</f>
        <v>DQA1*05:01</v>
      </c>
      <c r="W179" s="289" t="str">
        <f>VLOOKUP(A179,'[2]Purified DNA QC Master'!$B:$X,10,FALSE)</f>
        <v>DPB1*03:01:01G</v>
      </c>
      <c r="X179" s="289" t="str">
        <f>VLOOKUP(A179,'[2]Purified DNA QC Master'!$B:$X,11,FALSE)</f>
        <v>DPB1*04:01</v>
      </c>
      <c r="Y179" s="289" t="str">
        <f>VLOOKUP(A179,'[2]Purified DNA QC Master'!$B:$X,8,FALSE)</f>
        <v>DPA1*01:03</v>
      </c>
      <c r="Z179" s="289" t="str">
        <f>VLOOKUP(A179,'[2]Purified DNA QC Master'!$B:$X,9,FALSE)</f>
        <v>DPA1*01:03</v>
      </c>
    </row>
    <row r="180" spans="1:26" x14ac:dyDescent="0.3">
      <c r="A180" s="287">
        <v>468</v>
      </c>
      <c r="C180" s="297">
        <v>18</v>
      </c>
      <c r="E180" s="289" t="str">
        <f>VLOOKUP(A180,'[2]Purified DNA QC Master'!$B:$X,2,FALSE)</f>
        <v>A*03:01</v>
      </c>
      <c r="F180" s="289" t="str">
        <f>VLOOKUP(A180,'[2]Purified DNA QC Master'!$B:$X,3,FALSE)</f>
        <v>A*32:01</v>
      </c>
      <c r="G180" s="289" t="str">
        <f>VLOOKUP(A180,'[2]Purified DNA QC Master'!$B:$X,4,FALSE)</f>
        <v>B*15:01</v>
      </c>
      <c r="H180" s="289" t="str">
        <f>VLOOKUP(A180,'[2]Purified DNA QC Master'!$B:$X,5,FALSE)</f>
        <v>B*40:02</v>
      </c>
      <c r="I180" s="289" t="str">
        <f>VLOOKUP(A180,'[2]Purified DNA QC Master'!$B:$X,6,FALSE)</f>
        <v>C*02:02</v>
      </c>
      <c r="J180" s="289" t="str">
        <f>VLOOKUP(A180,'[2]Purified DNA QC Master'!$B:$X,7,FALSE)</f>
        <v>C*03:04</v>
      </c>
      <c r="K180" s="289" t="str">
        <f>VLOOKUP(A180,'[2]Purified DNA QC Master'!$B:$X,16,FALSE)</f>
        <v>DRB1*03:01</v>
      </c>
      <c r="L180" s="289" t="str">
        <f>VLOOKUP(A180,'[2]Purified DNA QC Master'!$B:$X,17,FALSE)</f>
        <v>DRB1*04:01</v>
      </c>
      <c r="M180" s="289" t="str">
        <f>VLOOKUP(A180,'[2]Purified DNA QC Master'!$B:$X,14,FALSE)</f>
        <v>DQB1*02:01</v>
      </c>
      <c r="N180" s="289" t="str">
        <f>VLOOKUP(A180,'[2]Purified DNA QC Master'!$B:$X,15,FALSE)</f>
        <v>DQB1*03:02</v>
      </c>
      <c r="O180" s="289" t="str">
        <f>VLOOKUP(A180,'[2]Purified DNA QC Master'!$B:$X,18,FALSE)</f>
        <v>DRB3*02:02:01G</v>
      </c>
      <c r="P180" s="289"/>
      <c r="Q180" s="289" t="str">
        <f>VLOOKUP(A180,'[2]Purified DNA QC Master'!$B:$X,20,FALSE)</f>
        <v>DRB4*01:01:01G</v>
      </c>
      <c r="R180" s="289"/>
      <c r="S180" s="289"/>
      <c r="T180" s="289"/>
      <c r="U180" s="289" t="str">
        <f>VLOOKUP(A180,'[2]Purified DNA QC Master'!$B:$X,12,FALSE)</f>
        <v>DQA1*03:01</v>
      </c>
      <c r="V180" s="289" t="str">
        <f>VLOOKUP(A180,'[2]Purified DNA QC Master'!$B:$X,13,FALSE)</f>
        <v>DQA1*05:01</v>
      </c>
      <c r="W180" s="289" t="str">
        <f>VLOOKUP(A180,'[2]Purified DNA QC Master'!$B:$X,10,FALSE)</f>
        <v>DPB1*04:01</v>
      </c>
      <c r="X180" s="289" t="str">
        <f>VLOOKUP(A180,'[2]Purified DNA QC Master'!$B:$X,11,FALSE)</f>
        <v>DPB1*04:01</v>
      </c>
      <c r="Y180" s="289" t="str">
        <f>VLOOKUP(A180,'[2]Purified DNA QC Master'!$B:$X,8,FALSE)</f>
        <v>DPA1*01:03</v>
      </c>
      <c r="Z180" s="289" t="str">
        <f>VLOOKUP(A180,'[2]Purified DNA QC Master'!$B:$X,9,FALSE)</f>
        <v>DPA1*01:03</v>
      </c>
    </row>
    <row r="181" spans="1:26" x14ac:dyDescent="0.3">
      <c r="A181" s="287">
        <v>469</v>
      </c>
      <c r="C181" s="297">
        <v>5</v>
      </c>
      <c r="E181" s="289" t="str">
        <f>VLOOKUP(A181,'[2]Purified DNA QC Master'!$B:$X,2,FALSE)</f>
        <v>1101</v>
      </c>
      <c r="F181" s="289">
        <v>1101</v>
      </c>
      <c r="G181" s="289" t="str">
        <f>VLOOKUP(A181,'[2]Purified DNA QC Master'!$B:$X,4,FALSE)</f>
        <v>3503</v>
      </c>
      <c r="H181" s="289" t="str">
        <f>VLOOKUP(A181,'[2]Purified DNA QC Master'!$B:$X,5,FALSE)</f>
        <v>4404</v>
      </c>
      <c r="I181" s="289" t="str">
        <f>VLOOKUP(A181,'[2]Purified DNA QC Master'!$B:$X,6,FALSE)</f>
        <v>1203</v>
      </c>
      <c r="J181" s="289" t="str">
        <f>VLOOKUP(A181,'[2]Purified DNA QC Master'!$B:$X,7,FALSE)</f>
        <v>1601</v>
      </c>
      <c r="K181" s="289" t="str">
        <f>VLOOKUP(A181,'[2]Purified DNA QC Master'!$B:$X,16,FALSE)</f>
        <v>1501</v>
      </c>
      <c r="L181" s="289" t="str">
        <f>VLOOKUP(A181,'[2]Purified DNA QC Master'!$B:$X,17,FALSE)</f>
        <v>0408</v>
      </c>
      <c r="M181" s="289" t="str">
        <f>VLOOKUP(A181,'[2]Purified DNA QC Master'!$B:$X,14,FALSE)</f>
        <v>0304</v>
      </c>
      <c r="N181" s="289" t="str">
        <f>VLOOKUP(A181,'[2]Purified DNA QC Master'!$B:$X,15,FALSE)</f>
        <v>06WHG</v>
      </c>
      <c r="O181" s="289"/>
      <c r="P181" s="289"/>
      <c r="Q181" s="289" t="str">
        <f>VLOOKUP(A181,'[2]Purified DNA QC Master'!$B:$X,20,FALSE)</f>
        <v>01AC</v>
      </c>
      <c r="R181" s="289"/>
      <c r="S181" s="289" t="str">
        <f>VLOOKUP(A181,'[2]Purified DNA QC Master'!$B:$X,22,FALSE)</f>
        <v>0101</v>
      </c>
      <c r="T181" s="289"/>
      <c r="U181" s="289" t="str">
        <f>VLOOKUP(A181,'[2]Purified DNA QC Master'!$B:$X,12,FALSE)</f>
        <v>01ARSW</v>
      </c>
      <c r="V181" s="289" t="str">
        <f>VLOOKUP(A181,'[2]Purified DNA QC Master'!$B:$X,13,FALSE)</f>
        <v>03MN</v>
      </c>
      <c r="W181" s="289" t="str">
        <f>VLOOKUP(A181,'[2]Purified DNA QC Master'!$B:$X,10,FALSE)</f>
        <v>1101</v>
      </c>
      <c r="X181" s="289" t="str">
        <f>VLOOKUP(A181,'[2]Purified DNA QC Master'!$B:$X,11,FALSE)</f>
        <v>1501</v>
      </c>
      <c r="Y181" s="289" t="str">
        <f>VLOOKUP(A181,'[2]Purified DNA QC Master'!$B:$X,8,FALSE)</f>
        <v>0104</v>
      </c>
      <c r="Z181" s="289" t="str">
        <f>VLOOKUP(A181,'[2]Purified DNA QC Master'!$B:$X,9,FALSE)</f>
        <v>0201</v>
      </c>
    </row>
    <row r="182" spans="1:26" x14ac:dyDescent="0.3">
      <c r="A182" s="287">
        <v>470</v>
      </c>
      <c r="C182" s="297">
        <v>7</v>
      </c>
      <c r="D182" s="285" t="s">
        <v>928</v>
      </c>
      <c r="E182" s="289" t="str">
        <f>VLOOKUP(A182,'[2]Purified DNA QC Master'!$B:$X,2,FALSE)</f>
        <v>A*02:02</v>
      </c>
      <c r="F182" s="289" t="str">
        <f>VLOOKUP(A182,'[2]Purified DNA QC Master'!$B:$X,3,FALSE)</f>
        <v>A*34:02</v>
      </c>
      <c r="G182" s="289" t="str">
        <f>VLOOKUP(A182,'[2]Purified DNA QC Master'!$B:$X,4,FALSE)</f>
        <v>B*15:03:01G</v>
      </c>
      <c r="H182" s="289" t="str">
        <f>VLOOKUP(A182,'[2]Purified DNA QC Master'!$B:$X,5,FALSE)</f>
        <v>B*35:01:01G</v>
      </c>
      <c r="I182" s="289" t="str">
        <f>VLOOKUP(A182,'[2]Purified DNA QC Master'!$B:$X,6,FALSE)</f>
        <v>C*02:10</v>
      </c>
      <c r="J182" s="289" t="str">
        <f>VLOOKUP(A182,'[2]Purified DNA QC Master'!$B:$X,7,FALSE)</f>
        <v>C*04:01:01G</v>
      </c>
      <c r="K182" s="289" t="str">
        <f>VLOOKUP(A182,'[2]Purified DNA QC Master'!$B:$X,16,FALSE)</f>
        <v>DRB1*13:03</v>
      </c>
      <c r="L182" s="289" t="str">
        <f>VLOOKUP(A182,'[2]Purified DNA QC Master'!$B:$X,17,FALSE)</f>
        <v>DRB1*13:03</v>
      </c>
      <c r="M182" s="289" t="str">
        <f>VLOOKUP(A182,'[2]Purified DNA QC Master'!$B:$X,14,FALSE)</f>
        <v>DQB1*02:01</v>
      </c>
      <c r="N182" s="289" t="str">
        <f>VLOOKUP(A182,'[2]Purified DNA QC Master'!$B:$X,15,FALSE)</f>
        <v>DQB1*02:02</v>
      </c>
      <c r="O182" s="289" t="str">
        <f>VLOOKUP(A182,'[2]Purified DNA QC Master'!$B:$X,18,FALSE)</f>
        <v>DRB3*01:01</v>
      </c>
      <c r="P182" s="289" t="str">
        <f>VLOOKUP(A182,'[2]Purified DNA QC Master'!$B:$X,19,FALSE)</f>
        <v>DRB3*02:02:01G</v>
      </c>
      <c r="Q182" s="289"/>
      <c r="R182" s="289"/>
      <c r="S182" s="289"/>
      <c r="T182" s="289"/>
      <c r="U182" s="289" t="str">
        <f>VLOOKUP(A182,'[2]Purified DNA QC Master'!$B:$X,12,FALSE)</f>
        <v>DQA1*02:01</v>
      </c>
      <c r="V182" s="289" t="str">
        <f>VLOOKUP(A182,'[2]Purified DNA QC Master'!$B:$X,13,FALSE)</f>
        <v>DQA1*05:01</v>
      </c>
      <c r="W182" s="289" t="str">
        <f>VLOOKUP(A182,'[2]Purified DNA QC Master'!$B:$X,10,FALSE)</f>
        <v>DPB1*01:01</v>
      </c>
      <c r="X182" s="289" t="str">
        <f>VLOOKUP(A182,'[2]Purified DNA QC Master'!$B:$X,11,FALSE)</f>
        <v>DPB1*03:01:01G</v>
      </c>
      <c r="Y182" s="289" t="str">
        <f>VLOOKUP(A182,'[2]Purified DNA QC Master'!$B:$X,8,FALSE)</f>
        <v>DPA1*01:03</v>
      </c>
      <c r="Z182" s="289" t="str">
        <f>VLOOKUP(A182,'[2]Purified DNA QC Master'!$B:$X,9,FALSE)</f>
        <v>DPA1*02:02</v>
      </c>
    </row>
    <row r="183" spans="1:26" x14ac:dyDescent="0.3">
      <c r="A183" s="287">
        <v>471</v>
      </c>
      <c r="C183" s="297">
        <v>5</v>
      </c>
      <c r="E183" s="289" t="str">
        <f>VLOOKUP(A183,'[2]Purified DNA QC Master'!$B:$X,2,FALSE)</f>
        <v>A*24:02</v>
      </c>
      <c r="F183" s="289" t="str">
        <f>VLOOKUP(A183,'[2]Purified DNA QC Master'!$B:$X,3,FALSE)</f>
        <v>A*32:01</v>
      </c>
      <c r="G183" s="289" t="str">
        <f>VLOOKUP(A183,'[2]Purified DNA QC Master'!$B:$X,4,FALSE)</f>
        <v>B*27:07</v>
      </c>
      <c r="H183" s="289" t="str">
        <f>VLOOKUP(A183,'[2]Purified DNA QC Master'!$B:$X,5,FALSE)</f>
        <v>B*58:01</v>
      </c>
      <c r="I183" s="289" t="str">
        <f>VLOOKUP(A183,'[2]Purified DNA QC Master'!$B:$X,6,FALSE)</f>
        <v>C*07:01:01G</v>
      </c>
      <c r="J183" s="289" t="str">
        <f>VLOOKUP(A183,'[2]Purified DNA QC Master'!$B:$X,7,FALSE)</f>
        <v>C*15:02:01G</v>
      </c>
      <c r="K183" s="289" t="str">
        <f>VLOOKUP(A183,'[2]Purified DNA QC Master'!$B:$X,16,FALSE)</f>
        <v>DRB1*11:01</v>
      </c>
      <c r="L183" s="289" t="str">
        <f>VLOOKUP(A183,'[2]Purified DNA QC Master'!$B:$X,17,FALSE)</f>
        <v>DRB1*11:01</v>
      </c>
      <c r="M183" s="289" t="str">
        <f>VLOOKUP(A183,'[2]Purified DNA QC Master'!$B:$X,14,FALSE)</f>
        <v>DQB1*03:01</v>
      </c>
      <c r="N183" s="289" t="str">
        <f>VLOOKUP(A183,'[2]Purified DNA QC Master'!$B:$X,15,FALSE)</f>
        <v>DQB1*03:01</v>
      </c>
      <c r="O183" s="289" t="str">
        <f>VLOOKUP(A183,'[2]Purified DNA QC Master'!$B:$X,18,FALSE)</f>
        <v>DRB3*02:02:01G</v>
      </c>
      <c r="P183" s="289" t="str">
        <f>VLOOKUP(A183,'[2]Purified DNA QC Master'!$B:$X,19,FALSE)</f>
        <v>DRB3*02:02:01G</v>
      </c>
      <c r="Q183" s="289"/>
      <c r="R183" s="289"/>
      <c r="S183" s="289"/>
      <c r="T183" s="289"/>
      <c r="U183" s="289" t="str">
        <f>VLOOKUP(A183,'[2]Purified DNA QC Master'!$B:$X,12,FALSE)</f>
        <v>DQA1*05:01:01G</v>
      </c>
      <c r="V183" s="289" t="str">
        <f>VLOOKUP(A183,'[2]Purified DNA QC Master'!$B:$X,13,FALSE)</f>
        <v>DQA1*05:01:01G</v>
      </c>
      <c r="W183" s="289" t="str">
        <f>VLOOKUP(A183,'[2]Purified DNA QC Master'!$B:$X,10,FALSE)</f>
        <v>DPB1*02:01:02G</v>
      </c>
      <c r="X183" s="289" t="str">
        <f>VLOOKUP(A183,'[2]Purified DNA QC Master'!$B:$X,11,FALSE)</f>
        <v>DPB1*04:01</v>
      </c>
      <c r="Y183" s="289" t="str">
        <f>VLOOKUP(A183,'[2]Purified DNA QC Master'!$B:$X,8,FALSE)</f>
        <v>DPA1*01:03</v>
      </c>
      <c r="Z183" s="289" t="str">
        <f>VLOOKUP(A183,'[2]Purified DNA QC Master'!$B:$X,9,FALSE)</f>
        <v>DPA1*01:03</v>
      </c>
    </row>
    <row r="184" spans="1:26" x14ac:dyDescent="0.3">
      <c r="A184" s="287">
        <v>472</v>
      </c>
      <c r="C184" s="297">
        <v>5</v>
      </c>
      <c r="E184" s="289" t="str">
        <f>VLOOKUP(A184,'[2]Purified DNA QC Master'!$B:$X,2,FALSE)</f>
        <v>A*01:01</v>
      </c>
      <c r="F184" s="289" t="str">
        <f>VLOOKUP(A184,'[2]Purified DNA QC Master'!$B:$X,3,FALSE)</f>
        <v>A*01:01</v>
      </c>
      <c r="G184" s="289" t="str">
        <f>VLOOKUP(A184,'[2]Purified DNA QC Master'!$B:$X,4,FALSE)</f>
        <v>B*52:01</v>
      </c>
      <c r="H184" s="289" t="str">
        <f>VLOOKUP(A184,'[2]Purified DNA QC Master'!$B:$X,5,FALSE)</f>
        <v>B*57:01</v>
      </c>
      <c r="I184" s="289" t="str">
        <f>VLOOKUP(A184,'[2]Purified DNA QC Master'!$B:$X,6,FALSE)</f>
        <v>C*06:02:01G</v>
      </c>
      <c r="J184" s="289" t="str">
        <f>VLOOKUP(A184,'[2]Purified DNA QC Master'!$B:$X,7,FALSE)</f>
        <v>C*12:02</v>
      </c>
      <c r="K184" s="289" t="str">
        <f>VLOOKUP(A184,'[2]Purified DNA QC Master'!$B:$X,16,FALSE)</f>
        <v>DRB1*07:01</v>
      </c>
      <c r="L184" s="289" t="str">
        <f>VLOOKUP(A184,'[2]Purified DNA QC Master'!$B:$X,17,FALSE)</f>
        <v>DRB1*15:02</v>
      </c>
      <c r="M184" s="289" t="str">
        <f>VLOOKUP(A184,'[2]Purified DNA QC Master'!$B:$X,14,FALSE)</f>
        <v>DQB1*06:01</v>
      </c>
      <c r="N184" s="289" t="str">
        <f>VLOOKUP(A184,'[2]Purified DNA QC Master'!$B:$X,15,FALSE)</f>
        <v>DQB1*03:03</v>
      </c>
      <c r="O184" s="289"/>
      <c r="P184" s="289"/>
      <c r="Q184" s="289" t="str">
        <f>VLOOKUP(A184,'[2]Purified DNA QC Master'!$B:$X,20,FALSE)</f>
        <v>DRB4*01:03N</v>
      </c>
      <c r="R184" s="289"/>
      <c r="S184" s="289" t="str">
        <f>VLOOKUP(A184,'[2]Purified DNA QC Master'!$B:$X,22,FALSE)</f>
        <v>DRB5*01:02:01G</v>
      </c>
      <c r="T184" s="289"/>
      <c r="U184" s="289" t="str">
        <f>VLOOKUP(A184,'[2]Purified DNA QC Master'!$B:$X,12,FALSE)</f>
        <v>DQA1*01:03</v>
      </c>
      <c r="V184" s="289" t="str">
        <f>VLOOKUP(A184,'[2]Purified DNA QC Master'!$B:$X,13,FALSE)</f>
        <v>DQA1*02:01</v>
      </c>
      <c r="W184" s="289" t="str">
        <f>VLOOKUP(A184,'[2]Purified DNA QC Master'!$B:$X,10,FALSE)</f>
        <v>DPB1*04:01</v>
      </c>
      <c r="X184" s="289" t="str">
        <f>VLOOKUP(A184,'[2]Purified DNA QC Master'!$B:$X,11,FALSE)</f>
        <v>DPB1*13:01:01G</v>
      </c>
      <c r="Y184" s="289" t="str">
        <f>VLOOKUP(A184,'[2]Purified DNA QC Master'!$B:$X,8,FALSE)</f>
        <v>DPA1*01:03</v>
      </c>
      <c r="Z184" s="289" t="str">
        <f>VLOOKUP(A184,'[2]Purified DNA QC Master'!$B:$X,9,FALSE)</f>
        <v>DPA1*02:01</v>
      </c>
    </row>
    <row r="185" spans="1:26" x14ac:dyDescent="0.3">
      <c r="A185" s="290">
        <v>473</v>
      </c>
      <c r="B185" s="291" t="s">
        <v>1792</v>
      </c>
      <c r="C185" s="290">
        <v>2</v>
      </c>
      <c r="D185" s="292" t="s">
        <v>3450</v>
      </c>
      <c r="E185" s="289" t="str">
        <f>VLOOKUP(B185,'QC Inventory 6_1_16'!A:X,3,FALSE)</f>
        <v xml:space="preserve">01CRY           </v>
      </c>
      <c r="F185" s="289" t="str">
        <f>VLOOKUP(B185,'QC Inventory 6_1_16'!A:X,4,FALSE)</f>
        <v xml:space="preserve">2902            </v>
      </c>
      <c r="G185" s="289" t="str">
        <f>VLOOKUP(B185,'QC Inventory 6_1_16'!A:X,5,FALSE)</f>
        <v xml:space="preserve">0801            </v>
      </c>
      <c r="H185" s="289" t="str">
        <f>VLOOKUP(B185,'QC Inventory 6_1_16'!A:X,6,FALSE)</f>
        <v xml:space="preserve">35SZX           </v>
      </c>
      <c r="I185" s="289" t="str">
        <f>VLOOKUP(B185,'QC Inventory 6_1_16'!A:X,7,FALSE)</f>
        <v xml:space="preserve">07AG            </v>
      </c>
      <c r="J185" s="289" t="str">
        <f>VLOOKUP(B185,'QC Inventory 6_1_16'!A:X,8,FALSE)</f>
        <v xml:space="preserve">04KBG           </v>
      </c>
      <c r="K185" s="289" t="str">
        <f>VLOOKUP(B185,'QC Inventory 6_1_16'!A:X,9,FALSE)</f>
        <v xml:space="preserve">0101            </v>
      </c>
      <c r="L185" s="289" t="str">
        <f>VLOOKUP(B185,'QC Inventory 6_1_16'!A:X,10,FALSE)</f>
        <v xml:space="preserve">0301            </v>
      </c>
      <c r="M185" s="289"/>
      <c r="N185" s="289"/>
      <c r="O185" s="289" t="str">
        <f>VLOOKUP(B185,'QC Inventory 6_1_16'!A:X,11,FALSE)</f>
        <v xml:space="preserve">01AD            </v>
      </c>
      <c r="P185" s="289" t="str">
        <f>VLOOKUP(B185,'QC Inventory 6_1_16'!A:X,12,FALSE)</f>
        <v xml:space="preserve">                </v>
      </c>
      <c r="Q185" s="289"/>
      <c r="R185" s="289"/>
      <c r="S185" s="289"/>
      <c r="T185" s="289"/>
      <c r="U185" s="289"/>
      <c r="V185" s="289"/>
      <c r="W185" s="289"/>
      <c r="X185" s="289"/>
      <c r="Y185" s="289"/>
      <c r="Z185" s="289"/>
    </row>
    <row r="186" spans="1:26" x14ac:dyDescent="0.3">
      <c r="A186" s="287">
        <v>474</v>
      </c>
      <c r="C186" s="297">
        <v>21</v>
      </c>
      <c r="E186" s="289" t="str">
        <f>VLOOKUP(A186,'[2]Purified DNA QC Master'!$B:$X,2,FALSE)</f>
        <v>A*03:01</v>
      </c>
      <c r="F186" s="289" t="str">
        <f>VLOOKUP(A186,'[2]Purified DNA QC Master'!$B:$X,3,FALSE)</f>
        <v>A*32:01</v>
      </c>
      <c r="G186" s="289" t="str">
        <f>VLOOKUP(A186,'[2]Purified DNA QC Master'!$B:$X,4,FALSE)</f>
        <v>B*07:02:01G</v>
      </c>
      <c r="H186" s="289" t="str">
        <f>VLOOKUP(A186,'[2]Purified DNA QC Master'!$B:$X,5,FALSE)</f>
        <v>B*39:01</v>
      </c>
      <c r="I186" s="289" t="str">
        <f>VLOOKUP(A186,'[2]Purified DNA QC Master'!$B:$X,6,FALSE)</f>
        <v>C*07:02:01G</v>
      </c>
      <c r="J186" s="289" t="str">
        <f>VLOOKUP(A186,'[2]Purified DNA QC Master'!$B:$X,7,FALSE)</f>
        <v>C*07:02:01G</v>
      </c>
      <c r="K186" s="289" t="str">
        <f>VLOOKUP(A186,'[2]Purified DNA QC Master'!$B:$X,16,FALSE)</f>
        <v>DRB1*01:01</v>
      </c>
      <c r="L186" s="289" t="str">
        <f>VLOOKUP(A186,'[2]Purified DNA QC Master'!$B:$X,17,FALSE)</f>
        <v>DRB1*15:01</v>
      </c>
      <c r="M186" s="289" t="str">
        <f>VLOOKUP(A186,'[2]Purified DNA QC Master'!$B:$X,14,FALSE)</f>
        <v>DQB1*05:01</v>
      </c>
      <c r="N186" s="289" t="str">
        <f>VLOOKUP(A186,'[2]Purified DNA QC Master'!$B:$X,15,FALSE)</f>
        <v>DQB1*06:02</v>
      </c>
      <c r="O186" s="289"/>
      <c r="P186" s="289"/>
      <c r="Q186" s="289"/>
      <c r="R186" s="289"/>
      <c r="S186" s="289" t="str">
        <f>VLOOKUP(A186,'[2]Purified DNA QC Master'!$B:$X,22,FALSE)</f>
        <v>DRB5*01:01</v>
      </c>
      <c r="T186" s="289"/>
      <c r="U186" s="289" t="str">
        <f>VLOOKUP(A186,'[2]Purified DNA QC Master'!$B:$X,12,FALSE)</f>
        <v>DQA1*01:01:01G</v>
      </c>
      <c r="V186" s="289" t="str">
        <f>VLOOKUP(A186,'[2]Purified DNA QC Master'!$B:$X,13,FALSE)</f>
        <v>DQA1*01:02:01G</v>
      </c>
      <c r="W186" s="289" t="str">
        <f>VLOOKUP(A186,'[2]Purified DNA QC Master'!$B:$X,10,FALSE)</f>
        <v>DPB1*04:02</v>
      </c>
      <c r="X186" s="289" t="str">
        <f>VLOOKUP(A186,'[2]Purified DNA QC Master'!$B:$X,11,FALSE)</f>
        <v>DPB1*16:01</v>
      </c>
      <c r="Y186" s="289" t="str">
        <f>VLOOKUP(A186,'[2]Purified DNA QC Master'!$B:$X,8,FALSE)</f>
        <v>DPA1*01:03</v>
      </c>
      <c r="Z186" s="289" t="str">
        <f>VLOOKUP(A186,'[2]Purified DNA QC Master'!$B:$X,9,FALSE)</f>
        <v>DPA1*01:03</v>
      </c>
    </row>
    <row r="187" spans="1:26" x14ac:dyDescent="0.3">
      <c r="A187" s="287">
        <v>475</v>
      </c>
      <c r="C187" s="297">
        <v>21</v>
      </c>
      <c r="E187" s="289" t="str">
        <f>VLOOKUP(A187,'[2]Purified DNA QC Master'!$B:$X,2,FALSE)</f>
        <v>A*01:01</v>
      </c>
      <c r="F187" s="289" t="str">
        <f>VLOOKUP(A187,'[2]Purified DNA QC Master'!$B:$X,3,FALSE)</f>
        <v>A*02:01</v>
      </c>
      <c r="G187" s="289" t="str">
        <f>VLOOKUP(A187,'[2]Purified DNA QC Master'!$B:$X,4,FALSE)</f>
        <v>B*15:17</v>
      </c>
      <c r="H187" s="289" t="str">
        <f>VLOOKUP(A187,'[2]Purified DNA QC Master'!$B:$X,5,FALSE)</f>
        <v>B*44:02:01G</v>
      </c>
      <c r="I187" s="289" t="str">
        <f>VLOOKUP(A187,'[2]Purified DNA QC Master'!$B:$X,6,FALSE)</f>
        <v>C*05:01</v>
      </c>
      <c r="J187" s="289" t="str">
        <f>VLOOKUP(A187,'[2]Purified DNA QC Master'!$B:$X,7,FALSE)</f>
        <v>C*07:01:01G</v>
      </c>
      <c r="K187" s="289" t="str">
        <f>VLOOKUP(A187,'[2]Purified DNA QC Master'!$B:$X,16,FALSE)</f>
        <v>DRB1*04:01</v>
      </c>
      <c r="L187" s="289" t="str">
        <f>VLOOKUP(A187,'[2]Purified DNA QC Master'!$B:$X,17,FALSE)</f>
        <v>DRB1*14:54</v>
      </c>
      <c r="M187" s="289" t="str">
        <f>VLOOKUP(A187,'[2]Purified DNA QC Master'!$B:$X,14,FALSE)</f>
        <v>DQB1*05:03</v>
      </c>
      <c r="N187" s="289" t="str">
        <f>VLOOKUP(A187,'[2]Purified DNA QC Master'!$B:$X,15,FALSE)</f>
        <v>DQB1*03:01</v>
      </c>
      <c r="O187" s="289" t="str">
        <f>VLOOKUP(A187,'[2]Purified DNA QC Master'!$B:$X,18,FALSE)</f>
        <v>DRB3*02:02:01G</v>
      </c>
      <c r="P187" s="289"/>
      <c r="Q187" s="289" t="str">
        <f>VLOOKUP(A187,'[2]Purified DNA QC Master'!$B:$X,20,FALSE)</f>
        <v>DRB4*01:01:01G</v>
      </c>
      <c r="R187" s="289"/>
      <c r="S187" s="289"/>
      <c r="T187" s="289"/>
      <c r="U187" s="289" t="str">
        <f>VLOOKUP(A187,'[2]Purified DNA QC Master'!$B:$X,12,FALSE)</f>
        <v>DQA1*01:01:01G</v>
      </c>
      <c r="V187" s="289" t="str">
        <f>VLOOKUP(A187,'[2]Purified DNA QC Master'!$B:$X,13,FALSE)</f>
        <v>DQA1*03:01:01G</v>
      </c>
      <c r="W187" s="289" t="str">
        <f>VLOOKUP(A187,'[2]Purified DNA QC Master'!$B:$X,10,FALSE)</f>
        <v>DPB1*05:01:01G</v>
      </c>
      <c r="X187" s="289" t="str">
        <f>VLOOKUP(A187,'[2]Purified DNA QC Master'!$B:$X,11,FALSE)</f>
        <v>DPB1*10:01</v>
      </c>
      <c r="Y187" s="289" t="str">
        <f>VLOOKUP(A187,'[2]Purified DNA QC Master'!$B:$X,8,FALSE)</f>
        <v>DPA1*02:01</v>
      </c>
      <c r="Z187" s="289" t="str">
        <f>VLOOKUP(A187,'[2]Purified DNA QC Master'!$B:$X,9,FALSE)</f>
        <v>DPA1*02:02</v>
      </c>
    </row>
    <row r="188" spans="1:26" x14ac:dyDescent="0.3">
      <c r="A188" s="287">
        <v>476</v>
      </c>
      <c r="C188" s="287">
        <v>5</v>
      </c>
      <c r="D188" s="233"/>
      <c r="E188" s="289" t="str">
        <f>VLOOKUP(A188,'[2]Purified DNA QC Master'!$B:$X,2,FALSE)</f>
        <v>02GNF</v>
      </c>
      <c r="F188" s="289" t="str">
        <f>VLOOKUP(A188,'[2]Purified DNA QC Master'!$B:$X,3,FALSE)</f>
        <v>2601</v>
      </c>
      <c r="G188" s="289" t="str">
        <f>VLOOKUP(A188,'[2]Purified DNA QC Master'!$B:$X,4,FALSE)</f>
        <v>0702</v>
      </c>
      <c r="H188" s="289" t="str">
        <f>VLOOKUP(A188,'[2]Purified DNA QC Master'!$B:$X,5,FALSE)</f>
        <v>4001</v>
      </c>
      <c r="I188" s="289" t="str">
        <f>VLOOKUP(A188,'[2]Purified DNA QC Master'!$B:$X,6,FALSE)</f>
        <v>0304</v>
      </c>
      <c r="J188" s="289" t="str">
        <f>VLOOKUP(A188,'[2]Purified DNA QC Master'!$B:$X,7,FALSE)</f>
        <v>0702</v>
      </c>
      <c r="K188" s="289" t="str">
        <f>VLOOKUP(A188,'[2]Purified DNA QC Master'!$B:$X,16,FALSE)</f>
        <v>1501</v>
      </c>
      <c r="L188" s="289" t="str">
        <f>VLOOKUP(A188,'[2]Purified DNA QC Master'!$B:$X,17,FALSE)</f>
        <v>1302</v>
      </c>
      <c r="M188" s="289" t="str">
        <f>VLOOKUP(A188,'[2]Purified DNA QC Master'!$B:$X,14,FALSE)</f>
        <v>0602</v>
      </c>
      <c r="N188" s="289" t="str">
        <f>VLOOKUP(A188,'[2]Purified DNA QC Master'!$B:$X,15,FALSE)</f>
        <v>0604</v>
      </c>
      <c r="O188" s="289" t="str">
        <f>VLOOKUP(A188,'[2]Purified DNA QC Master'!$B:$X,18,FALSE)</f>
        <v>0301</v>
      </c>
      <c r="P188" s="289"/>
      <c r="Q188" s="289"/>
      <c r="R188" s="289"/>
      <c r="S188" s="289" t="str">
        <f>VLOOKUP(A188,'[2]Purified DNA QC Master'!$B:$X,22,FALSE)</f>
        <v>0101</v>
      </c>
      <c r="T188" s="289"/>
      <c r="U188" s="289" t="str">
        <f>VLOOKUP(A188,'[2]Purified DNA QC Master'!$B:$X,12,FALSE)</f>
        <v>01DVB</v>
      </c>
      <c r="V188" s="289" t="str">
        <f>VLOOKUP(A188,'[2]Purified DNA QC Master'!$B:$X,13,FALSE)</f>
        <v>01DVB</v>
      </c>
      <c r="W188" s="289" t="str">
        <f>VLOOKUP(A188,'[2]Purified DNA QC Master'!$B:$X,10,FALSE)</f>
        <v>0201</v>
      </c>
      <c r="X188" s="289" t="str">
        <f>VLOOKUP(A188,'[2]Purified DNA QC Master'!$B:$X,11,FALSE)</f>
        <v>0401</v>
      </c>
      <c r="Y188" s="289" t="str">
        <f>VLOOKUP(A188,'[2]Purified DNA QC Master'!$B:$X,8,FALSE)</f>
        <v>0103</v>
      </c>
      <c r="Z188" s="289" t="str">
        <f>VLOOKUP(A188,'[2]Purified DNA QC Master'!$B:$X,9,FALSE)</f>
        <v>0103</v>
      </c>
    </row>
    <row r="189" spans="1:26" x14ac:dyDescent="0.3">
      <c r="A189" s="287">
        <v>477</v>
      </c>
      <c r="C189" s="287">
        <v>6</v>
      </c>
      <c r="D189" s="233"/>
      <c r="E189" s="289" t="str">
        <f>VLOOKUP(A189,'[2]Purified DNA QC Master'!$B:$X,2,FALSE)</f>
        <v>A*02:01</v>
      </c>
      <c r="F189" s="289" t="str">
        <f>VLOOKUP(A189,'[2]Purified DNA QC Master'!$B:$X,3,FALSE)</f>
        <v>A*68:01:02G</v>
      </c>
      <c r="G189" s="289" t="str">
        <f>VLOOKUP(A189,'[2]Purified DNA QC Master'!$B:$X,4,FALSE)</f>
        <v>B*38:01</v>
      </c>
      <c r="H189" s="289" t="str">
        <f>VLOOKUP(A189,'[2]Purified DNA QC Master'!$B:$X,5,FALSE)</f>
        <v>B*38:01</v>
      </c>
      <c r="I189" s="289" t="str">
        <f>VLOOKUP(A189,'[2]Purified DNA QC Master'!$B:$X,6,FALSE)</f>
        <v>C*12:03</v>
      </c>
      <c r="J189" s="289" t="str">
        <f>VLOOKUP(A189,'[2]Purified DNA QC Master'!$B:$X,7,FALSE)</f>
        <v>C*12:03</v>
      </c>
      <c r="K189" s="289" t="str">
        <f>VLOOKUP(A189,'[2]Purified DNA QC Master'!$B:$X,16,FALSE)</f>
        <v>DRB1*13:01</v>
      </c>
      <c r="L189" s="289" t="str">
        <f>VLOOKUP(A189,'[2]Purified DNA QC Master'!$B:$X,17,FALSE)</f>
        <v>DRB1*13:01</v>
      </c>
      <c r="M189" s="289" t="str">
        <f>VLOOKUP(A189,'[2]Purified DNA QC Master'!$B:$X,14,FALSE)</f>
        <v>DQB1*06:03</v>
      </c>
      <c r="N189" s="289" t="str">
        <f>VLOOKUP(A189,'[2]Purified DNA QC Master'!$B:$X,15,FALSE)</f>
        <v>DQB1*06:03</v>
      </c>
      <c r="O189" s="289" t="str">
        <f>VLOOKUP(A189,'[2]Purified DNA QC Master'!$B:$X,18,FALSE)</f>
        <v>DRB3*01:01</v>
      </c>
      <c r="P189" s="289" t="str">
        <f>VLOOKUP(A189,'[2]Purified DNA QC Master'!$B:$X,19,FALSE)</f>
        <v>DRB3*01:01</v>
      </c>
      <c r="Q189" s="289"/>
      <c r="R189" s="289"/>
      <c r="S189" s="289"/>
      <c r="T189" s="289"/>
      <c r="U189" s="289" t="str">
        <f>VLOOKUP(A189,'[2]Purified DNA QC Master'!$B:$X,12,FALSE)</f>
        <v>DQA1*01:03</v>
      </c>
      <c r="V189" s="289" t="str">
        <f>VLOOKUP(A189,'[2]Purified DNA QC Master'!$B:$X,13,FALSE)</f>
        <v>DQA1*01:03</v>
      </c>
      <c r="W189" s="289" t="str">
        <f>VLOOKUP(A189,'[2]Purified DNA QC Master'!$B:$X,10,FALSE)</f>
        <v>DPB1*03:01:01G</v>
      </c>
      <c r="X189" s="289" t="str">
        <f>VLOOKUP(A189,'[2]Purified DNA QC Master'!$B:$X,11,FALSE)</f>
        <v>DPB1*05:01:01G</v>
      </c>
      <c r="Y189" s="289" t="str">
        <f>VLOOKUP(A189,'[2]Purified DNA QC Master'!$B:$X,8,FALSE)</f>
        <v>DPA1*01:03</v>
      </c>
      <c r="Z189" s="289" t="str">
        <f>VLOOKUP(A189,'[2]Purified DNA QC Master'!$B:$X,9,FALSE)</f>
        <v>DPA1*02:02</v>
      </c>
    </row>
    <row r="190" spans="1:26" x14ac:dyDescent="0.3">
      <c r="A190" s="287">
        <v>478</v>
      </c>
      <c r="C190" s="287">
        <v>5</v>
      </c>
      <c r="D190" s="233"/>
      <c r="E190" s="289" t="str">
        <f>VLOOKUP(A190,'[2]Purified DNA QC Master'!$B:$X,2,FALSE)</f>
        <v>A*26:01</v>
      </c>
      <c r="F190" s="289" t="str">
        <f>VLOOKUP(A190,'[2]Purified DNA QC Master'!$B:$X,3,FALSE)</f>
        <v>A*29:02</v>
      </c>
      <c r="G190" s="289" t="str">
        <f>VLOOKUP(A190,'[2]Purified DNA QC Master'!$B:$X,4,FALSE)</f>
        <v>B*08:01</v>
      </c>
      <c r="H190" s="289" t="str">
        <f>VLOOKUP(A190,'[2]Purified DNA QC Master'!$B:$X,5,FALSE)</f>
        <v>B*14:02</v>
      </c>
      <c r="I190" s="289" t="str">
        <f>VLOOKUP(A190,'[2]Purified DNA QC Master'!$B:$X,6,FALSE)</f>
        <v>C*07:01:01G</v>
      </c>
      <c r="J190" s="289" t="str">
        <f>VLOOKUP(A190,'[2]Purified DNA QC Master'!$B:$X,7,FALSE)</f>
        <v>C*08:02</v>
      </c>
      <c r="K190" s="289" t="str">
        <f>VLOOKUP(A190,'[2]Purified DNA QC Master'!$B:$X,16,FALSE)</f>
        <v>DRB1*03:01</v>
      </c>
      <c r="L190" s="289" t="str">
        <f>VLOOKUP(A190,'[2]Purified DNA QC Master'!$B:$X,17,FALSE)</f>
        <v>DRB1*04:01</v>
      </c>
      <c r="M190" s="289" t="str">
        <f>VLOOKUP(A190,'[2]Purified DNA QC Master'!$B:$X,14,FALSE)</f>
        <v>DQB1*02:01</v>
      </c>
      <c r="N190" s="289" t="str">
        <f>VLOOKUP(A190,'[2]Purified DNA QC Master'!$B:$X,15,FALSE)</f>
        <v>DQB1*03:01</v>
      </c>
      <c r="O190" s="289" t="str">
        <f>VLOOKUP(A190,'[2]Purified DNA QC Master'!$B:$X,18,FALSE)</f>
        <v>DRB3*01:01</v>
      </c>
      <c r="P190" s="289"/>
      <c r="Q190" s="289" t="str">
        <f>VLOOKUP(A190,'[2]Purified DNA QC Master'!$B:$X,20,FALSE)</f>
        <v>DRB4*01:01:01G</v>
      </c>
      <c r="R190" s="289"/>
      <c r="S190" s="289"/>
      <c r="T190" s="289"/>
      <c r="U190" s="289" t="str">
        <f>VLOOKUP(A190,'[2]Purified DNA QC Master'!$B:$X,12,FALSE)</f>
        <v>DQA1*03:01:01G</v>
      </c>
      <c r="V190" s="289" t="str">
        <f>VLOOKUP(A190,'[2]Purified DNA QC Master'!$B:$X,13,FALSE)</f>
        <v>DQA1*05:01</v>
      </c>
      <c r="W190" s="289" t="str">
        <f>VLOOKUP(A190,'[2]Purified DNA QC Master'!$B:$X,10,FALSE)</f>
        <v>DPB1*01:01</v>
      </c>
      <c r="X190" s="289" t="str">
        <f>VLOOKUP(A190,'[2]Purified DNA QC Master'!$B:$X,11,FALSE)</f>
        <v>DPB1*04:01</v>
      </c>
      <c r="Y190" s="289" t="str">
        <f>VLOOKUP(A190,'[2]Purified DNA QC Master'!$B:$X,8,FALSE)</f>
        <v>DPA1*01:03</v>
      </c>
      <c r="Z190" s="289" t="str">
        <f>VLOOKUP(A190,'[2]Purified DNA QC Master'!$B:$X,9,FALSE)</f>
        <v>DPA1*02:01</v>
      </c>
    </row>
    <row r="191" spans="1:26" x14ac:dyDescent="0.3">
      <c r="A191" s="287">
        <v>479</v>
      </c>
      <c r="C191" s="287">
        <v>27</v>
      </c>
      <c r="D191" s="233"/>
      <c r="E191" s="289" t="str">
        <f>VLOOKUP(A191,'[2]Purified DNA QC Master'!$B:$X,2,FALSE)</f>
        <v>A*02:01</v>
      </c>
      <c r="F191" s="289" t="str">
        <f>VLOOKUP(A191,'[2]Purified DNA QC Master'!$B:$X,3,FALSE)</f>
        <v>A*02:01</v>
      </c>
      <c r="G191" s="289" t="str">
        <f>VLOOKUP(A191,'[2]Purified DNA QC Master'!$B:$X,4,FALSE)</f>
        <v>B*07:02:01G</v>
      </c>
      <c r="H191" s="289" t="str">
        <f>VLOOKUP(A191,'[2]Purified DNA QC Master'!$B:$X,5,FALSE)</f>
        <v>B*08:01</v>
      </c>
      <c r="I191" s="289" t="str">
        <f>VLOOKUP(A191,'[2]Purified DNA QC Master'!$B:$X,6,FALSE)</f>
        <v>C*07:01:01G</v>
      </c>
      <c r="J191" s="289" t="str">
        <f>VLOOKUP(A191,'[2]Purified DNA QC Master'!$B:$X,7,FALSE)</f>
        <v>C*07:02:01G</v>
      </c>
      <c r="K191" s="289" t="str">
        <f>VLOOKUP(A191,'[2]Purified DNA QC Master'!$B:$X,16,FALSE)</f>
        <v>DRB1*03:01</v>
      </c>
      <c r="L191" s="289" t="str">
        <f>VLOOKUP(A191,'[2]Purified DNA QC Master'!$B:$X,17,FALSE)</f>
        <v>DRB1*03:01</v>
      </c>
      <c r="M191" s="289" t="str">
        <f>VLOOKUP(A191,'[2]Purified DNA QC Master'!$B:$X,14,FALSE)</f>
        <v>DQB1*02:01</v>
      </c>
      <c r="N191" s="289" t="str">
        <f>VLOOKUP(A191,'[2]Purified DNA QC Master'!$B:$X,15,FALSE)</f>
        <v>DQB1*02:01</v>
      </c>
      <c r="O191" s="289" t="str">
        <f>VLOOKUP(A191,'[2]Purified DNA QC Master'!$B:$X,18,FALSE)</f>
        <v>DRB3*01:01</v>
      </c>
      <c r="P191" s="289" t="str">
        <f>VLOOKUP(A191,'[2]Purified DNA QC Master'!$B:$X,19,FALSE)</f>
        <v>DRB3*01:01</v>
      </c>
      <c r="Q191" s="289"/>
      <c r="R191" s="289"/>
      <c r="S191" s="289"/>
      <c r="T191" s="289"/>
      <c r="U191" s="289" t="str">
        <f>VLOOKUP(A191,'[2]Purified DNA QC Master'!$B:$X,12,FALSE)</f>
        <v>DQA1*05:01</v>
      </c>
      <c r="V191" s="289" t="str">
        <f>VLOOKUP(A191,'[2]Purified DNA QC Master'!$B:$X,13,FALSE)</f>
        <v>DQA1*05:01:01G</v>
      </c>
      <c r="W191" s="289" t="str">
        <f>VLOOKUP(A191,'[2]Purified DNA QC Master'!$B:$X,10,FALSE)</f>
        <v>DPB1*03:01:01G</v>
      </c>
      <c r="X191" s="289" t="str">
        <f>VLOOKUP(A191,'[2]Purified DNA QC Master'!$B:$X,11,FALSE)</f>
        <v>DPB1*04:01</v>
      </c>
      <c r="Y191" s="289" t="str">
        <f>VLOOKUP(A191,'[2]Purified DNA QC Master'!$B:$X,8,FALSE)</f>
        <v>DPA1*01:03</v>
      </c>
      <c r="Z191" s="289" t="str">
        <f>VLOOKUP(A191,'[2]Purified DNA QC Master'!$B:$X,9,FALSE)</f>
        <v>DPA1*01:03</v>
      </c>
    </row>
    <row r="192" spans="1:26" x14ac:dyDescent="0.3">
      <c r="A192" s="287">
        <v>480</v>
      </c>
      <c r="C192" s="287">
        <v>5</v>
      </c>
      <c r="D192" s="233"/>
      <c r="E192" s="289" t="str">
        <f>VLOOKUP(A192,'[2]Purified DNA QC Master'!$B:$X,2,FALSE)</f>
        <v>A*01:01</v>
      </c>
      <c r="F192" s="289" t="str">
        <f>VLOOKUP(A192,'[2]Purified DNA QC Master'!$B:$X,3,FALSE)</f>
        <v>A*03:01</v>
      </c>
      <c r="G192" s="289" t="str">
        <f>VLOOKUP(A192,'[2]Purified DNA QC Master'!$B:$X,4,FALSE)</f>
        <v>B*08:01</v>
      </c>
      <c r="H192" s="289" t="str">
        <f>VLOOKUP(A192,'[2]Purified DNA QC Master'!$B:$X,5,FALSE)</f>
        <v>B*35:01:01G</v>
      </c>
      <c r="I192" s="289" t="str">
        <f>VLOOKUP(A192,'[2]Purified DNA QC Master'!$B:$X,6,FALSE)</f>
        <v>C*04:01:01G</v>
      </c>
      <c r="J192" s="289" t="str">
        <f>VLOOKUP(A192,'[2]Purified DNA QC Master'!$B:$X,7,FALSE)</f>
        <v>C*07:01:01G</v>
      </c>
      <c r="K192" s="289" t="str">
        <f>VLOOKUP(A192,'[2]Purified DNA QC Master'!$B:$X,16,FALSE)</f>
        <v>DRB1*03:01</v>
      </c>
      <c r="L192" s="289" t="str">
        <f>VLOOKUP(A192,'[2]Purified DNA QC Master'!$B:$X,17,FALSE)</f>
        <v>DRB1*11:12</v>
      </c>
      <c r="M192" s="289" t="str">
        <f>VLOOKUP(A192,'[2]Purified DNA QC Master'!$B:$X,14,FALSE)</f>
        <v>DQB1*02:01</v>
      </c>
      <c r="N192" s="289" t="str">
        <f>VLOOKUP(A192,'[2]Purified DNA QC Master'!$B:$X,15,FALSE)</f>
        <v>DQB1*03:01</v>
      </c>
      <c r="O192" s="289" t="str">
        <f>VLOOKUP(A192,'[2]Purified DNA QC Master'!$B:$X,18,FALSE)</f>
        <v>DRB3*01:01</v>
      </c>
      <c r="P192" s="289" t="str">
        <f>VLOOKUP(A192,'[2]Purified DNA QC Master'!$B:$X,19,FALSE)</f>
        <v>DRB3*02:02:01G</v>
      </c>
      <c r="Q192" s="289"/>
      <c r="R192" s="289"/>
      <c r="S192" s="289"/>
      <c r="T192" s="289"/>
      <c r="U192" s="289" t="str">
        <f>VLOOKUP(A192,'[2]Purified DNA QC Master'!$B:$X,12,FALSE)</f>
        <v>DQA1*05:01</v>
      </c>
      <c r="V192" s="289" t="str">
        <f>VLOOKUP(A192,'[2]Purified DNA QC Master'!$B:$X,13,FALSE)</f>
        <v>DQA1*05:01:01G</v>
      </c>
      <c r="W192" s="289" t="str">
        <f>VLOOKUP(A192,'[2]Purified DNA QC Master'!$B:$X,10,FALSE)</f>
        <v>DPB1*04:01:01G</v>
      </c>
      <c r="X192" s="289" t="str">
        <f>VLOOKUP(A192,'[2]Purified DNA QC Master'!$B:$X,11,FALSE)</f>
        <v>DPB1*04:02:01G</v>
      </c>
      <c r="Y192" s="289" t="str">
        <f>VLOOKUP(A192,'[2]Purified DNA QC Master'!$B:$X,8,FALSE)</f>
        <v>DPA1*01:03</v>
      </c>
      <c r="Z192" s="289" t="str">
        <f>VLOOKUP(A192,'[2]Purified DNA QC Master'!$B:$X,9,FALSE)</f>
        <v>DPA1*01:03</v>
      </c>
    </row>
    <row r="193" spans="1:26" x14ac:dyDescent="0.3">
      <c r="A193" s="287">
        <v>481</v>
      </c>
      <c r="C193" s="287">
        <v>5</v>
      </c>
      <c r="D193" s="233"/>
      <c r="E193" s="289" t="str">
        <f>VLOOKUP(A193,'[2]Purified DNA QC Master'!$B:$X,2,FALSE)</f>
        <v>A*01:01:01G</v>
      </c>
      <c r="F193" s="289" t="str">
        <f>VLOOKUP(A193,'[2]Purified DNA QC Master'!$B:$X,3,FALSE)</f>
        <v>A*68:01:02G</v>
      </c>
      <c r="G193" s="289" t="str">
        <f>VLOOKUP(A193,'[2]Purified DNA QC Master'!$B:$X,4,FALSE)</f>
        <v>B*35:01:01G</v>
      </c>
      <c r="H193" s="289" t="str">
        <f>VLOOKUP(A193,'[2]Purified DNA QC Master'!$B:$X,5,FALSE)</f>
        <v>B*44:02:01G</v>
      </c>
      <c r="I193" s="289" t="str">
        <f>VLOOKUP(A193,'[2]Purified DNA QC Master'!$B:$X,6,FALSE)</f>
        <v>C*04:01:01G</v>
      </c>
      <c r="J193" s="289" t="str">
        <f>VLOOKUP(A193,'[2]Purified DNA QC Master'!$B:$X,7,FALSE)</f>
        <v>C*07:04:01G</v>
      </c>
      <c r="K193" s="289" t="str">
        <f>VLOOKUP(A193,'[2]Purified DNA QC Master'!$B:$X,16,FALSE)</f>
        <v>DRB1*11:01</v>
      </c>
      <c r="L193" s="289" t="str">
        <f>VLOOKUP(A193,'[2]Purified DNA QC Master'!$B:$X,17,FALSE)</f>
        <v>DRB1*15:01</v>
      </c>
      <c r="M193" s="289" t="str">
        <f>VLOOKUP(A193,'[2]Purified DNA QC Master'!$B:$X,14,FALSE)</f>
        <v>DQB1*06:02</v>
      </c>
      <c r="N193" s="289" t="str">
        <f>VLOOKUP(A193,'[2]Purified DNA QC Master'!$B:$X,15,FALSE)</f>
        <v>DQB1*03:01</v>
      </c>
      <c r="O193" s="289" t="str">
        <f>VLOOKUP(A193,'[2]Purified DNA QC Master'!$B:$X,18,FALSE)</f>
        <v>DRB3*02:02:01G</v>
      </c>
      <c r="P193" s="289"/>
      <c r="Q193" s="289"/>
      <c r="R193" s="289"/>
      <c r="S193" s="289" t="str">
        <f>VLOOKUP(A193,'[2]Purified DNA QC Master'!$B:$X,22,FALSE)</f>
        <v>DRB5*01:01</v>
      </c>
      <c r="T193" s="289"/>
      <c r="U193" s="289" t="str">
        <f>VLOOKUP(A193,'[2]Purified DNA QC Master'!$B:$X,12,FALSE)</f>
        <v>DQA1*01:02:01G</v>
      </c>
      <c r="V193" s="289" t="str">
        <f>VLOOKUP(A193,'[2]Purified DNA QC Master'!$B:$X,13,FALSE)</f>
        <v>DQA1*05:01:01G</v>
      </c>
      <c r="W193" s="289" t="str">
        <f>VLOOKUP(A193,'[2]Purified DNA QC Master'!$B:$X,10,FALSE)</f>
        <v>DPB1*02:01:02G</v>
      </c>
      <c r="X193" s="289" t="str">
        <f>VLOOKUP(A193,'[2]Purified DNA QC Master'!$B:$X,11,FALSE)</f>
        <v>DPB1*04:01</v>
      </c>
      <c r="Y193" s="289" t="str">
        <f>VLOOKUP(A193,'[2]Purified DNA QC Master'!$B:$X,8,FALSE)</f>
        <v>DPA1*01:03</v>
      </c>
      <c r="Z193" s="289" t="str">
        <f>VLOOKUP(A193,'[2]Purified DNA QC Master'!$B:$X,9,FALSE)</f>
        <v>DPA1*01:03</v>
      </c>
    </row>
    <row r="194" spans="1:26" x14ac:dyDescent="0.3">
      <c r="A194" s="287">
        <v>482</v>
      </c>
      <c r="C194" s="287">
        <v>5</v>
      </c>
      <c r="D194" s="233"/>
      <c r="E194" s="289" t="str">
        <f>VLOOKUP(A194,'[2]Purified DNA QC Master'!$B:$X,2,FALSE)</f>
        <v>A*02:01</v>
      </c>
      <c r="F194" s="289" t="str">
        <f>VLOOKUP(A194,'[2]Purified DNA QC Master'!$B:$X,3,FALSE)</f>
        <v>A*30:01</v>
      </c>
      <c r="G194" s="289" t="str">
        <f>VLOOKUP(A194,'[2]Purified DNA QC Master'!$B:$X,4,FALSE)</f>
        <v>B*07:02:01G</v>
      </c>
      <c r="H194" s="289" t="str">
        <f>VLOOKUP(A194,'[2]Purified DNA QC Master'!$B:$X,5,FALSE)</f>
        <v>B*13:02</v>
      </c>
      <c r="I194" s="289" t="str">
        <f>VLOOKUP(A194,'[2]Purified DNA QC Master'!$B:$X,6,FALSE)</f>
        <v>C*06:02:01G</v>
      </c>
      <c r="J194" s="289" t="str">
        <f>VLOOKUP(A194,'[2]Purified DNA QC Master'!$B:$X,7,FALSE)</f>
        <v>C*07:02:01G</v>
      </c>
      <c r="K194" s="289" t="str">
        <f>VLOOKUP(A194,'[2]Purified DNA QC Master'!$B:$X,16,FALSE)</f>
        <v>DRB1*07:01</v>
      </c>
      <c r="L194" s="289" t="str">
        <f>VLOOKUP(A194,'[2]Purified DNA QC Master'!$B:$X,17,FALSE)</f>
        <v>DRB1*15:01</v>
      </c>
      <c r="M194" s="289" t="str">
        <f>VLOOKUP(A194,'[2]Purified DNA QC Master'!$B:$X,14,FALSE)</f>
        <v>DQB1*02:02</v>
      </c>
      <c r="N194" s="289" t="str">
        <f>VLOOKUP(A194,'[2]Purified DNA QC Master'!$B:$X,15,FALSE)</f>
        <v>DQB1*06:02</v>
      </c>
      <c r="O194" s="289"/>
      <c r="P194" s="289"/>
      <c r="Q194" s="289" t="str">
        <f>VLOOKUP(A194,'[2]Purified DNA QC Master'!$B:$X,20,FALSE)</f>
        <v>DRB4*01:01:01G</v>
      </c>
      <c r="R194" s="289"/>
      <c r="S194" s="289" t="str">
        <f>VLOOKUP(A194,'[2]Purified DNA QC Master'!$B:$X,22,FALSE)</f>
        <v>DRB5*01:01</v>
      </c>
      <c r="T194" s="289"/>
      <c r="U194" s="289" t="str">
        <f>VLOOKUP(A194,'[2]Purified DNA QC Master'!$B:$X,12,FALSE)</f>
        <v>DQA1*01:02:01G</v>
      </c>
      <c r="V194" s="289" t="str">
        <f>VLOOKUP(A194,'[2]Purified DNA QC Master'!$B:$X,13,FALSE)</f>
        <v>DQA1*02:01</v>
      </c>
      <c r="W194" s="289" t="str">
        <f>VLOOKUP(A194,'[2]Purified DNA QC Master'!$B:$X,10,FALSE)</f>
        <v>DPB1*14:01</v>
      </c>
      <c r="X194" s="289" t="str">
        <f>VLOOKUP(A194,'[2]Purified DNA QC Master'!$B:$X,11,FALSE)</f>
        <v>DPB1*124:01</v>
      </c>
      <c r="Y194" s="289" t="str">
        <f>VLOOKUP(A194,'[2]Purified DNA QC Master'!$B:$X,8,FALSE)</f>
        <v>DPA1*01:03</v>
      </c>
      <c r="Z194" s="289" t="str">
        <f>VLOOKUP(A194,'[2]Purified DNA QC Master'!$B:$X,9,FALSE)</f>
        <v>DPA1*01:03</v>
      </c>
    </row>
    <row r="195" spans="1:26" x14ac:dyDescent="0.3">
      <c r="A195" s="287">
        <v>483</v>
      </c>
      <c r="B195" s="291" t="s">
        <v>1802</v>
      </c>
      <c r="C195" s="287">
        <v>9</v>
      </c>
      <c r="D195" s="233"/>
      <c r="E195" s="289" t="str">
        <f>VLOOKUP(B195,'QC Inventory 6_1_16'!A:X,3,FALSE)</f>
        <v xml:space="preserve">24BMD           </v>
      </c>
      <c r="F195" s="289" t="str">
        <f>VLOOKUP(B195,'QC Inventory 6_1_16'!A:X,4,FALSE)</f>
        <v xml:space="preserve">3002            </v>
      </c>
      <c r="G195" s="289" t="str">
        <f>VLOOKUP(B195,'QC Inventory 6_1_16'!A:X,5,FALSE)</f>
        <v xml:space="preserve">18RRG           </v>
      </c>
      <c r="H195" s="289" t="str">
        <f>VLOOKUP(B195,'QC Inventory 6_1_16'!A:X,6,FALSE)</f>
        <v xml:space="preserve">3508            </v>
      </c>
      <c r="I195" s="289" t="str">
        <f>VLOOKUP(B195,'QC Inventory 6_1_16'!A:X,7,FALSE)</f>
        <v xml:space="preserve">04KBG           </v>
      </c>
      <c r="J195" s="289" t="str">
        <f>VLOOKUP(B195,'QC Inventory 6_1_16'!A:X,8,FALSE)</f>
        <v xml:space="preserve">05AC            </v>
      </c>
      <c r="K195" s="289" t="str">
        <f>VLOOKUP(B195,'QC Inventory 6_1_16'!A:X,9,FALSE)</f>
        <v xml:space="preserve">0301            </v>
      </c>
      <c r="L195" s="289" t="str">
        <f>VLOOKUP(B195,'QC Inventory 6_1_16'!A:X,10,FALSE)</f>
        <v xml:space="preserve">0403            </v>
      </c>
      <c r="M195" s="289"/>
      <c r="N195" s="289"/>
      <c r="O195" s="289"/>
      <c r="P195" s="289"/>
      <c r="Q195" s="289"/>
      <c r="R195" s="289"/>
      <c r="S195" s="289"/>
      <c r="T195" s="289"/>
      <c r="U195" s="289"/>
      <c r="V195" s="289"/>
      <c r="W195" s="289"/>
      <c r="X195" s="289"/>
      <c r="Y195" s="289"/>
      <c r="Z195" s="289"/>
    </row>
    <row r="196" spans="1:26" x14ac:dyDescent="0.3">
      <c r="A196" s="287">
        <v>484</v>
      </c>
      <c r="C196" s="287">
        <v>6</v>
      </c>
      <c r="D196" s="233"/>
      <c r="E196" s="289" t="str">
        <f>VLOOKUP(A196,'[2]Purified DNA QC Master'!$B:$X,2,FALSE)</f>
        <v>A*02:01</v>
      </c>
      <c r="F196" s="289" t="str">
        <f>VLOOKUP(A196,'[2]Purified DNA QC Master'!$B:$X,3,FALSE)</f>
        <v>A*02:01</v>
      </c>
      <c r="G196" s="289" t="str">
        <f>VLOOKUP(A196,'[2]Purified DNA QC Master'!$B:$X,4,FALSE)</f>
        <v>B*15:01</v>
      </c>
      <c r="H196" s="289" t="str">
        <f>VLOOKUP(A196,'[2]Purified DNA QC Master'!$B:$X,5,FALSE)</f>
        <v>B*15:01</v>
      </c>
      <c r="I196" s="289" t="str">
        <f>VLOOKUP(A196,'[2]Purified DNA QC Master'!$B:$X,6,FALSE)</f>
        <v>C*03:03:01G</v>
      </c>
      <c r="J196" s="289" t="str">
        <f>VLOOKUP(A196,'[2]Purified DNA QC Master'!$B:$X,7,FALSE)</f>
        <v>C*04:01:01G</v>
      </c>
      <c r="K196" s="289" t="str">
        <f>VLOOKUP(A196,'[2]Purified DNA QC Master'!$B:$X,16,FALSE)</f>
        <v>DRB1*08:01</v>
      </c>
      <c r="L196" s="289" t="str">
        <f>VLOOKUP(A196,'[2]Purified DNA QC Master'!$B:$X,17,FALSE)</f>
        <v>DRB1*11:03</v>
      </c>
      <c r="M196" s="289" t="str">
        <f>VLOOKUP(A196,'[2]Purified DNA QC Master'!$B:$X,14,FALSE)</f>
        <v>DQB1*03:01</v>
      </c>
      <c r="N196" s="289" t="str">
        <f>VLOOKUP(A196,'[2]Purified DNA QC Master'!$B:$X,15,FALSE)</f>
        <v>DQB1*04:02</v>
      </c>
      <c r="O196" s="289" t="str">
        <f>VLOOKUP(A196,'[2]Purified DNA QC Master'!$B:$X,18,FALSE)</f>
        <v>DRB3*02:02:01G</v>
      </c>
      <c r="P196" s="289"/>
      <c r="Q196" s="289"/>
      <c r="R196" s="289"/>
      <c r="S196" s="289"/>
      <c r="T196" s="289"/>
      <c r="U196" s="289" t="str">
        <f>VLOOKUP(A196,'[2]Purified DNA QC Master'!$B:$X,12,FALSE)</f>
        <v>DQA1*04:01</v>
      </c>
      <c r="V196" s="289" t="str">
        <f>VLOOKUP(A196,'[2]Purified DNA QC Master'!$B:$X,13,FALSE)</f>
        <v>DQA1*05:01:01G</v>
      </c>
      <c r="W196" s="289" t="str">
        <f>VLOOKUP(A196,'[2]Purified DNA QC Master'!$B:$X,10,FALSE)</f>
        <v>DPB1*03:01:01G</v>
      </c>
      <c r="X196" s="289" t="str">
        <f>VLOOKUP(A196,'[2]Purified DNA QC Master'!$B:$X,11,FALSE)</f>
        <v>DPB1*04:01</v>
      </c>
      <c r="Y196" s="289" t="str">
        <f>VLOOKUP(A196,'[2]Purified DNA QC Master'!$B:$X,8,FALSE)</f>
        <v>DPA1*01:03</v>
      </c>
      <c r="Z196" s="289" t="str">
        <f>VLOOKUP(A196,'[2]Purified DNA QC Master'!$B:$X,9,FALSE)</f>
        <v>DPA1*01:03</v>
      </c>
    </row>
    <row r="197" spans="1:26" x14ac:dyDescent="0.3">
      <c r="A197" s="287">
        <v>485</v>
      </c>
      <c r="B197" s="291" t="s">
        <v>1804</v>
      </c>
      <c r="C197" s="287">
        <v>4</v>
      </c>
      <c r="D197" s="233"/>
      <c r="E197" s="289" t="str">
        <f>VLOOKUP(B197,'QC Inventory 6_1_16'!A:X,3,FALSE)</f>
        <v xml:space="preserve">01CRY           </v>
      </c>
      <c r="F197" s="289" t="str">
        <f>VLOOKUP(B197,'QC Inventory 6_1_16'!A:X,4,FALSE)</f>
        <v xml:space="preserve">02GNF           </v>
      </c>
      <c r="G197" s="289" t="str">
        <f>VLOOKUP(B197,'QC Inventory 6_1_16'!A:X,5,FALSE)</f>
        <v xml:space="preserve">08XKT           </v>
      </c>
      <c r="H197" s="289" t="str">
        <f>VLOOKUP(B197,'QC Inventory 6_1_16'!A:X,6,FALSE)</f>
        <v xml:space="preserve">08XKT           </v>
      </c>
      <c r="I197" s="289" t="str">
        <f>VLOOKUP(B197,'QC Inventory 6_1_16'!A:X,7,FALSE)</f>
        <v xml:space="preserve">07WTR           </v>
      </c>
      <c r="J197" s="289" t="str">
        <f>VLOOKUP(B197,'QC Inventory 6_1_16'!A:X,8,FALSE)</f>
        <v xml:space="preserve">07WTR           </v>
      </c>
      <c r="K197" s="289" t="str">
        <f>VLOOKUP(B197,'QC Inventory 6_1_16'!A:X,9,FALSE)</f>
        <v xml:space="preserve">0301            </v>
      </c>
      <c r="L197" s="289" t="str">
        <f>VLOOKUP(B197,'QC Inventory 6_1_16'!A:X,10,FALSE)</f>
        <v xml:space="preserve">0301            </v>
      </c>
      <c r="M197" s="289"/>
      <c r="N197" s="289"/>
      <c r="O197" s="289"/>
      <c r="P197" s="289"/>
      <c r="Q197" s="289"/>
      <c r="R197" s="289"/>
      <c r="S197" s="289"/>
      <c r="T197" s="289"/>
      <c r="U197" s="289"/>
      <c r="V197" s="289"/>
      <c r="W197" s="289"/>
      <c r="X197" s="289"/>
      <c r="Y197" s="289"/>
      <c r="Z197" s="289"/>
    </row>
    <row r="198" spans="1:26" x14ac:dyDescent="0.3">
      <c r="A198" s="287">
        <v>486</v>
      </c>
      <c r="C198" s="287">
        <v>4</v>
      </c>
      <c r="D198" s="233"/>
      <c r="E198" s="289" t="str">
        <f>VLOOKUP(A198,'[2]Purified DNA QC Master'!$B:$X,2,FALSE)</f>
        <v>02:01</v>
      </c>
      <c r="F198" s="289" t="str">
        <f>VLOOKUP(A198,'[2]Purified DNA QC Master'!$B:$X,3,FALSE)</f>
        <v>03:01</v>
      </c>
      <c r="G198" s="289" t="str">
        <f>VLOOKUP(A198,'[2]Purified DNA QC Master'!$B:$X,4,FALSE)</f>
        <v>49:01</v>
      </c>
      <c r="H198" s="289" t="str">
        <f>VLOOKUP(A198,'[2]Purified DNA QC Master'!$B:$X,5,FALSE)</f>
        <v>50:01</v>
      </c>
      <c r="I198" s="289" t="str">
        <f>VLOOKUP(A198,'[2]Purified DNA QC Master'!$B:$X,6,FALSE)</f>
        <v>06:02:01G</v>
      </c>
      <c r="J198" s="289" t="str">
        <f>VLOOKUP(A198,'[2]Purified DNA QC Master'!$B:$X,7,FALSE)</f>
        <v>07:01:01G</v>
      </c>
      <c r="K198" s="289" t="str">
        <f>VLOOKUP(A198,'[2]Purified DNA QC Master'!$B:$X,16,FALSE)</f>
        <v>04:05</v>
      </c>
      <c r="L198" s="289" t="str">
        <f>VLOOKUP(A198,'[2]Purified DNA QC Master'!$B:$X,17,FALSE)</f>
        <v>07:01</v>
      </c>
      <c r="M198" s="289" t="str">
        <f>VLOOKUP(A198,'[2]Purified DNA QC Master'!$B:$X,14,FALSE)</f>
        <v>02:02</v>
      </c>
      <c r="N198" s="289" t="str">
        <f>VLOOKUP(A198,'[2]Purified DNA QC Master'!$B:$X,15,FALSE)</f>
        <v>03:02</v>
      </c>
      <c r="O198" s="289" t="str">
        <f>VLOOKUP(A198,'[2]Purified DNA QC Master'!$B:$X,18,FALSE)</f>
        <v/>
      </c>
      <c r="P198" s="289" t="str">
        <f>VLOOKUP(A198,'[2]Purified DNA QC Master'!$B:$X,19,FALSE)</f>
        <v/>
      </c>
      <c r="Q198" s="289" t="str">
        <f>VLOOKUP(A198,'[2]Purified DNA QC Master'!$B:$X,20,FALSE)</f>
        <v>01:01:01G</v>
      </c>
      <c r="R198" s="289" t="str">
        <f>VLOOKUP(A198,'[2]Purified DNA QC Master'!$B:$X,21,FALSE)</f>
        <v>01:01:01G</v>
      </c>
      <c r="S198" s="289" t="str">
        <f>VLOOKUP(A198,'[2]Purified DNA QC Master'!$B:$X,22,FALSE)</f>
        <v/>
      </c>
      <c r="T198" s="289" t="str">
        <f>VLOOKUP(A198,'[2]Purified DNA QC Master'!$B:$X,23,FALSE)</f>
        <v/>
      </c>
      <c r="U198" s="289" t="str">
        <f>VLOOKUP(A198,'[2]Purified DNA QC Master'!$B:$X,12,FALSE)</f>
        <v>02:01</v>
      </c>
      <c r="V198" s="289" t="str">
        <f>VLOOKUP(A198,'[2]Purified DNA QC Master'!$B:$X,13,FALSE)</f>
        <v>03:01:01G</v>
      </c>
      <c r="W198" s="289" t="str">
        <f>VLOOKUP(A198,'[2]Purified DNA QC Master'!$B:$X,10,FALSE)</f>
        <v>03:01:01G</v>
      </c>
      <c r="X198" s="289" t="str">
        <f>VLOOKUP(A198,'[2]Purified DNA QC Master'!$B:$X,11,FALSE)</f>
        <v>13:01:01G</v>
      </c>
      <c r="Y198" s="289" t="str">
        <f>VLOOKUP(A198,'[2]Purified DNA QC Master'!$B:$X,8,FALSE)</f>
        <v>01:03</v>
      </c>
      <c r="Z198" s="289" t="str">
        <f>VLOOKUP(A198,'[2]Purified DNA QC Master'!$B:$X,9,FALSE)</f>
        <v>02:01</v>
      </c>
    </row>
    <row r="199" spans="1:26" x14ac:dyDescent="0.3">
      <c r="A199" s="287">
        <v>487</v>
      </c>
      <c r="C199" s="287">
        <v>30</v>
      </c>
      <c r="D199" s="233"/>
      <c r="E199" s="289" t="str">
        <f>VLOOKUP(A199,'[2]Purified DNA QC Master'!$B:$X,2,FALSE)</f>
        <v>A*11:01</v>
      </c>
      <c r="F199" s="289" t="str">
        <f>VLOOKUP(A199,'[2]Purified DNA QC Master'!$B:$X,3,FALSE)</f>
        <v>A*26:01</v>
      </c>
      <c r="G199" s="289" t="str">
        <f>VLOOKUP(A199,'[2]Purified DNA QC Master'!$B:$X,4,FALSE)</f>
        <v>B*35:01:01G</v>
      </c>
      <c r="H199" s="289" t="str">
        <f>VLOOKUP(A199,'[2]Purified DNA QC Master'!$B:$X,5,FALSE)</f>
        <v>B*50:01</v>
      </c>
      <c r="I199" s="289" t="str">
        <f>VLOOKUP(A199,'[2]Purified DNA QC Master'!$B:$X,6,FALSE)</f>
        <v>C*04:01:01G</v>
      </c>
      <c r="J199" s="289" t="str">
        <f>VLOOKUP(A199,'[2]Purified DNA QC Master'!$B:$X,7,FALSE)</f>
        <v>C*06:02:01G</v>
      </c>
      <c r="K199" s="289" t="str">
        <f>VLOOKUP(A199,'[2]Purified DNA QC Master'!$B:$X,16,FALSE)</f>
        <v>DRB1*04:02</v>
      </c>
      <c r="L199" s="289" t="str">
        <f>VLOOKUP(A199,'[2]Purified DNA QC Master'!$B:$X,17,FALSE)</f>
        <v>DRB1*07:01</v>
      </c>
      <c r="M199" s="289" t="str">
        <f>VLOOKUP(A199,'[2]Purified DNA QC Master'!$B:$X,14,FALSE)</f>
        <v>DQB1*02:02</v>
      </c>
      <c r="N199" s="289" t="str">
        <f>VLOOKUP(A199,'[2]Purified DNA QC Master'!$B:$X,15,FALSE)</f>
        <v>DQB1*03:02</v>
      </c>
      <c r="O199" s="289"/>
      <c r="P199" s="289"/>
      <c r="Q199" s="289" t="str">
        <f>VLOOKUP(A199,'[2]Purified DNA QC Master'!$B:$X,20,FALSE)</f>
        <v>DRB4*01:01:01G</v>
      </c>
      <c r="R199" s="289" t="str">
        <f>VLOOKUP(A199,'[2]Purified DNA QC Master'!$B:$X,21,FALSE)</f>
        <v>DRB4*01:01:01G</v>
      </c>
      <c r="S199" s="289"/>
      <c r="T199" s="289"/>
      <c r="U199" s="289" t="str">
        <f>VLOOKUP(A199,'[2]Purified DNA QC Master'!$B:$X,12,FALSE)</f>
        <v>DQA1*02:01</v>
      </c>
      <c r="V199" s="289" t="str">
        <f>VLOOKUP(A199,'[2]Purified DNA QC Master'!$B:$X,13,FALSE)</f>
        <v>DQA1*03:01:01G</v>
      </c>
      <c r="W199" s="289" t="str">
        <f>VLOOKUP(A199,'[2]Purified DNA QC Master'!$B:$X,10,FALSE)</f>
        <v>DPB1*02:01:02G</v>
      </c>
      <c r="X199" s="289" t="str">
        <f>VLOOKUP(A199,'[2]Purified DNA QC Master'!$B:$X,11,FALSE)</f>
        <v>DPB1*04:01</v>
      </c>
      <c r="Y199" s="289" t="str">
        <f>VLOOKUP(A199,'[2]Purified DNA QC Master'!$B:$X,8,FALSE)</f>
        <v>DPA1*01:03</v>
      </c>
      <c r="Z199" s="289" t="str">
        <f>VLOOKUP(A199,'[2]Purified DNA QC Master'!$B:$X,9,FALSE)</f>
        <v>DPA1*01:03</v>
      </c>
    </row>
    <row r="200" spans="1:26" x14ac:dyDescent="0.3">
      <c r="A200" s="287">
        <v>489</v>
      </c>
      <c r="C200" s="287">
        <v>6</v>
      </c>
      <c r="D200" s="233"/>
      <c r="E200" s="289" t="str">
        <f>VLOOKUP(A200,'[2]Purified DNA QC Master'!$B:$X,2,FALSE)</f>
        <v>A*01:01</v>
      </c>
      <c r="F200" s="289" t="str">
        <f>VLOOKUP(A200,'[2]Purified DNA QC Master'!$B:$X,3,FALSE)</f>
        <v>A*68:01</v>
      </c>
      <c r="G200" s="289" t="str">
        <f>VLOOKUP(A200,'[2]Purified DNA QC Master'!$B:$X,4,FALSE)</f>
        <v>B*07:02:01G</v>
      </c>
      <c r="H200" s="289" t="str">
        <f>VLOOKUP(A200,'[2]Purified DNA QC Master'!$B:$X,5,FALSE)</f>
        <v>B*35:01:01G</v>
      </c>
      <c r="I200" s="289" t="str">
        <f>VLOOKUP(A200,'[2]Purified DNA QC Master'!$B:$X,6,FALSE)</f>
        <v>C*03:04</v>
      </c>
      <c r="J200" s="289" t="str">
        <f>VLOOKUP(A200,'[2]Purified DNA QC Master'!$B:$X,7,FALSE)</f>
        <v>C*07:02:01G</v>
      </c>
      <c r="K200" s="289" t="str">
        <f>VLOOKUP(A200,'[2]Purified DNA QC Master'!$B:$X,16,FALSE)</f>
        <v>DRB1*01:01</v>
      </c>
      <c r="L200" s="289" t="str">
        <f>VLOOKUP(A200,'[2]Purified DNA QC Master'!$B:$X,17,FALSE)</f>
        <v>DRB1*15:01</v>
      </c>
      <c r="M200" s="289" t="str">
        <f>VLOOKUP(A200,'[2]Purified DNA QC Master'!$B:$X,14,FALSE)</f>
        <v>DQB1*05:01</v>
      </c>
      <c r="N200" s="289" t="str">
        <f>VLOOKUP(A200,'[2]Purified DNA QC Master'!$B:$X,15,FALSE)</f>
        <v>DQB1*06:02</v>
      </c>
      <c r="O200" s="289"/>
      <c r="P200" s="289"/>
      <c r="Q200" s="289"/>
      <c r="R200" s="289"/>
      <c r="S200" s="289" t="str">
        <f>VLOOKUP(A200,'[2]Purified DNA QC Master'!$B:$X,22,FALSE)</f>
        <v>DRB5*01:01</v>
      </c>
      <c r="T200" s="289"/>
      <c r="U200" s="289" t="str">
        <f>VLOOKUP(A200,'[2]Purified DNA QC Master'!$B:$X,12,FALSE)</f>
        <v>DQA1*01:01:01G</v>
      </c>
      <c r="V200" s="289" t="str">
        <f>VLOOKUP(A200,'[2]Purified DNA QC Master'!$B:$X,13,FALSE)</f>
        <v>DQA1*01:02:01G</v>
      </c>
      <c r="W200" s="289" t="str">
        <f>VLOOKUP(A200,'[2]Purified DNA QC Master'!$B:$X,10,FALSE)</f>
        <v>DPB1*02:01:02G</v>
      </c>
      <c r="X200" s="289" t="str">
        <f>VLOOKUP(A200,'[2]Purified DNA QC Master'!$B:$X,11,FALSE)</f>
        <v>DPB1*13:01:01G</v>
      </c>
      <c r="Y200" s="289" t="str">
        <f>VLOOKUP(A200,'[2]Purified DNA QC Master'!$B:$X,8,FALSE)</f>
        <v>DPA1*01:03</v>
      </c>
      <c r="Z200" s="289" t="str">
        <f>VLOOKUP(A200,'[2]Purified DNA QC Master'!$B:$X,9,FALSE)</f>
        <v>DPA1*02:01</v>
      </c>
    </row>
    <row r="201" spans="1:26" x14ac:dyDescent="0.3">
      <c r="A201" s="287">
        <v>490</v>
      </c>
      <c r="C201" s="287">
        <v>29</v>
      </c>
      <c r="D201" s="233"/>
      <c r="E201" s="289" t="str">
        <f>VLOOKUP(A201,'[2]Purified DNA QC Master'!$B:$X,2,FALSE)</f>
        <v>A*03:01</v>
      </c>
      <c r="F201" s="289" t="str">
        <f>VLOOKUP(A201,'[2]Purified DNA QC Master'!$B:$X,3,FALSE)</f>
        <v>A*03:01</v>
      </c>
      <c r="G201" s="289" t="str">
        <f>VLOOKUP(A201,'[2]Purified DNA QC Master'!$B:$X,4,FALSE)</f>
        <v>B*07:02:01G</v>
      </c>
      <c r="H201" s="289" t="str">
        <f>VLOOKUP(A201,'[2]Purified DNA QC Master'!$B:$X,5,FALSE)</f>
        <v>B*14:02</v>
      </c>
      <c r="I201" s="289" t="str">
        <f>VLOOKUP(A201,'[2]Purified DNA QC Master'!$B:$X,6,FALSE)</f>
        <v>C*07:02:01G</v>
      </c>
      <c r="J201" s="289" t="str">
        <f>VLOOKUP(A201,'[2]Purified DNA QC Master'!$B:$X,7,FALSE)</f>
        <v>C*08:02</v>
      </c>
      <c r="K201" s="289" t="str">
        <f>VLOOKUP(A201,'[2]Purified DNA QC Master'!$B:$X,16,FALSE)</f>
        <v>DRB1*13:02</v>
      </c>
      <c r="L201" s="289" t="str">
        <f>VLOOKUP(A201,'[2]Purified DNA QC Master'!$B:$X,17,FALSE)</f>
        <v>DRB1*15:01</v>
      </c>
      <c r="M201" s="289" t="str">
        <f>VLOOKUP(A201,'[2]Purified DNA QC Master'!$B:$X,14,FALSE)</f>
        <v>DQB1*06:02</v>
      </c>
      <c r="N201" s="289" t="str">
        <f>VLOOKUP(A201,'[2]Purified DNA QC Master'!$B:$X,15,FALSE)</f>
        <v>DQB1*06:09</v>
      </c>
      <c r="O201" s="289" t="str">
        <f>VLOOKUP(A201,'[2]Purified DNA QC Master'!$B:$X,18,FALSE)</f>
        <v>DRB3*03:01</v>
      </c>
      <c r="P201" s="289"/>
      <c r="Q201" s="289"/>
      <c r="R201" s="289"/>
      <c r="S201" s="289" t="str">
        <f>VLOOKUP(A201,'[2]Purified DNA QC Master'!$B:$X,22,FALSE)</f>
        <v>DRB5*01:01</v>
      </c>
      <c r="T201" s="289"/>
      <c r="U201" s="289" t="str">
        <f>VLOOKUP(A201,'[2]Purified DNA QC Master'!$B:$X,12,FALSE)</f>
        <v>DQA1*01:02:01G</v>
      </c>
      <c r="V201" s="289" t="str">
        <f>VLOOKUP(A201,'[2]Purified DNA QC Master'!$B:$X,13,FALSE)</f>
        <v>DQA1*01:02:01G</v>
      </c>
      <c r="W201" s="289" t="str">
        <f>VLOOKUP(A201,'[2]Purified DNA QC Master'!$B:$X,10,FALSE)</f>
        <v>DPB1*04:01</v>
      </c>
      <c r="X201" s="289" t="str">
        <f>VLOOKUP(A201,'[2]Purified DNA QC Master'!$B:$X,11,FALSE)</f>
        <v>DPB1*13:01:01G</v>
      </c>
      <c r="Y201" s="289" t="str">
        <f>VLOOKUP(A201,'[2]Purified DNA QC Master'!$B:$X,8,FALSE)</f>
        <v>DPA1*01:03</v>
      </c>
      <c r="Z201" s="289" t="str">
        <f>VLOOKUP(A201,'[2]Purified DNA QC Master'!$B:$X,9,FALSE)</f>
        <v>DPA1*02:01</v>
      </c>
    </row>
    <row r="202" spans="1:26" x14ac:dyDescent="0.3">
      <c r="A202" s="287">
        <v>492</v>
      </c>
      <c r="C202" s="287">
        <v>29</v>
      </c>
      <c r="D202" s="233"/>
      <c r="E202" s="289" t="str">
        <f>VLOOKUP(A202,'[2]Purified DNA QC Master'!$B:$X,2,FALSE)</f>
        <v>A*01:01</v>
      </c>
      <c r="F202" s="289" t="str">
        <f>VLOOKUP(A202,'[2]Purified DNA QC Master'!$B:$X,3,FALSE)</f>
        <v>A*03:01</v>
      </c>
      <c r="G202" s="289" t="str">
        <f>VLOOKUP(A202,'[2]Purified DNA QC Master'!$B:$X,4,FALSE)</f>
        <v>B*08:01:01G</v>
      </c>
      <c r="H202" s="289" t="str">
        <f>VLOOKUP(A202,'[2]Purified DNA QC Master'!$B:$X,5,FALSE)</f>
        <v>B*14:01</v>
      </c>
      <c r="I202" s="289" t="str">
        <f>VLOOKUP(A202,'[2]Purified DNA QC Master'!$B:$X,6,FALSE)</f>
        <v>C*07:01:01G</v>
      </c>
      <c r="J202" s="289" t="str">
        <f>VLOOKUP(A202,'[2]Purified DNA QC Master'!$B:$X,7,FALSE)</f>
        <v>C*08:02</v>
      </c>
      <c r="K202" s="289" t="str">
        <f>VLOOKUP(A202,'[2]Purified DNA QC Master'!$B:$X,16,FALSE)</f>
        <v>DRB1*03:01</v>
      </c>
      <c r="L202" s="289" t="str">
        <f>VLOOKUP(A202,'[2]Purified DNA QC Master'!$B:$X,17,FALSE)</f>
        <v>DRB1*07:01</v>
      </c>
      <c r="M202" s="289" t="str">
        <f>VLOOKUP(A202,'[2]Purified DNA QC Master'!$B:$X,14,FALSE)</f>
        <v>DQB1*02:01</v>
      </c>
      <c r="N202" s="289" t="str">
        <f>VLOOKUP(A202,'[2]Purified DNA QC Master'!$B:$X,15,FALSE)</f>
        <v>DQB1*02:02</v>
      </c>
      <c r="O202" s="289" t="str">
        <f>VLOOKUP(A202,'[2]Purified DNA QC Master'!$B:$X,18,FALSE)</f>
        <v>DRB3*01:01</v>
      </c>
      <c r="P202" s="289"/>
      <c r="Q202" s="289" t="str">
        <f>VLOOKUP(A202,'[2]Purified DNA QC Master'!$B:$X,20,FALSE)</f>
        <v>DRB4*01:01:01G</v>
      </c>
      <c r="R202" s="289"/>
      <c r="S202" s="289"/>
      <c r="T202" s="289"/>
      <c r="U202" s="289" t="str">
        <f>VLOOKUP(A202,'[2]Purified DNA QC Master'!$B:$X,12,FALSE)</f>
        <v>DQA1*02:01</v>
      </c>
      <c r="V202" s="289" t="str">
        <f>VLOOKUP(A202,'[2]Purified DNA QC Master'!$B:$X,13,FALSE)</f>
        <v>DQA1*05:01</v>
      </c>
      <c r="W202" s="289" t="str">
        <f>VLOOKUP(A202,'[2]Purified DNA QC Master'!$B:$X,10,FALSE)</f>
        <v>DPB1*04:02</v>
      </c>
      <c r="X202" s="289" t="str">
        <f>VLOOKUP(A202,'[2]Purified DNA QC Master'!$B:$X,11,FALSE)</f>
        <v>DPB1*09:01</v>
      </c>
      <c r="Y202" s="289" t="str">
        <f>VLOOKUP(A202,'[2]Purified DNA QC Master'!$B:$X,8,FALSE)</f>
        <v>DPA1*01:03</v>
      </c>
      <c r="Z202" s="289" t="str">
        <f>VLOOKUP(A202,'[2]Purified DNA QC Master'!$B:$X,9,FALSE)</f>
        <v>DPA1*02:01</v>
      </c>
    </row>
    <row r="203" spans="1:26" x14ac:dyDescent="0.3">
      <c r="A203" s="287">
        <v>493</v>
      </c>
      <c r="C203" s="287">
        <v>5</v>
      </c>
      <c r="D203" s="233"/>
      <c r="E203" s="289" t="str">
        <f>VLOOKUP(A203,'[2]Purified DNA QC Master'!$B:$X,2,FALSE)</f>
        <v>A*02:01</v>
      </c>
      <c r="F203" s="289" t="str">
        <f>VLOOKUP(A203,'[2]Purified DNA QC Master'!$B:$X,3,FALSE)</f>
        <v>A*26:01</v>
      </c>
      <c r="G203" s="289" t="str">
        <f>VLOOKUP(A203,'[2]Purified DNA QC Master'!$B:$X,4,FALSE)</f>
        <v>B*27:05:02G</v>
      </c>
      <c r="H203" s="289" t="str">
        <f>VLOOKUP(A203,'[2]Purified DNA QC Master'!$B:$X,5,FALSE)</f>
        <v>B*44:02:01G</v>
      </c>
      <c r="I203" s="289" t="str">
        <f>VLOOKUP(A203,'[2]Purified DNA QC Master'!$B:$X,6,FALSE)</f>
        <v>C*01:02:01G</v>
      </c>
      <c r="J203" s="289" t="str">
        <f>VLOOKUP(A203,'[2]Purified DNA QC Master'!$B:$X,7,FALSE)</f>
        <v>C*01:02:01G</v>
      </c>
      <c r="K203" s="289" t="str">
        <f>VLOOKUP(A203,'[2]Purified DNA QC Master'!$B:$X,16,FALSE)</f>
        <v>DRB1*01:01</v>
      </c>
      <c r="L203" s="289" t="str">
        <f>VLOOKUP(A203,'[2]Purified DNA QC Master'!$B:$X,17,FALSE)</f>
        <v>DRB1*12:01:01G</v>
      </c>
      <c r="M203" s="289" t="str">
        <f>VLOOKUP(A203,'[2]Purified DNA QC Master'!$B:$X,14,FALSE)</f>
        <v>DQB1*05:01</v>
      </c>
      <c r="N203" s="289" t="str">
        <f>VLOOKUP(A203,'[2]Purified DNA QC Master'!$B:$X,15,FALSE)</f>
        <v>DQB1*03:01</v>
      </c>
      <c r="O203" s="289" t="str">
        <f>VLOOKUP(A203,'[2]Purified DNA QC Master'!$B:$X,18,FALSE)</f>
        <v>DRB3*02:02:01G</v>
      </c>
      <c r="P203" s="289"/>
      <c r="Q203" s="289"/>
      <c r="R203" s="289"/>
      <c r="S203" s="289"/>
      <c r="T203" s="289"/>
      <c r="U203" s="289" t="str">
        <f>VLOOKUP(A203,'[2]Purified DNA QC Master'!$B:$X,12,FALSE)</f>
        <v>DQA1*01:01:01G</v>
      </c>
      <c r="V203" s="289" t="str">
        <f>VLOOKUP(A203,'[2]Purified DNA QC Master'!$B:$X,13,FALSE)</f>
        <v>DQA1*05:01:01G</v>
      </c>
      <c r="W203" s="289" t="str">
        <f>VLOOKUP(A203,'[2]Purified DNA QC Master'!$B:$X,10,FALSE)</f>
        <v>DPB1*04:01</v>
      </c>
      <c r="X203" s="289" t="str">
        <f>VLOOKUP(A203,'[2]Purified DNA QC Master'!$B:$X,11,FALSE)</f>
        <v>DPB1*20:01</v>
      </c>
      <c r="Y203" s="289" t="str">
        <f>VLOOKUP(A203,'[2]Purified DNA QC Master'!$B:$X,8,FALSE)</f>
        <v>DPA1*01:03</v>
      </c>
      <c r="Z203" s="289" t="str">
        <f>VLOOKUP(A203,'[2]Purified DNA QC Master'!$B:$X,9,FALSE)</f>
        <v>DPA1*01:03</v>
      </c>
    </row>
    <row r="204" spans="1:26" x14ac:dyDescent="0.3">
      <c r="A204" s="290">
        <v>494</v>
      </c>
      <c r="B204" s="291" t="s">
        <v>1811</v>
      </c>
      <c r="C204" s="290">
        <v>3</v>
      </c>
      <c r="D204" s="292" t="s">
        <v>3452</v>
      </c>
      <c r="E204" s="289" t="str">
        <f>VLOOKUP(B204,'QC Inventory 6_1_16'!A:X,3,FALSE)</f>
        <v xml:space="preserve">02GNF           </v>
      </c>
      <c r="F204" s="289" t="str">
        <f>VLOOKUP(B204,'QC Inventory 6_1_16'!A:X,4,FALSE)</f>
        <v xml:space="preserve">02GNF           </v>
      </c>
      <c r="G204" s="289" t="str">
        <f>VLOOKUP(B204,'QC Inventory 6_1_16'!A:X,5,FALSE)</f>
        <v xml:space="preserve">08XKT           </v>
      </c>
      <c r="H204" s="289" t="str">
        <f>VLOOKUP(B204,'QC Inventory 6_1_16'!A:X,6,FALSE)</f>
        <v xml:space="preserve">35WAZ           </v>
      </c>
      <c r="I204" s="289" t="str">
        <f>VLOOKUP(B204,'QC Inventory 6_1_16'!A:X,7,FALSE)</f>
        <v xml:space="preserve">04KBG           </v>
      </c>
      <c r="J204" s="289" t="str">
        <f>VLOOKUP(B204,'QC Inventory 6_1_16'!A:X,8,FALSE)</f>
        <v xml:space="preserve">07WTR           </v>
      </c>
      <c r="K204" s="289" t="str">
        <f>VLOOKUP(B204,'QC Inventory 6_1_16'!A:X,9,FALSE)</f>
        <v xml:space="preserve">0301            </v>
      </c>
      <c r="L204" s="289" t="str">
        <f>VLOOKUP(B204,'QC Inventory 6_1_16'!A:X,10,FALSE)</f>
        <v xml:space="preserve">1401            </v>
      </c>
      <c r="M204" s="289"/>
      <c r="N204" s="289"/>
      <c r="O204" s="289"/>
      <c r="P204" s="289"/>
      <c r="Q204" s="289"/>
      <c r="R204" s="289"/>
      <c r="S204" s="289"/>
      <c r="T204" s="289"/>
      <c r="U204" s="289"/>
      <c r="V204" s="289"/>
      <c r="W204" s="289"/>
      <c r="X204" s="289"/>
      <c r="Y204" s="289"/>
      <c r="Z204" s="289"/>
    </row>
    <row r="205" spans="1:26" x14ac:dyDescent="0.3">
      <c r="A205" s="287">
        <v>495</v>
      </c>
      <c r="C205" s="287">
        <v>5</v>
      </c>
      <c r="D205" s="233"/>
      <c r="E205" s="289" t="str">
        <f>VLOOKUP(A205,'[2]Purified DNA QC Master'!$B:$X,2,FALSE)</f>
        <v>A*01:01:01G</v>
      </c>
      <c r="F205" s="289" t="str">
        <f>VLOOKUP(A205,'[2]Purified DNA QC Master'!$B:$X,3,FALSE)</f>
        <v>A*24:07</v>
      </c>
      <c r="G205" s="289" t="str">
        <f>VLOOKUP(A205,'[2]Purified DNA QC Master'!$B:$X,4,FALSE)</f>
        <v>B*15:02</v>
      </c>
      <c r="H205" s="289" t="str">
        <f>VLOOKUP(A205,'[2]Purified DNA QC Master'!$B:$X,5,FALSE)</f>
        <v>B*37:01</v>
      </c>
      <c r="I205" s="289" t="str">
        <f>VLOOKUP(A205,'[2]Purified DNA QC Master'!$B:$X,6,FALSE)</f>
        <v>C*06:02:01G</v>
      </c>
      <c r="J205" s="289" t="str">
        <f>VLOOKUP(A205,'[2]Purified DNA QC Master'!$B:$X,7,FALSE)</f>
        <v>C*08:01:01G</v>
      </c>
      <c r="K205" s="289" t="str">
        <f>VLOOKUP(A205,'[2]Purified DNA QC Master'!$B:$X,16,FALSE)</f>
        <v>DRB1*10:01</v>
      </c>
      <c r="L205" s="289" t="str">
        <f>VLOOKUP(A205,'[2]Purified DNA QC Master'!$B:$X,17,FALSE)</f>
        <v>DRB1*15:01</v>
      </c>
      <c r="M205" s="289" t="str">
        <f>VLOOKUP(A205,'[2]Purified DNA QC Master'!$B:$X,14,FALSE)</f>
        <v>DQB1*05:01</v>
      </c>
      <c r="N205" s="289" t="str">
        <f>VLOOKUP(A205,'[2]Purified DNA QC Master'!$B:$X,15,FALSE)</f>
        <v>DQB1*06:01</v>
      </c>
      <c r="O205" s="289"/>
      <c r="P205" s="289"/>
      <c r="Q205" s="289"/>
      <c r="R205" s="289"/>
      <c r="S205" s="289" t="str">
        <f>VLOOKUP(A205,'[2]Purified DNA QC Master'!$B:$X,22,FALSE)</f>
        <v>DRB5*01:01</v>
      </c>
      <c r="T205" s="289"/>
      <c r="U205" s="289" t="str">
        <f>VLOOKUP(A205,'[2]Purified DNA QC Master'!$B:$X,12,FALSE)</f>
        <v>DQA1*01:01:01G</v>
      </c>
      <c r="V205" s="289" t="str">
        <f>VLOOKUP(A205,'[2]Purified DNA QC Master'!$B:$X,13,FALSE)</f>
        <v>DQA1*01:02:01G</v>
      </c>
      <c r="W205" s="289" t="str">
        <f>VLOOKUP(A205,'[2]Purified DNA QC Master'!$B:$X,10,FALSE)</f>
        <v>DPB1*02:01:02G</v>
      </c>
      <c r="X205" s="289" t="str">
        <f>VLOOKUP(A205,'[2]Purified DNA QC Master'!$B:$X,11,FALSE)</f>
        <v>DPB1*28:01</v>
      </c>
      <c r="Y205" s="289" t="str">
        <f>VLOOKUP(A205,'[2]Purified DNA QC Master'!$B:$X,8,FALSE)</f>
        <v>DPA1*01:03</v>
      </c>
      <c r="Z205" s="289" t="str">
        <f>VLOOKUP(A205,'[2]Purified DNA QC Master'!$B:$X,9,FALSE)</f>
        <v>DPA1*04:01</v>
      </c>
    </row>
    <row r="206" spans="1:26" x14ac:dyDescent="0.3">
      <c r="A206" s="287">
        <v>496</v>
      </c>
      <c r="C206" s="287">
        <v>6</v>
      </c>
      <c r="D206" s="233"/>
      <c r="E206" s="289" t="str">
        <f>VLOOKUP(A206,'[2]Purified DNA QC Master'!$B:$X,2,FALSE)</f>
        <v>A*02:01</v>
      </c>
      <c r="F206" s="289" t="str">
        <f>VLOOKUP(A206,'[2]Purified DNA QC Master'!$B:$X,3,FALSE)</f>
        <v>A*02:01</v>
      </c>
      <c r="G206" s="289" t="str">
        <f>VLOOKUP(A206,'[2]Purified DNA QC Master'!$B:$X,4,FALSE)</f>
        <v>B*18:01:01G</v>
      </c>
      <c r="H206" s="289" t="str">
        <f>VLOOKUP(A206,'[2]Purified DNA QC Master'!$B:$X,5,FALSE)</f>
        <v>B*40:01</v>
      </c>
      <c r="I206" s="289" t="str">
        <f>VLOOKUP(A206,'[2]Purified DNA QC Master'!$B:$X,6,FALSE)</f>
        <v>C*03:04</v>
      </c>
      <c r="J206" s="289" t="str">
        <f>VLOOKUP(A206,'[2]Purified DNA QC Master'!$B:$X,7,FALSE)</f>
        <v>C*12:03</v>
      </c>
      <c r="K206" s="289" t="str">
        <f>VLOOKUP(A206,'[2]Purified DNA QC Master'!$B:$X,16,FALSE)</f>
        <v>DRB1*13:02</v>
      </c>
      <c r="L206" s="289" t="str">
        <f>VLOOKUP(A206,'[2]Purified DNA QC Master'!$B:$X,17,FALSE)</f>
        <v>DRB1*15:01</v>
      </c>
      <c r="M206" s="289" t="str">
        <f>VLOOKUP(A206,'[2]Purified DNA QC Master'!$B:$X,14,FALSE)</f>
        <v>DQB1*06:02</v>
      </c>
      <c r="N206" s="289" t="str">
        <f>VLOOKUP(A206,'[2]Purified DNA QC Master'!$B:$X,15,FALSE)</f>
        <v>DQB1*06:04</v>
      </c>
      <c r="O206" s="289" t="str">
        <f>VLOOKUP(A206,'[2]Purified DNA QC Master'!$B:$X,18,FALSE)</f>
        <v>DRB3*03:01</v>
      </c>
      <c r="P206" s="289"/>
      <c r="Q206" s="289"/>
      <c r="R206" s="289"/>
      <c r="S206" s="289" t="str">
        <f>VLOOKUP(A206,'[2]Purified DNA QC Master'!$B:$X,22,FALSE)</f>
        <v>DRB5*01:01</v>
      </c>
      <c r="T206" s="289"/>
      <c r="U206" s="289" t="str">
        <f>VLOOKUP(A206,'[2]Purified DNA QC Master'!$B:$X,12,FALSE)</f>
        <v>DQA1*01:02:01G</v>
      </c>
      <c r="V206" s="289" t="str">
        <f>VLOOKUP(A206,'[2]Purified DNA QC Master'!$B:$X,13,FALSE)</f>
        <v>DQA1*01:02:01G</v>
      </c>
      <c r="W206" s="289" t="str">
        <f>VLOOKUP(A206,'[2]Purified DNA QC Master'!$B:$X,10,FALSE)</f>
        <v>DPB1*04:01</v>
      </c>
      <c r="X206" s="289" t="str">
        <f>VLOOKUP(A206,'[2]Purified DNA QC Master'!$B:$X,11,FALSE)</f>
        <v>DPB1*23:01</v>
      </c>
      <c r="Y206" s="289" t="str">
        <f>VLOOKUP(A206,'[2]Purified DNA QC Master'!$B:$X,8,FALSE)</f>
        <v>DPA1*01:03</v>
      </c>
      <c r="Z206" s="289" t="str">
        <f>VLOOKUP(A206,'[2]Purified DNA QC Master'!$B:$X,9,FALSE)</f>
        <v>DPA1*01:03</v>
      </c>
    </row>
    <row r="207" spans="1:26" x14ac:dyDescent="0.3">
      <c r="A207" s="287">
        <v>497</v>
      </c>
      <c r="C207" s="287">
        <v>5</v>
      </c>
      <c r="D207" s="233"/>
      <c r="E207" s="289" t="str">
        <f>VLOOKUP(A207,'[2]Purified DNA QC Master'!$B:$X,2,FALSE)</f>
        <v>A*32:01</v>
      </c>
      <c r="F207" s="289" t="str">
        <f>VLOOKUP(A207,'[2]Purified DNA QC Master'!$B:$X,3,FALSE)</f>
        <v>A*68:01</v>
      </c>
      <c r="G207" s="289" t="str">
        <f>VLOOKUP(A207,'[2]Purified DNA QC Master'!$B:$X,4,FALSE)</f>
        <v>B*14:01</v>
      </c>
      <c r="H207" s="289" t="str">
        <f>VLOOKUP(A207,'[2]Purified DNA QC Master'!$B:$X,5,FALSE)</f>
        <v>B*44:02:01G</v>
      </c>
      <c r="I207" s="289" t="str">
        <f>VLOOKUP(A207,'[2]Purified DNA QC Master'!$B:$X,6,FALSE)</f>
        <v>C*05:01</v>
      </c>
      <c r="J207" s="289" t="str">
        <f>VLOOKUP(A207,'[2]Purified DNA QC Master'!$B:$X,7,FALSE)</f>
        <v>C*08:02</v>
      </c>
      <c r="K207" s="289" t="str">
        <f>VLOOKUP(A207,'[2]Purified DNA QC Master'!$B:$X,16,FALSE)</f>
        <v>DRB1*04:01</v>
      </c>
      <c r="L207" s="289" t="str">
        <f>VLOOKUP(A207,'[2]Purified DNA QC Master'!$B:$X,17,FALSE)</f>
        <v>DRB1*07:01</v>
      </c>
      <c r="M207" s="289" t="str">
        <f>VLOOKUP(A207,'[2]Purified DNA QC Master'!$B:$X,14,FALSE)</f>
        <v>DQB1*02:02</v>
      </c>
      <c r="N207" s="289" t="str">
        <f>VLOOKUP(A207,'[2]Purified DNA QC Master'!$B:$X,15,FALSE)</f>
        <v>DQB1*03:01</v>
      </c>
      <c r="O207" s="289"/>
      <c r="P207" s="289"/>
      <c r="Q207" s="289" t="str">
        <f>VLOOKUP(A207,'[2]Purified DNA QC Master'!$B:$X,20,FALSE)</f>
        <v>DRB4*01:01:01G</v>
      </c>
      <c r="R207" s="289" t="str">
        <f>VLOOKUP(A207,'[2]Purified DNA QC Master'!$B:$X,21,FALSE)</f>
        <v>DRB4*01:01:01G</v>
      </c>
      <c r="S207" s="289"/>
      <c r="T207" s="289"/>
      <c r="U207" s="289" t="str">
        <f>VLOOKUP(A207,'[2]Purified DNA QC Master'!$B:$X,12,FALSE)</f>
        <v>DQA1*02:01</v>
      </c>
      <c r="V207" s="289" t="str">
        <f>VLOOKUP(A207,'[2]Purified DNA QC Master'!$B:$X,13,FALSE)</f>
        <v>DQA1*03:01:01G</v>
      </c>
      <c r="W207" s="289" t="str">
        <f>VLOOKUP(A207,'[2]Purified DNA QC Master'!$B:$X,10,FALSE)</f>
        <v>DPB1*04:01</v>
      </c>
      <c r="X207" s="289" t="str">
        <f>VLOOKUP(A207,'[2]Purified DNA QC Master'!$B:$X,11,FALSE)</f>
        <v>DPB1*04:01</v>
      </c>
      <c r="Y207" s="289" t="str">
        <f>VLOOKUP(A207,'[2]Purified DNA QC Master'!$B:$X,8,FALSE)</f>
        <v>DPA1*01:03</v>
      </c>
      <c r="Z207" s="289" t="str">
        <f>VLOOKUP(A207,'[2]Purified DNA QC Master'!$B:$X,9,FALSE)</f>
        <v>DPA1*01:03</v>
      </c>
    </row>
    <row r="208" spans="1:26" x14ac:dyDescent="0.3">
      <c r="A208" s="287">
        <v>498</v>
      </c>
      <c r="C208" s="287">
        <v>32</v>
      </c>
      <c r="D208" s="233"/>
      <c r="E208" s="289" t="str">
        <f>VLOOKUP(A208,'[2]Purified DNA QC Master'!$B:$X,2,FALSE)</f>
        <v>A*01:01</v>
      </c>
      <c r="F208" s="289" t="str">
        <f>VLOOKUP(A208,'[2]Purified DNA QC Master'!$B:$X,3,FALSE)</f>
        <v>A*24:02</v>
      </c>
      <c r="G208" s="289" t="str">
        <f>VLOOKUP(A208,'[2]Purified DNA QC Master'!$B:$X,4,FALSE)</f>
        <v>B*08:01</v>
      </c>
      <c r="H208" s="289" t="str">
        <f>VLOOKUP(A208,'[2]Purified DNA QC Master'!$B:$X,5,FALSE)</f>
        <v>B*27:02</v>
      </c>
      <c r="I208" s="289" t="str">
        <f>VLOOKUP(A208,'[2]Purified DNA QC Master'!$B:$X,6,FALSE)</f>
        <v>C*02:02</v>
      </c>
      <c r="J208" s="289" t="str">
        <f>VLOOKUP(A208,'[2]Purified DNA QC Master'!$B:$X,7,FALSE)</f>
        <v>C*07:01:01G</v>
      </c>
      <c r="K208" s="289" t="str">
        <f>VLOOKUP(A208,'[2]Purified DNA QC Master'!$B:$X,16,FALSE)</f>
        <v>DRB1*03:01</v>
      </c>
      <c r="L208" s="289" t="str">
        <f>VLOOKUP(A208,'[2]Purified DNA QC Master'!$B:$X,17,FALSE)</f>
        <v>DRB1*11:01</v>
      </c>
      <c r="M208" s="289" t="str">
        <f>VLOOKUP(A208,'[2]Purified DNA QC Master'!$B:$X,14,FALSE)</f>
        <v>DQB1*02:01</v>
      </c>
      <c r="N208" s="289" t="str">
        <f>VLOOKUP(A208,'[2]Purified DNA QC Master'!$B:$X,15,FALSE)</f>
        <v>DQB1*03:01</v>
      </c>
      <c r="O208" s="289" t="str">
        <f>VLOOKUP(A208,'[2]Purified DNA QC Master'!$B:$X,18,FALSE)</f>
        <v>DRB3*01:01</v>
      </c>
      <c r="P208" s="289" t="str">
        <f>VLOOKUP(A208,'[2]Purified DNA QC Master'!$B:$X,19,FALSE)</f>
        <v>DRB3*02:02:01G</v>
      </c>
      <c r="Q208" s="289"/>
      <c r="R208" s="289"/>
      <c r="S208" s="289"/>
      <c r="T208" s="289"/>
      <c r="U208" s="289" t="str">
        <f>VLOOKUP(A208,'[2]Purified DNA QC Master'!$B:$X,12,FALSE)</f>
        <v>DQA1*05:01</v>
      </c>
      <c r="V208" s="289" t="str">
        <f>VLOOKUP(A208,'[2]Purified DNA QC Master'!$B:$X,13,FALSE)</f>
        <v>DQA1*05:01:01G</v>
      </c>
      <c r="W208" s="289" t="str">
        <f>VLOOKUP(A208,'[2]Purified DNA QC Master'!$B:$X,10,FALSE)</f>
        <v>DPB1*02:01:02G</v>
      </c>
      <c r="X208" s="289" t="str">
        <f>VLOOKUP(A208,'[2]Purified DNA QC Master'!$B:$X,11,FALSE)</f>
        <v>DPB1*04:01</v>
      </c>
      <c r="Y208" s="289" t="str">
        <f>VLOOKUP(A208,'[2]Purified DNA QC Master'!$B:$X,8,FALSE)</f>
        <v>DPA1*01:03</v>
      </c>
      <c r="Z208" s="289" t="str">
        <f>VLOOKUP(A208,'[2]Purified DNA QC Master'!$B:$X,9,FALSE)</f>
        <v>DPA1*01:03</v>
      </c>
    </row>
    <row r="209" spans="1:26" x14ac:dyDescent="0.3">
      <c r="A209" s="287">
        <v>500</v>
      </c>
      <c r="B209" s="291" t="s">
        <v>1816</v>
      </c>
      <c r="C209" s="287">
        <v>4</v>
      </c>
      <c r="D209" s="233"/>
      <c r="E209" s="289" t="str">
        <f>VLOOKUP(B209,'QC Inventory 6_1_16'!A:X,3,FALSE)</f>
        <v xml:space="preserve">02GNF           </v>
      </c>
      <c r="F209" s="289" t="str">
        <f>VLOOKUP(B209,'QC Inventory 6_1_16'!A:X,4,FALSE)</f>
        <v xml:space="preserve">2601            </v>
      </c>
      <c r="G209" s="289" t="str">
        <f>VLOOKUP(B209,'QC Inventory 6_1_16'!A:X,5,FALSE)</f>
        <v xml:space="preserve">44PYV           </v>
      </c>
      <c r="H209" s="289" t="str">
        <f>VLOOKUP(B209,'QC Inventory 6_1_16'!A:X,6,FALSE)</f>
        <v xml:space="preserve">5501            </v>
      </c>
      <c r="I209" s="289" t="str">
        <f>VLOOKUP(B209,'QC Inventory 6_1_16'!A:X,7,FALSE)</f>
        <v xml:space="preserve">0303            </v>
      </c>
      <c r="J209" s="289" t="str">
        <f>VLOOKUP(B209,'QC Inventory 6_1_16'!A:X,8,FALSE)</f>
        <v xml:space="preserve">05AC            </v>
      </c>
      <c r="K209" s="289" t="str">
        <f>VLOOKUP(B209,'QC Inventory 6_1_16'!A:X,9,FALSE)</f>
        <v xml:space="preserve">1101            </v>
      </c>
      <c r="L209" s="289" t="str">
        <f>VLOOKUP(B209,'QC Inventory 6_1_16'!A:X,10,FALSE)</f>
        <v xml:space="preserve">1301            </v>
      </c>
      <c r="M209" s="289"/>
      <c r="N209" s="289"/>
      <c r="O209" s="289"/>
      <c r="P209" s="289"/>
      <c r="Q209" s="289"/>
      <c r="R209" s="289"/>
      <c r="S209" s="289"/>
      <c r="T209" s="289"/>
      <c r="U209" s="289"/>
      <c r="V209" s="289"/>
      <c r="W209" s="289"/>
      <c r="X209" s="289"/>
      <c r="Y209" s="289"/>
      <c r="Z209" s="289"/>
    </row>
    <row r="210" spans="1:26" x14ac:dyDescent="0.3">
      <c r="A210" s="287">
        <v>501</v>
      </c>
      <c r="C210" s="287">
        <v>6</v>
      </c>
      <c r="D210" s="233"/>
      <c r="E210" s="289" t="str">
        <f>VLOOKUP(A210,'[2]Purified DNA QC Master'!$B:$X,2,FALSE)</f>
        <v>A*02:01</v>
      </c>
      <c r="F210" s="289" t="str">
        <f>VLOOKUP(A210,'[2]Purified DNA QC Master'!$B:$X,3,FALSE)</f>
        <v>A*30:01</v>
      </c>
      <c r="G210" s="289" t="str">
        <f>VLOOKUP(A210,'[2]Purified DNA QC Master'!$B:$X,4,FALSE)</f>
        <v>B*13:02</v>
      </c>
      <c r="H210" s="289" t="str">
        <f>VLOOKUP(A210,'[2]Purified DNA QC Master'!$B:$X,5,FALSE)</f>
        <v>B*15:01</v>
      </c>
      <c r="I210" s="289" t="str">
        <f>VLOOKUP(A210,'[2]Purified DNA QC Master'!$B:$X,6,FALSE)</f>
        <v>C*03:04</v>
      </c>
      <c r="J210" s="289" t="str">
        <f>VLOOKUP(A210,'[2]Purified DNA QC Master'!$B:$X,7,FALSE)</f>
        <v>C*06:02:01G</v>
      </c>
      <c r="K210" s="289" t="str">
        <f>VLOOKUP(A210,'[2]Purified DNA QC Master'!$B:$X,16,FALSE)</f>
        <v>DRB1*07:01</v>
      </c>
      <c r="L210" s="289" t="str">
        <f>VLOOKUP(A210,'[2]Purified DNA QC Master'!$B:$X,17,FALSE)</f>
        <v>DRB1*15:01</v>
      </c>
      <c r="M210" s="289" t="str">
        <f>VLOOKUP(A210,'[2]Purified DNA QC Master'!$B:$X,14,FALSE)</f>
        <v>DQB1*06:02</v>
      </c>
      <c r="N210" s="289" t="str">
        <f>VLOOKUP(A210,'[2]Purified DNA QC Master'!$B:$X,15,FALSE)</f>
        <v>DQB1*02:02</v>
      </c>
      <c r="O210" s="289"/>
      <c r="P210" s="289"/>
      <c r="Q210" s="289" t="str">
        <f>VLOOKUP(A210,'[2]Purified DNA QC Master'!$B:$X,20,FALSE)</f>
        <v>DRB4*01:01:01G</v>
      </c>
      <c r="R210" s="289"/>
      <c r="S210" s="289" t="str">
        <f>VLOOKUP(A210,'[2]Purified DNA QC Master'!$B:$X,22,FALSE)</f>
        <v>DRB5*01:01</v>
      </c>
      <c r="T210" s="289"/>
      <c r="U210" s="289" t="str">
        <f>VLOOKUP(A210,'[2]Purified DNA QC Master'!$B:$X,12,FALSE)</f>
        <v>DQA1*01:02:01G</v>
      </c>
      <c r="V210" s="289" t="str">
        <f>VLOOKUP(A210,'[2]Purified DNA QC Master'!$B:$X,13,FALSE)</f>
        <v>DQA1*02:01</v>
      </c>
      <c r="W210" s="289" t="str">
        <f>VLOOKUP(A210,'[2]Purified DNA QC Master'!$B:$X,10,FALSE)</f>
        <v>DPB1*04:01</v>
      </c>
      <c r="X210" s="289" t="str">
        <f>VLOOKUP(A210,'[2]Purified DNA QC Master'!$B:$X,11,FALSE)</f>
        <v>DPB1*04:01</v>
      </c>
      <c r="Y210" s="289" t="str">
        <f>VLOOKUP(A210,'[2]Purified DNA QC Master'!$B:$X,8,FALSE)</f>
        <v>DPA1*01:03</v>
      </c>
      <c r="Z210" s="289" t="str">
        <f>VLOOKUP(A210,'[2]Purified DNA QC Master'!$B:$X,9,FALSE)</f>
        <v>DPA1*01:03</v>
      </c>
    </row>
    <row r="211" spans="1:26" x14ac:dyDescent="0.3">
      <c r="A211" s="287">
        <v>502</v>
      </c>
      <c r="C211" s="287">
        <v>31</v>
      </c>
      <c r="D211" s="233"/>
      <c r="E211" s="289" t="str">
        <f>VLOOKUP(A211,'[2]Purified DNA QC Master'!$B:$X,2,FALSE)</f>
        <v>02GNF</v>
      </c>
      <c r="F211" s="289" t="str">
        <f>VLOOKUP(A211,'[2]Purified DNA QC Master'!$B:$X,3,FALSE)</f>
        <v>03XKS</v>
      </c>
      <c r="G211" s="289" t="str">
        <f>VLOOKUP(A211,'[2]Purified DNA QC Master'!$B:$X,4,FALSE)</f>
        <v>15GYF</v>
      </c>
      <c r="H211" s="289" t="str">
        <f>VLOOKUP(A211,'[2]Purified DNA QC Master'!$B:$X,5,FALSE)</f>
        <v>35WAZ</v>
      </c>
      <c r="I211" s="289" t="str">
        <f>VLOOKUP(A211,'[2]Purified DNA QC Master'!$B:$X,6,FALSE)</f>
        <v>0304</v>
      </c>
      <c r="J211" s="289" t="str">
        <f>VLOOKUP(A211,'[2]Purified DNA QC Master'!$B:$X,7,FALSE)</f>
        <v>04KBG</v>
      </c>
      <c r="K211" s="289" t="str">
        <f>VLOOKUP(A211,'[2]Purified DNA QC Master'!$B:$X,16,FALSE)</f>
        <v>0101</v>
      </c>
      <c r="L211" s="289" t="str">
        <f>VLOOKUP(A211,'[2]Purified DNA QC Master'!$B:$X,17,FALSE)</f>
        <v>1301</v>
      </c>
      <c r="M211" s="289" t="str">
        <f>VLOOKUP(A211,'[2]Purified DNA QC Master'!$B:$X,14,FALSE)</f>
        <v>0501</v>
      </c>
      <c r="N211" s="289" t="str">
        <f>VLOOKUP(A211,'[2]Purified DNA QC Master'!$B:$X,15,FALSE)</f>
        <v>0603</v>
      </c>
      <c r="O211" s="289" t="str">
        <f>VLOOKUP(A211,'[2]Purified DNA QC Master'!$B:$X,18,FALSE)</f>
        <v>01VE</v>
      </c>
      <c r="P211" s="289"/>
      <c r="Q211" s="289"/>
      <c r="R211" s="289"/>
      <c r="S211" s="289"/>
      <c r="T211" s="289"/>
      <c r="U211" s="289" t="str">
        <f>VLOOKUP(A211,'[2]Purified DNA QC Master'!$B:$X,12,FALSE)</f>
        <v>01MV</v>
      </c>
      <c r="V211" s="289" t="str">
        <f>VLOOKUP(A211,'[2]Purified DNA QC Master'!$B:$X,13,FALSE)</f>
        <v>0103</v>
      </c>
      <c r="W211" s="289" t="str">
        <f>VLOOKUP(A211,'[2]Purified DNA QC Master'!$B:$X,10,FALSE)</f>
        <v>0401</v>
      </c>
      <c r="X211" s="289" t="str">
        <f>VLOOKUP(A211,'[2]Purified DNA QC Master'!$B:$X,11,FALSE)</f>
        <v>1601</v>
      </c>
      <c r="Y211" s="289" t="str">
        <f>VLOOKUP(A211,'[2]Purified DNA QC Master'!$B:$X,8,FALSE)</f>
        <v>0103</v>
      </c>
      <c r="Z211" s="289" t="str">
        <f>VLOOKUP(A211,'[2]Purified DNA QC Master'!$B:$X,9,FALSE)</f>
        <v>0103</v>
      </c>
    </row>
    <row r="212" spans="1:26" x14ac:dyDescent="0.3">
      <c r="A212" s="287">
        <v>504</v>
      </c>
      <c r="C212" s="287">
        <v>5</v>
      </c>
      <c r="D212" s="233"/>
      <c r="E212" s="289" t="str">
        <f>VLOOKUP(A212,'[2]Purified DNA QC Master'!$B:$X,2,FALSE)</f>
        <v>02GNF</v>
      </c>
      <c r="F212" s="289" t="str">
        <f>VLOOKUP(A212,'[2]Purified DNA QC Master'!$B:$X,3,FALSE)</f>
        <v>03XKS</v>
      </c>
      <c r="G212" s="289" t="str">
        <f>VLOOKUP(A212,'[2]Purified DNA QC Master'!$B:$X,4,FALSE)</f>
        <v>1507</v>
      </c>
      <c r="H212" s="289" t="str">
        <f>VLOOKUP(A212,'[2]Purified DNA QC Master'!$B:$X,5,FALSE)</f>
        <v>3503</v>
      </c>
      <c r="I212" s="289" t="str">
        <f>VLOOKUP(A212,'[2]Purified DNA QC Master'!$B:$X,6,FALSE)</f>
        <v>0303</v>
      </c>
      <c r="J212" s="289" t="str">
        <f>VLOOKUP(A212,'[2]Purified DNA QC Master'!$B:$X,7,FALSE)</f>
        <v>04KBG</v>
      </c>
      <c r="K212" s="289" t="str">
        <f>VLOOKUP(A212,'[2]Purified DNA QC Master'!$B:$X,16,FALSE)</f>
        <v>1101</v>
      </c>
      <c r="L212" s="289" t="str">
        <f>VLOOKUP(A212,'[2]Purified DNA QC Master'!$B:$X,17,FALSE)</f>
        <v>1101</v>
      </c>
      <c r="M212" s="289" t="str">
        <f>VLOOKUP(A212,'[2]Purified DNA QC Master'!$B:$X,14,FALSE)</f>
        <v>0301</v>
      </c>
      <c r="N212" s="289" t="str">
        <f>VLOOKUP(A212,'[2]Purified DNA QC Master'!$B:$X,15,FALSE)</f>
        <v>0301</v>
      </c>
      <c r="O212" s="289" t="str">
        <f>VLOOKUP(A212,'[2]Purified DNA QC Master'!$B:$X,18,FALSE)</f>
        <v>02VXEA</v>
      </c>
      <c r="P212" s="289" t="str">
        <f>VLOOKUP(A212,'[2]Purified DNA QC Master'!$B:$X,19,FALSE)</f>
        <v/>
      </c>
      <c r="Q212" s="289"/>
      <c r="R212" s="289"/>
      <c r="S212" s="289"/>
      <c r="T212" s="289"/>
      <c r="U212" s="289" t="str">
        <f>VLOOKUP(A212,'[2]Purified DNA QC Master'!$B:$X,12,FALSE)</f>
        <v>05BWRV</v>
      </c>
      <c r="V212" s="289" t="str">
        <f>VLOOKUP(A212,'[2]Purified DNA QC Master'!$B:$X,13,FALSE)</f>
        <v>05BWRV</v>
      </c>
      <c r="W212" s="289" t="str">
        <f>VLOOKUP(A212,'[2]Purified DNA QC Master'!$B:$X,10,FALSE)</f>
        <v>0401</v>
      </c>
      <c r="X212" s="289" t="str">
        <f>VLOOKUP(A212,'[2]Purified DNA QC Master'!$B:$X,11,FALSE)</f>
        <v>0401</v>
      </c>
      <c r="Y212" s="289" t="str">
        <f>VLOOKUP(A212,'[2]Purified DNA QC Master'!$B:$X,8,FALSE)</f>
        <v>0103</v>
      </c>
      <c r="Z212" s="289" t="str">
        <f>VLOOKUP(A212,'[2]Purified DNA QC Master'!$B:$X,9,FALSE)</f>
        <v>0103</v>
      </c>
    </row>
    <row r="213" spans="1:26" x14ac:dyDescent="0.3">
      <c r="A213" s="287">
        <v>505</v>
      </c>
      <c r="C213" s="287">
        <v>5</v>
      </c>
      <c r="D213" s="233"/>
      <c r="E213" s="289" t="str">
        <f>VLOOKUP(A213,'[2]Purified DNA QC Master'!$B:$X,2,FALSE)</f>
        <v>A*01:01</v>
      </c>
      <c r="F213" s="289" t="str">
        <f>VLOOKUP(A213,'[2]Purified DNA QC Master'!$B:$X,3,FALSE)</f>
        <v>A*02:01</v>
      </c>
      <c r="G213" s="289" t="str">
        <f>VLOOKUP(A213,'[2]Purified DNA QC Master'!$B:$X,4,FALSE)</f>
        <v>B*35:01:01G</v>
      </c>
      <c r="H213" s="289" t="str">
        <f>VLOOKUP(A213,'[2]Purified DNA QC Master'!$B:$X,5,FALSE)</f>
        <v>B*51:01</v>
      </c>
      <c r="I213" s="289" t="str">
        <f>VLOOKUP(A213,'[2]Purified DNA QC Master'!$B:$X,6,FALSE)</f>
        <v>C*04:01:01G</v>
      </c>
      <c r="J213" s="289" t="str">
        <f>VLOOKUP(A213,'[2]Purified DNA QC Master'!$B:$X,7,FALSE)</f>
        <v>C*14:02</v>
      </c>
      <c r="K213" s="289" t="str">
        <f>VLOOKUP(A213,'[2]Purified DNA QC Master'!$B:$X,16,FALSE)</f>
        <v>DRB1*08:01</v>
      </c>
      <c r="L213" s="289" t="str">
        <f>VLOOKUP(A213,'[2]Purified DNA QC Master'!$B:$X,17,FALSE)</f>
        <v>DRB1*15:01</v>
      </c>
      <c r="M213" s="289" t="str">
        <f>VLOOKUP(A213,'[2]Purified DNA QC Master'!$B:$X,14,FALSE)</f>
        <v>DQB1*06:02</v>
      </c>
      <c r="N213" s="289" t="str">
        <f>VLOOKUP(A213,'[2]Purified DNA QC Master'!$B:$X,15,FALSE)</f>
        <v>DQB1*04:02</v>
      </c>
      <c r="O213" s="289"/>
      <c r="P213" s="289"/>
      <c r="Q213" s="289"/>
      <c r="R213" s="289"/>
      <c r="S213" s="289" t="str">
        <f>VLOOKUP(A213,'[2]Purified DNA QC Master'!$B:$X,22,FALSE)</f>
        <v>DRB5*01:01</v>
      </c>
      <c r="T213" s="289"/>
      <c r="U213" s="289" t="str">
        <f>VLOOKUP(A213,'[2]Purified DNA QC Master'!$B:$X,12,FALSE)</f>
        <v>DQA1*01:02:01G</v>
      </c>
      <c r="V213" s="289" t="str">
        <f>VLOOKUP(A213,'[2]Purified DNA QC Master'!$B:$X,13,FALSE)</f>
        <v>DQA1*04:01</v>
      </c>
      <c r="W213" s="289" t="str">
        <f>VLOOKUP(A213,'[2]Purified DNA QC Master'!$B:$X,10,FALSE)</f>
        <v>DPB1*02:01:02G</v>
      </c>
      <c r="X213" s="289" t="str">
        <f>VLOOKUP(A213,'[2]Purified DNA QC Master'!$B:$X,11,FALSE)</f>
        <v>DPB1*04:01</v>
      </c>
      <c r="Y213" s="289" t="str">
        <f>VLOOKUP(A213,'[2]Purified DNA QC Master'!$B:$X,8,FALSE)</f>
        <v>DPA1*01:03</v>
      </c>
      <c r="Z213" s="289" t="str">
        <f>VLOOKUP(A213,'[2]Purified DNA QC Master'!$B:$X,9,FALSE)</f>
        <v>DPA1*01:03</v>
      </c>
    </row>
    <row r="214" spans="1:26" x14ac:dyDescent="0.3">
      <c r="A214" s="287">
        <v>506</v>
      </c>
      <c r="C214" s="287">
        <v>29</v>
      </c>
      <c r="D214" s="233"/>
      <c r="E214" s="289" t="str">
        <f>VLOOKUP(A214,'[2]Purified DNA QC Master'!$B:$X,2,FALSE)</f>
        <v>A*01:01</v>
      </c>
      <c r="F214" s="289" t="str">
        <f>VLOOKUP(A214,'[2]Purified DNA QC Master'!$B:$X,3,FALSE)</f>
        <v>A*68:01</v>
      </c>
      <c r="G214" s="289" t="str">
        <f>VLOOKUP(A214,'[2]Purified DNA QC Master'!$B:$X,4,FALSE)</f>
        <v>B*27:05:02G</v>
      </c>
      <c r="H214" s="289" t="str">
        <f>VLOOKUP(A214,'[2]Purified DNA QC Master'!$B:$X,5,FALSE)</f>
        <v>B*57:01</v>
      </c>
      <c r="I214" s="289" t="str">
        <f>VLOOKUP(A214,'[2]Purified DNA QC Master'!$B:$X,6,FALSE)</f>
        <v>C*02:02</v>
      </c>
      <c r="J214" s="289" t="str">
        <f>VLOOKUP(A214,'[2]Purified DNA QC Master'!$B:$X,7,FALSE)</f>
        <v>C*06:02:01G</v>
      </c>
      <c r="K214" s="289" t="str">
        <f>VLOOKUP(A214,'[2]Purified DNA QC Master'!$B:$X,16,FALSE)</f>
        <v>DRB1*03:01</v>
      </c>
      <c r="L214" s="289" t="str">
        <f>VLOOKUP(A214,'[2]Purified DNA QC Master'!$B:$X,17,FALSE)</f>
        <v>DRB1*15:01</v>
      </c>
      <c r="M214" s="289" t="str">
        <f>VLOOKUP(A214,'[2]Purified DNA QC Master'!$B:$X,14,FALSE)</f>
        <v>DQB1*06:02</v>
      </c>
      <c r="N214" s="289" t="str">
        <f>VLOOKUP(A214,'[2]Purified DNA QC Master'!$B:$X,15,FALSE)</f>
        <v>DQB1*02:01</v>
      </c>
      <c r="O214" s="289" t="str">
        <f>VLOOKUP(A214,'[2]Purified DNA QC Master'!$B:$X,18,FALSE)</f>
        <v>DRB3*01:01</v>
      </c>
      <c r="P214" s="289"/>
      <c r="Q214" s="289"/>
      <c r="R214" s="289"/>
      <c r="S214" s="289" t="str">
        <f>VLOOKUP(A214,'[2]Purified DNA QC Master'!$B:$X,22,FALSE)</f>
        <v>DRB5*01:01</v>
      </c>
      <c r="T214" s="289"/>
      <c r="U214" s="289" t="str">
        <f>VLOOKUP(A214,'[2]Purified DNA QC Master'!$B:$X,12,FALSE)</f>
        <v>DQA1*01:02:01G</v>
      </c>
      <c r="V214" s="289" t="str">
        <f>VLOOKUP(A214,'[2]Purified DNA QC Master'!$B:$X,13,FALSE)</f>
        <v>DQA1*05:01</v>
      </c>
      <c r="W214" s="289" t="str">
        <f>VLOOKUP(A214,'[2]Purified DNA QC Master'!$B:$X,10,FALSE)</f>
        <v>DPB1*01:01</v>
      </c>
      <c r="X214" s="289" t="str">
        <f>VLOOKUP(A214,'[2]Purified DNA QC Master'!$B:$X,11,FALSE)</f>
        <v>DPB1*04:01</v>
      </c>
      <c r="Y214" s="289" t="str">
        <f>VLOOKUP(A214,'[2]Purified DNA QC Master'!$B:$X,8,FALSE)</f>
        <v>DPA1*01:03</v>
      </c>
      <c r="Z214" s="289" t="str">
        <f>VLOOKUP(A214,'[2]Purified DNA QC Master'!$B:$X,9,FALSE)</f>
        <v>DPA1*02:01</v>
      </c>
    </row>
    <row r="215" spans="1:26" x14ac:dyDescent="0.3">
      <c r="A215" s="287">
        <v>508</v>
      </c>
      <c r="C215" s="287">
        <v>12</v>
      </c>
      <c r="D215" s="298" t="s">
        <v>927</v>
      </c>
      <c r="E215" s="289" t="str">
        <f>VLOOKUP(A215,'[2]Purified DNA QC Master'!$B:$X,2,FALSE)</f>
        <v>A*02:01:01G</v>
      </c>
      <c r="F215" s="289" t="str">
        <f>VLOOKUP(A215,'[2]Purified DNA QC Master'!$B:$X,3,FALSE)</f>
        <v>A*03:01:01G</v>
      </c>
      <c r="G215" s="289" t="str">
        <f>VLOOKUP(A215,'[2]Purified DNA QC Master'!$B:$X,4,FALSE)</f>
        <v>B*07:02:01G</v>
      </c>
      <c r="H215" s="289" t="str">
        <f>VLOOKUP(A215,'[2]Purified DNA QC Master'!$B:$X,5,FALSE)</f>
        <v>B*40:02</v>
      </c>
      <c r="I215" s="289" t="str">
        <f>VLOOKUP(A215,'[2]Purified DNA QC Master'!$B:$X,6,FALSE)</f>
        <v>C*02:02</v>
      </c>
      <c r="J215" s="289" t="str">
        <f>VLOOKUP(A215,'[2]Purified DNA QC Master'!$B:$X,7,FALSE)</f>
        <v>C*03:04</v>
      </c>
      <c r="K215" s="289" t="str">
        <f>VLOOKUP(A215,'[2]Purified DNA QC Master'!$B:$X,16,FALSE)</f>
        <v>DRB1*01:01</v>
      </c>
      <c r="L215" s="289" t="str">
        <f>VLOOKUP(A215,'[2]Purified DNA QC Master'!$B:$X,17,FALSE)</f>
        <v>DRB1*15:01</v>
      </c>
      <c r="M215" s="289" t="str">
        <f>VLOOKUP(A215,'[2]Purified DNA QC Master'!$B:$X,14,FALSE)</f>
        <v>DQB1*05:01</v>
      </c>
      <c r="N215" s="289" t="str">
        <f>VLOOKUP(A215,'[2]Purified DNA QC Master'!$B:$X,15,FALSE)</f>
        <v>DQB1*06:02</v>
      </c>
      <c r="O215" s="289"/>
      <c r="P215" s="289"/>
      <c r="Q215" s="289"/>
      <c r="R215" s="289"/>
      <c r="S215" s="289" t="str">
        <f>VLOOKUP(A215,'[2]Purified DNA QC Master'!$B:$X,22,FALSE)</f>
        <v>DRB5*01:01</v>
      </c>
      <c r="T215" s="289"/>
      <c r="U215" s="289" t="str">
        <f>VLOOKUP(A215,'[2]Purified DNA QC Master'!$B:$X,12,FALSE)</f>
        <v>DQA1*01:01:01G</v>
      </c>
      <c r="V215" s="289" t="str">
        <f>VLOOKUP(A215,'[2]Purified DNA QC Master'!$B:$X,13,FALSE)</f>
        <v>DQA1*01:02:01G</v>
      </c>
      <c r="W215" s="289" t="str">
        <f>VLOOKUP(A215,'[2]Purified DNA QC Master'!$B:$X,10,FALSE)</f>
        <v>DPB1*03:01:01G</v>
      </c>
      <c r="X215" s="289" t="str">
        <f>VLOOKUP(A215,'[2]Purified DNA QC Master'!$B:$X,11,FALSE)</f>
        <v>DPB1*04:01</v>
      </c>
      <c r="Y215" s="289" t="str">
        <f>VLOOKUP(A215,'[2]Purified DNA QC Master'!$B:$X,8,FALSE)</f>
        <v>DPA1*01:03</v>
      </c>
      <c r="Z215" s="289" t="str">
        <f>VLOOKUP(A215,'[2]Purified DNA QC Master'!$B:$X,9,FALSE)</f>
        <v>DPA1*01:03</v>
      </c>
    </row>
    <row r="216" spans="1:26" x14ac:dyDescent="0.3">
      <c r="A216" s="287">
        <v>509</v>
      </c>
      <c r="C216" s="287">
        <v>5</v>
      </c>
      <c r="D216" s="233"/>
      <c r="E216" s="289" t="str">
        <f>VLOOKUP(A216,'[2]Purified DNA QC Master'!$B:$X,2,FALSE)</f>
        <v>A*02:01</v>
      </c>
      <c r="F216" s="289" t="str">
        <f>VLOOKUP(A216,'[2]Purified DNA QC Master'!$B:$X,3,FALSE)</f>
        <v>A*30:01</v>
      </c>
      <c r="G216" s="289" t="str">
        <f>VLOOKUP(A216,'[2]Purified DNA QC Master'!$B:$X,4,FALSE)</f>
        <v>B*44:02:01G</v>
      </c>
      <c r="H216" s="289" t="str">
        <f>VLOOKUP(A216,'[2]Purified DNA QC Master'!$B:$X,5,FALSE)</f>
        <v>B*57:01</v>
      </c>
      <c r="I216" s="289" t="str">
        <f>VLOOKUP(A216,'[2]Purified DNA QC Master'!$B:$X,6,FALSE)</f>
        <v>C*05:01</v>
      </c>
      <c r="J216" s="289" t="str">
        <f>VLOOKUP(A216,'[2]Purified DNA QC Master'!$B:$X,7,FALSE)</f>
        <v>C*06:02:01G</v>
      </c>
      <c r="K216" s="289" t="str">
        <f>VLOOKUP(A216,'[2]Purified DNA QC Master'!$B:$X,16,FALSE)</f>
        <v>DRB1*04:01</v>
      </c>
      <c r="L216" s="289" t="str">
        <f>VLOOKUP(A216,'[2]Purified DNA QC Master'!$B:$X,17,FALSE)</f>
        <v>DRB1*07:01</v>
      </c>
      <c r="M216" s="289" t="str">
        <f>VLOOKUP(A216,'[2]Purified DNA QC Master'!$B:$X,14,FALSE)</f>
        <v>DQB1*03:01</v>
      </c>
      <c r="N216" s="289" t="str">
        <f>VLOOKUP(A216,'[2]Purified DNA QC Master'!$B:$X,15,FALSE)</f>
        <v>DQB1*03:03</v>
      </c>
      <c r="O216" s="289"/>
      <c r="P216" s="289"/>
      <c r="Q216" s="289" t="str">
        <f>VLOOKUP(A216,'[2]Purified DNA QC Master'!$B:$X,20,FALSE)</f>
        <v>DRB4*01:01:01G</v>
      </c>
      <c r="R216" s="289" t="str">
        <f>VLOOKUP(A216,'[2]Purified DNA QC Master'!$B:$X,21,FALSE)</f>
        <v>DRB4*01:03N</v>
      </c>
      <c r="S216" s="289"/>
      <c r="T216" s="289"/>
      <c r="U216" s="289" t="str">
        <f>VLOOKUP(A216,'[2]Purified DNA QC Master'!$B:$X,12,FALSE)</f>
        <v>DQA1*02:01</v>
      </c>
      <c r="V216" s="289" t="str">
        <f>VLOOKUP(A216,'[2]Purified DNA QC Master'!$B:$X,13,FALSE)</f>
        <v>DQA1*03:01:01G</v>
      </c>
      <c r="W216" s="289" t="str">
        <f>VLOOKUP(A216,'[2]Purified DNA QC Master'!$B:$X,10,FALSE)</f>
        <v>DPB1*04:01</v>
      </c>
      <c r="X216" s="289" t="str">
        <f>VLOOKUP(A216,'[2]Purified DNA QC Master'!$B:$X,11,FALSE)</f>
        <v>DPB1*13:01:01G</v>
      </c>
      <c r="Y216" s="289" t="str">
        <f>VLOOKUP(A216,'[2]Purified DNA QC Master'!$B:$X,8,FALSE)</f>
        <v>DPA1*01:03</v>
      </c>
      <c r="Z216" s="289" t="str">
        <f>VLOOKUP(A216,'[2]Purified DNA QC Master'!$B:$X,9,FALSE)</f>
        <v>DPA1*02:01</v>
      </c>
    </row>
    <row r="217" spans="1:26" x14ac:dyDescent="0.3">
      <c r="A217" s="287">
        <v>510</v>
      </c>
      <c r="C217" s="287">
        <v>5</v>
      </c>
      <c r="D217" s="233"/>
      <c r="E217" s="289" t="str">
        <f>VLOOKUP(A217,'[2]Purified DNA QC Master'!$B:$X,2,FALSE)</f>
        <v>02:01</v>
      </c>
      <c r="F217" s="289" t="str">
        <f>VLOOKUP(A217,'[2]Purified DNA QC Master'!$B:$X,3,FALSE)</f>
        <v>26:01</v>
      </c>
      <c r="G217" s="289" t="str">
        <f>VLOOKUP(A217,'[2]Purified DNA QC Master'!$B:$X,4,FALSE)</f>
        <v>08:01</v>
      </c>
      <c r="H217" s="289" t="str">
        <f>VLOOKUP(A217,'[2]Purified DNA QC Master'!$B:$X,5,FALSE)</f>
        <v>27:05</v>
      </c>
      <c r="I217" s="289" t="str">
        <f>VLOOKUP(A217,'[2]Purified DNA QC Master'!$B:$X,6,FALSE)</f>
        <v>02:02</v>
      </c>
      <c r="J217" s="289" t="str">
        <f>VLOOKUP(A217,'[2]Purified DNA QC Master'!$B:$X,7,FALSE)</f>
        <v>07:01:01G</v>
      </c>
      <c r="K217" s="289" t="str">
        <f>VLOOKUP(A217,'[2]Purified DNA QC Master'!$B:$X,16,FALSE)</f>
        <v>03:01</v>
      </c>
      <c r="L217" s="289" t="str">
        <f>VLOOKUP(A217,'[2]Purified DNA QC Master'!$B:$X,17,FALSE)</f>
        <v>04:04</v>
      </c>
      <c r="M217" s="289" t="str">
        <f>VLOOKUP(A217,'[2]Purified DNA QC Master'!$B:$X,14,FALSE)</f>
        <v>02:01</v>
      </c>
      <c r="N217" s="289" t="str">
        <f>VLOOKUP(A217,'[2]Purified DNA QC Master'!$B:$X,15,FALSE)</f>
        <v>03:02</v>
      </c>
      <c r="O217" s="289" t="str">
        <f>VLOOKUP(A217,'[2]Purified DNA QC Master'!$B:$X,18,FALSE)</f>
        <v>01:01</v>
      </c>
      <c r="P217" s="289" t="str">
        <f>VLOOKUP(A217,'[2]Purified DNA QC Master'!$B:$X,19,FALSE)</f>
        <v/>
      </c>
      <c r="Q217" s="289" t="str">
        <f>VLOOKUP(A217,'[2]Purified DNA QC Master'!$B:$X,20,FALSE)</f>
        <v>01:01:01G</v>
      </c>
      <c r="R217" s="289" t="str">
        <f>VLOOKUP(A217,'[2]Purified DNA QC Master'!$B:$X,21,FALSE)</f>
        <v/>
      </c>
      <c r="S217" s="289" t="str">
        <f>VLOOKUP(A217,'[2]Purified DNA QC Master'!$B:$X,22,FALSE)</f>
        <v/>
      </c>
      <c r="T217" s="289" t="str">
        <f>VLOOKUP(A217,'[2]Purified DNA QC Master'!$B:$X,23,FALSE)</f>
        <v/>
      </c>
      <c r="U217" s="289" t="str">
        <f>VLOOKUP(A217,'[2]Purified DNA QC Master'!$B:$X,12,FALSE)</f>
        <v>03:01</v>
      </c>
      <c r="V217" s="289" t="str">
        <f>VLOOKUP(A217,'[2]Purified DNA QC Master'!$B:$X,13,FALSE)</f>
        <v>05:01</v>
      </c>
      <c r="W217" s="289" t="str">
        <f>VLOOKUP(A217,'[2]Purified DNA QC Master'!$B:$X,10,FALSE)</f>
        <v>04:01</v>
      </c>
      <c r="X217" s="289" t="str">
        <f>VLOOKUP(A217,'[2]Purified DNA QC Master'!$B:$X,11,FALSE)</f>
        <v>05:01:01G</v>
      </c>
      <c r="Y217" s="289" t="str">
        <f>VLOOKUP(A217,'[2]Purified DNA QC Master'!$B:$X,8,FALSE)</f>
        <v>01:03</v>
      </c>
      <c r="Z217" s="289" t="str">
        <f>VLOOKUP(A217,'[2]Purified DNA QC Master'!$B:$X,9,FALSE)</f>
        <v>02:02</v>
      </c>
    </row>
    <row r="218" spans="1:26" x14ac:dyDescent="0.3">
      <c r="A218" s="287">
        <v>511</v>
      </c>
      <c r="C218" s="287">
        <v>5</v>
      </c>
      <c r="D218" s="233"/>
      <c r="E218" s="289" t="str">
        <f>VLOOKUP(A218,'[2]Purified DNA QC Master'!$B:$X,2,FALSE)</f>
        <v>A*24:02</v>
      </c>
      <c r="F218" s="289" t="str">
        <f>VLOOKUP(A218,'[2]Purified DNA QC Master'!$B:$X,3,FALSE)</f>
        <v>A*31:01</v>
      </c>
      <c r="G218" s="289" t="str">
        <f>VLOOKUP(A218,'[2]Purified DNA QC Master'!$B:$X,4,FALSE)</f>
        <v>B*27:05:02G</v>
      </c>
      <c r="H218" s="289" t="str">
        <f>VLOOKUP(A218,'[2]Purified DNA QC Master'!$B:$X,5,FALSE)</f>
        <v>B*49:01</v>
      </c>
      <c r="I218" s="289" t="str">
        <f>VLOOKUP(A218,'[2]Purified DNA QC Master'!$B:$X,6,FALSE)</f>
        <v>C*02:02</v>
      </c>
      <c r="J218" s="289" t="str">
        <f>VLOOKUP(A218,'[2]Purified DNA QC Master'!$B:$X,7,FALSE)</f>
        <v>C*07:01:01G</v>
      </c>
      <c r="K218" s="289" t="str">
        <f>VLOOKUP(A218,'[2]Purified DNA QC Master'!$B:$X,16,FALSE)</f>
        <v>DRB1*04:01</v>
      </c>
      <c r="L218" s="289" t="str">
        <f>VLOOKUP(A218,'[2]Purified DNA QC Master'!$B:$X,17,FALSE)</f>
        <v>DRB1*13:01</v>
      </c>
      <c r="M218" s="289" t="str">
        <f>VLOOKUP(A218,'[2]Purified DNA QC Master'!$B:$X,14,FALSE)</f>
        <v>DQB1*06:03</v>
      </c>
      <c r="N218" s="289" t="str">
        <f>VLOOKUP(A218,'[2]Purified DNA QC Master'!$B:$X,15,FALSE)</f>
        <v>DQB1*03:02</v>
      </c>
      <c r="O218" s="289" t="str">
        <f>VLOOKUP(A218,'[2]Purified DNA QC Master'!$B:$X,18,FALSE)</f>
        <v>DRB3*01:01</v>
      </c>
      <c r="P218" s="289"/>
      <c r="Q218" s="289" t="str">
        <f>VLOOKUP(A218,'[2]Purified DNA QC Master'!$B:$X,20,FALSE)</f>
        <v>DRB4*01:01:01G</v>
      </c>
      <c r="R218" s="289"/>
      <c r="S218" s="289"/>
      <c r="T218" s="289"/>
      <c r="U218" s="289" t="str">
        <f>VLOOKUP(A218,'[2]Purified DNA QC Master'!$B:$X,12,FALSE)</f>
        <v>DQA1*01:03</v>
      </c>
      <c r="V218" s="289" t="str">
        <f>VLOOKUP(A218,'[2]Purified DNA QC Master'!$B:$X,13,FALSE)</f>
        <v>DQA1*03:01:01G</v>
      </c>
      <c r="W218" s="289" t="str">
        <f>VLOOKUP(A218,'[2]Purified DNA QC Master'!$B:$X,10,FALSE)</f>
        <v>DPB1*02:01:02G</v>
      </c>
      <c r="X218" s="289" t="str">
        <f>VLOOKUP(A218,'[2]Purified DNA QC Master'!$B:$X,11,FALSE)</f>
        <v>DPB1*03:01:01G</v>
      </c>
      <c r="Y218" s="289" t="str">
        <f>VLOOKUP(A218,'[2]Purified DNA QC Master'!$B:$X,8,FALSE)</f>
        <v>DPA1*01:03</v>
      </c>
      <c r="Z218" s="289" t="str">
        <f>VLOOKUP(A218,'[2]Purified DNA QC Master'!$B:$X,9,FALSE)</f>
        <v>DPA1*01:03</v>
      </c>
    </row>
    <row r="219" spans="1:26" x14ac:dyDescent="0.3">
      <c r="A219" s="290">
        <v>512</v>
      </c>
      <c r="B219" s="291" t="s">
        <v>1826</v>
      </c>
      <c r="C219" s="290">
        <v>4</v>
      </c>
      <c r="D219" s="292" t="s">
        <v>3449</v>
      </c>
      <c r="E219" s="289" t="str">
        <f>VLOOKUP(B219,'QC Inventory 6_1_16'!A:X,3,FALSE)</f>
        <v xml:space="preserve">03XKS           </v>
      </c>
      <c r="F219" s="289" t="str">
        <f>VLOOKUP(B219,'QC Inventory 6_1_16'!A:X,4,FALSE)</f>
        <v xml:space="preserve">03XKS           </v>
      </c>
      <c r="G219" s="289" t="str">
        <f>VLOOKUP(B219,'QC Inventory 6_1_16'!A:X,5,FALSE)</f>
        <v xml:space="preserve">0702            </v>
      </c>
      <c r="H219" s="289" t="str">
        <f>VLOOKUP(B219,'QC Inventory 6_1_16'!A:X,6,FALSE)</f>
        <v xml:space="preserve">0702            </v>
      </c>
      <c r="I219" s="289" t="str">
        <f>VLOOKUP(B219,'QC Inventory 6_1_16'!A:X,7,FALSE)</f>
        <v xml:space="preserve">0702            </v>
      </c>
      <c r="J219" s="289" t="str">
        <f>VLOOKUP(B219,'QC Inventory 6_1_16'!A:X,8,FALSE)</f>
        <v xml:space="preserve">0702            </v>
      </c>
      <c r="K219" s="289" t="str">
        <f>VLOOKUP(B219,'QC Inventory 6_1_16'!A:X,9,FALSE)</f>
        <v xml:space="preserve">1501            </v>
      </c>
      <c r="L219" s="289" t="str">
        <f>VLOOKUP(B219,'QC Inventory 6_1_16'!A:X,10,FALSE)</f>
        <v xml:space="preserve">1104            </v>
      </c>
      <c r="M219" s="289"/>
      <c r="N219" s="289"/>
      <c r="O219" s="289"/>
      <c r="P219" s="289"/>
      <c r="Q219" s="289"/>
      <c r="R219" s="289"/>
      <c r="S219" s="289"/>
      <c r="T219" s="289"/>
      <c r="U219" s="289"/>
      <c r="V219" s="289"/>
      <c r="W219" s="289"/>
      <c r="X219" s="289"/>
      <c r="Y219" s="289"/>
      <c r="Z219" s="289"/>
    </row>
    <row r="220" spans="1:26" x14ac:dyDescent="0.3">
      <c r="A220" s="287">
        <v>513</v>
      </c>
      <c r="C220" s="287">
        <v>6</v>
      </c>
      <c r="D220" s="233"/>
      <c r="E220" s="289" t="str">
        <f>VLOOKUP(A220,'[2]Purified DNA QC Master'!$B:$X,2,FALSE)</f>
        <v>A*02:01</v>
      </c>
      <c r="F220" s="289" t="str">
        <f>VLOOKUP(A220,'[2]Purified DNA QC Master'!$B:$X,3,FALSE)</f>
        <v>A*03:01</v>
      </c>
      <c r="G220" s="289" t="str">
        <f>VLOOKUP(A220,'[2]Purified DNA QC Master'!$B:$X,4,FALSE)</f>
        <v>B*13:02</v>
      </c>
      <c r="H220" s="289" t="str">
        <f>VLOOKUP(A220,'[2]Purified DNA QC Master'!$B:$X,5,FALSE)</f>
        <v>B*50:01</v>
      </c>
      <c r="I220" s="289" t="str">
        <f>VLOOKUP(A220,'[2]Purified DNA QC Master'!$B:$X,6,FALSE)</f>
        <v>C*06:02:01G</v>
      </c>
      <c r="J220" s="289" t="str">
        <f>VLOOKUP(A220,'[2]Purified DNA QC Master'!$B:$X,7,FALSE)</f>
        <v>C*06:02:01G</v>
      </c>
      <c r="K220" s="289" t="str">
        <f>VLOOKUP(A220,'[2]Purified DNA QC Master'!$B:$X,16,FALSE)</f>
        <v>DRB1*07:01</v>
      </c>
      <c r="L220" s="289" t="str">
        <f>VLOOKUP(A220,'[2]Purified DNA QC Master'!$B:$X,17,FALSE)</f>
        <v>DRB1*07:01</v>
      </c>
      <c r="M220" s="289" t="str">
        <f>VLOOKUP(A220,'[2]Purified DNA QC Master'!$B:$X,14,FALSE)</f>
        <v>DQB1*02:02</v>
      </c>
      <c r="N220" s="289" t="str">
        <f>VLOOKUP(A220,'[2]Purified DNA QC Master'!$B:$X,15,FALSE)</f>
        <v>DQB1*02:02</v>
      </c>
      <c r="O220" s="289"/>
      <c r="P220" s="289"/>
      <c r="Q220" s="289" t="str">
        <f>VLOOKUP(A220,'[2]Purified DNA QC Master'!$B:$X,20,FALSE)</f>
        <v>DRB4*01:01:01G</v>
      </c>
      <c r="R220" s="289" t="str">
        <f>VLOOKUP(A220,'[2]Purified DNA QC Master'!$B:$X,21,FALSE)</f>
        <v>DRB4*01:01:01G</v>
      </c>
      <c r="S220" s="289"/>
      <c r="T220" s="289"/>
      <c r="U220" s="289" t="str">
        <f>VLOOKUP(A220,'[2]Purified DNA QC Master'!$B:$X,12,FALSE)</f>
        <v>DQA1*02:01</v>
      </c>
      <c r="V220" s="289" t="str">
        <f>VLOOKUP(A220,'[2]Purified DNA QC Master'!$B:$X,13,FALSE)</f>
        <v>DQA1*02:01</v>
      </c>
      <c r="W220" s="289" t="str">
        <f>VLOOKUP(A220,'[2]Purified DNA QC Master'!$B:$X,10,FALSE)</f>
        <v>DPB1*03:01:01G</v>
      </c>
      <c r="X220" s="289" t="str">
        <f>VLOOKUP(A220,'[2]Purified DNA QC Master'!$B:$X,11,FALSE)</f>
        <v>DPB1*17:01:01G</v>
      </c>
      <c r="Y220" s="289" t="str">
        <f>VLOOKUP(A220,'[2]Purified DNA QC Master'!$B:$X,8,FALSE)</f>
        <v>DPA1*01:03</v>
      </c>
      <c r="Z220" s="289" t="str">
        <f>VLOOKUP(A220,'[2]Purified DNA QC Master'!$B:$X,9,FALSE)</f>
        <v>DPA1*02:01</v>
      </c>
    </row>
    <row r="221" spans="1:26" x14ac:dyDescent="0.3">
      <c r="A221" s="287">
        <v>514</v>
      </c>
      <c r="C221" s="287">
        <v>5</v>
      </c>
      <c r="D221" s="298" t="s">
        <v>927</v>
      </c>
      <c r="E221" s="289" t="str">
        <f>VLOOKUP(A221,'[2]Purified DNA QC Master'!$B:$X,2,FALSE)</f>
        <v>A*01:01</v>
      </c>
      <c r="F221" s="289" t="str">
        <f>VLOOKUP(A221,'[2]Purified DNA QC Master'!$B:$X,3,FALSE)</f>
        <v>A*32:01</v>
      </c>
      <c r="G221" s="289" t="str">
        <f>VLOOKUP(A221,'[2]Purified DNA QC Master'!$B:$X,4,FALSE)</f>
        <v>B*08:01</v>
      </c>
      <c r="H221" s="289" t="str">
        <f>VLOOKUP(A221,'[2]Purified DNA QC Master'!$B:$X,5,FALSE)</f>
        <v>B*08:01</v>
      </c>
      <c r="I221" s="289" t="str">
        <f>VLOOKUP(A221,'[2]Purified DNA QC Master'!$B:$X,6,FALSE)</f>
        <v>C*07:01:01G</v>
      </c>
      <c r="J221" s="289" t="str">
        <f>VLOOKUP(A221,'[2]Purified DNA QC Master'!$B:$X,7,FALSE)</f>
        <v>C*07:01:01G</v>
      </c>
      <c r="K221" s="289" t="str">
        <f>VLOOKUP(A221,'[2]Purified DNA QC Master'!$B:$X,16,FALSE)</f>
        <v>DRB1*03:01</v>
      </c>
      <c r="L221" s="289" t="str">
        <f>VLOOKUP(A221,'[2]Purified DNA QC Master'!$B:$X,17,FALSE)</f>
        <v>DRB1*03:01</v>
      </c>
      <c r="M221" s="289" t="str">
        <f>VLOOKUP(A221,'[2]Purified DNA QC Master'!$B:$X,14,FALSE)</f>
        <v>DQB1*02:01</v>
      </c>
      <c r="N221" s="289" t="str">
        <f>VLOOKUP(A221,'[2]Purified DNA QC Master'!$B:$X,15,FALSE)</f>
        <v>DQB1*02:01</v>
      </c>
      <c r="O221" s="289" t="str">
        <f>VLOOKUP(A221,'[2]Purified DNA QC Master'!$B:$X,18,FALSE)</f>
        <v>DRB3*01:01</v>
      </c>
      <c r="P221" s="289" t="str">
        <f>VLOOKUP(A221,'[2]Purified DNA QC Master'!$B:$X,19,FALSE)</f>
        <v>DRB3*01:01</v>
      </c>
      <c r="Q221" s="289"/>
      <c r="R221" s="289"/>
      <c r="S221" s="289"/>
      <c r="T221" s="289"/>
      <c r="U221" s="289" t="str">
        <f>VLOOKUP(A221,'[2]Purified DNA QC Master'!$B:$X,12,FALSE)</f>
        <v>DQA1*05:01</v>
      </c>
      <c r="V221" s="289" t="str">
        <f>VLOOKUP(A221,'[2]Purified DNA QC Master'!$B:$X,13,FALSE)</f>
        <v>DQA1*05:01:01G</v>
      </c>
      <c r="W221" s="289" t="str">
        <f>VLOOKUP(A221,'[2]Purified DNA QC Master'!$B:$X,10,FALSE)</f>
        <v>DPB1*01:01</v>
      </c>
      <c r="X221" s="289" t="str">
        <f>VLOOKUP(A221,'[2]Purified DNA QC Master'!$B:$X,11,FALSE)</f>
        <v>DPB1*04:02</v>
      </c>
      <c r="Y221" s="289" t="str">
        <f>VLOOKUP(A221,'[2]Purified DNA QC Master'!$B:$X,8,FALSE)</f>
        <v>DPA1*01:03</v>
      </c>
      <c r="Z221" s="289" t="str">
        <f>VLOOKUP(A221,'[2]Purified DNA QC Master'!$B:$X,9,FALSE)</f>
        <v>DPA1*02:01</v>
      </c>
    </row>
    <row r="222" spans="1:26" x14ac:dyDescent="0.3">
      <c r="A222" s="287">
        <v>515</v>
      </c>
      <c r="C222" s="287">
        <v>5</v>
      </c>
      <c r="D222" s="233"/>
      <c r="E222" s="289" t="str">
        <f>VLOOKUP(A222,'[2]Purified DNA QC Master'!$B:$X,2,FALSE)</f>
        <v>01CRY</v>
      </c>
      <c r="F222" s="289" t="str">
        <f>VLOOKUP(A222,'[2]Purified DNA QC Master'!$B:$X,3,FALSE)</f>
        <v>24GMP</v>
      </c>
      <c r="G222" s="289" t="str">
        <f>VLOOKUP(A222,'[2]Purified DNA QC Master'!$B:$X,4,FALSE)</f>
        <v>08XKT</v>
      </c>
      <c r="H222" s="289" t="str">
        <f>VLOOKUP(A222,'[2]Purified DNA QC Master'!$B:$X,5,FALSE)</f>
        <v>5701</v>
      </c>
      <c r="I222" s="289" t="str">
        <f>VLOOKUP(A222,'[2]Purified DNA QC Master'!$B:$X,6,FALSE)</f>
        <v>0602</v>
      </c>
      <c r="J222" s="289" t="str">
        <f>VLOOKUP(A222,'[2]Purified DNA QC Master'!$B:$X,7,FALSE)</f>
        <v>07WTR</v>
      </c>
      <c r="K222" s="289" t="str">
        <f>VLOOKUP(A222,'[2]Purified DNA QC Master'!$B:$X,16,FALSE)</f>
        <v>0301</v>
      </c>
      <c r="L222" s="289" t="str">
        <f>VLOOKUP(A222,'[2]Purified DNA QC Master'!$B:$X,17,FALSE)</f>
        <v>0701</v>
      </c>
      <c r="M222" s="289" t="str">
        <f>VLOOKUP(A222,'[2]Purified DNA QC Master'!$B:$X,14,FALSE)</f>
        <v>0201</v>
      </c>
      <c r="N222" s="289" t="str">
        <f>VLOOKUP(A222,'[2]Purified DNA QC Master'!$B:$X,15,FALSE)</f>
        <v>0303</v>
      </c>
      <c r="O222" s="289" t="str">
        <f>VLOOKUP(A222,'[2]Purified DNA QC Master'!$B:$X,18,FALSE)</f>
        <v>01VE</v>
      </c>
      <c r="P222" s="289" t="str">
        <f>VLOOKUP(A222,'[2]Purified DNA QC Master'!$B:$X,19,FALSE)</f>
        <v/>
      </c>
      <c r="Q222" s="289" t="str">
        <f>VLOOKUP(A222,'[2]Purified DNA QC Master'!$B:$X,20,FALSE)</f>
        <v>0103N</v>
      </c>
      <c r="R222" s="289" t="str">
        <f>VLOOKUP(A222,'[2]Purified DNA QC Master'!$B:$X,21,FALSE)</f>
        <v/>
      </c>
      <c r="S222" s="289"/>
      <c r="T222" s="289"/>
      <c r="U222" s="289" t="str">
        <f>VLOOKUP(A222,'[2]Purified DNA QC Master'!$B:$X,12,FALSE)</f>
        <v>0201</v>
      </c>
      <c r="V222" s="289" t="str">
        <f>VLOOKUP(A222,'[2]Purified DNA QC Master'!$B:$X,13,FALSE)</f>
        <v>05BGNV</v>
      </c>
      <c r="W222" s="289" t="str">
        <f>VLOOKUP(A222,'[2]Purified DNA QC Master'!$B:$X,10,FALSE)</f>
        <v>0201</v>
      </c>
      <c r="X222" s="289" t="str">
        <f>VLOOKUP(A222,'[2]Purified DNA QC Master'!$B:$X,11,FALSE)</f>
        <v>0401</v>
      </c>
      <c r="Y222" s="289" t="str">
        <f>VLOOKUP(A222,'[2]Purified DNA QC Master'!$B:$X,8,FALSE)</f>
        <v>0103</v>
      </c>
      <c r="Z222" s="289">
        <v>103</v>
      </c>
    </row>
    <row r="223" spans="1:26" x14ac:dyDescent="0.3">
      <c r="A223" s="287">
        <v>516</v>
      </c>
      <c r="C223" s="287">
        <v>5</v>
      </c>
      <c r="D223" s="233"/>
      <c r="E223" s="289" t="str">
        <f>VLOOKUP(A223,'[2]Purified DNA QC Master'!$B:$X,2,FALSE)</f>
        <v>A*03:01</v>
      </c>
      <c r="F223" s="289" t="str">
        <f>VLOOKUP(A223,'[2]Purified DNA QC Master'!$B:$X,3,FALSE)</f>
        <v>A*24:02</v>
      </c>
      <c r="G223" s="289" t="str">
        <f>VLOOKUP(A223,'[2]Purified DNA QC Master'!$B:$X,4,FALSE)</f>
        <v>B*35:01:01G</v>
      </c>
      <c r="H223" s="289" t="str">
        <f>VLOOKUP(A223,'[2]Purified DNA QC Master'!$B:$X,5,FALSE)</f>
        <v>B*55:01</v>
      </c>
      <c r="I223" s="289" t="str">
        <f>VLOOKUP(A223,'[2]Purified DNA QC Master'!$B:$X,6,FALSE)</f>
        <v>C*03:03:01G</v>
      </c>
      <c r="J223" s="289" t="str">
        <f>VLOOKUP(A223,'[2]Purified DNA QC Master'!$B:$X,7,FALSE)</f>
        <v>C*04:01:01G</v>
      </c>
      <c r="K223" s="289" t="str">
        <f>VLOOKUP(A223,'[2]Purified DNA QC Master'!$B:$X,16,FALSE)</f>
        <v>DRB1*01:01</v>
      </c>
      <c r="L223" s="289" t="str">
        <f>VLOOKUP(A223,'[2]Purified DNA QC Master'!$B:$X,17,FALSE)</f>
        <v>DRB1*14:54</v>
      </c>
      <c r="M223" s="289" t="str">
        <f>VLOOKUP(A223,'[2]Purified DNA QC Master'!$B:$X,14,FALSE)</f>
        <v>DQB1*05:01</v>
      </c>
      <c r="N223" s="289" t="str">
        <f>VLOOKUP(A223,'[2]Purified DNA QC Master'!$B:$X,15,FALSE)</f>
        <v>DQB1*05:03</v>
      </c>
      <c r="O223" s="289" t="str">
        <f>VLOOKUP(A223,'[2]Purified DNA QC Master'!$B:$X,18,FALSE)</f>
        <v>DRB3*02:02:01G</v>
      </c>
      <c r="P223" s="289"/>
      <c r="Q223" s="289"/>
      <c r="R223" s="289"/>
      <c r="S223" s="289"/>
      <c r="T223" s="289"/>
      <c r="U223" s="289" t="str">
        <f>VLOOKUP(A223,'[2]Purified DNA QC Master'!$B:$X,12,FALSE)</f>
        <v>DQA1*01:01:01G</v>
      </c>
      <c r="V223" s="289" t="str">
        <f>VLOOKUP(A223,'[2]Purified DNA QC Master'!$B:$X,13,FALSE)</f>
        <v>DQA1*01:01:01G</v>
      </c>
      <c r="W223" s="289" t="str">
        <f>VLOOKUP(A223,'[2]Purified DNA QC Master'!$B:$X,10,FALSE)</f>
        <v>DPB1*04:02</v>
      </c>
      <c r="X223" s="289" t="str">
        <f>VLOOKUP(A223,'[2]Purified DNA QC Master'!$B:$X,11,FALSE)</f>
        <v>DPB1*20:01</v>
      </c>
      <c r="Y223" s="289" t="str">
        <f>VLOOKUP(A223,'[2]Purified DNA QC Master'!$B:$X,8,FALSE)</f>
        <v>DPA1*01:03</v>
      </c>
      <c r="Z223" s="289" t="str">
        <f>VLOOKUP(A223,'[2]Purified DNA QC Master'!$B:$X,9,FALSE)</f>
        <v>DPA1*01:03</v>
      </c>
    </row>
    <row r="224" spans="1:26" x14ac:dyDescent="0.3">
      <c r="A224" s="287">
        <v>517</v>
      </c>
      <c r="C224" s="287">
        <v>5</v>
      </c>
      <c r="D224" s="233"/>
      <c r="E224" s="289" t="str">
        <f>VLOOKUP(A224,'[2]Purified DNA QC Master'!$B:$X,2,FALSE)</f>
        <v>A*02:01</v>
      </c>
      <c r="F224" s="289" t="str">
        <f>VLOOKUP(A224,'[2]Purified DNA QC Master'!$B:$X,3,FALSE)</f>
        <v>A*31:01</v>
      </c>
      <c r="G224" s="289" t="str">
        <f>VLOOKUP(A224,'[2]Purified DNA QC Master'!$B:$X,4,FALSE)</f>
        <v>B*07:02:01G</v>
      </c>
      <c r="H224" s="289" t="str">
        <f>VLOOKUP(A224,'[2]Purified DNA QC Master'!$B:$X,5,FALSE)</f>
        <v>B*40:02</v>
      </c>
      <c r="I224" s="289" t="str">
        <f>VLOOKUP(A224,'[2]Purified DNA QC Master'!$B:$X,6,FALSE)</f>
        <v>C*03:04</v>
      </c>
      <c r="J224" s="289" t="str">
        <f>VLOOKUP(A224,'[2]Purified DNA QC Master'!$B:$X,7,FALSE)</f>
        <v>C*07:02:01G</v>
      </c>
      <c r="K224" s="289" t="str">
        <f>VLOOKUP(A224,'[2]Purified DNA QC Master'!$B:$X,16,FALSE)</f>
        <v>DRB1*01:01</v>
      </c>
      <c r="L224" s="289" t="str">
        <f>VLOOKUP(A224,'[2]Purified DNA QC Master'!$B:$X,17,FALSE)</f>
        <v>DRB1*09:01:02G</v>
      </c>
      <c r="M224" s="289" t="str">
        <f>VLOOKUP(A224,'[2]Purified DNA QC Master'!$B:$X,14,FALSE)</f>
        <v>DQB1*05:01</v>
      </c>
      <c r="N224" s="289" t="str">
        <f>VLOOKUP(A224,'[2]Purified DNA QC Master'!$B:$X,15,FALSE)</f>
        <v>DQB1*03:03</v>
      </c>
      <c r="O224" s="289"/>
      <c r="P224" s="289"/>
      <c r="Q224" s="289" t="str">
        <f>VLOOKUP(A224,'[2]Purified DNA QC Master'!$B:$X,20,FALSE)</f>
        <v>DRB4*01:01:01G</v>
      </c>
      <c r="R224" s="289"/>
      <c r="S224" s="289"/>
      <c r="T224" s="289"/>
      <c r="U224" s="289" t="str">
        <f>VLOOKUP(A224,'[2]Purified DNA QC Master'!$B:$X,12,FALSE)</f>
        <v>DQA1*01:01:01G</v>
      </c>
      <c r="V224" s="289" t="str">
        <f>VLOOKUP(A224,'[2]Purified DNA QC Master'!$B:$X,13,FALSE)</f>
        <v>DQA1*03:01:01G</v>
      </c>
      <c r="W224" s="289" t="str">
        <f>VLOOKUP(A224,'[2]Purified DNA QC Master'!$B:$X,10,FALSE)</f>
        <v>DPB1*02:01:02G</v>
      </c>
      <c r="X224" s="289" t="str">
        <f>VLOOKUP(A224,'[2]Purified DNA QC Master'!$B:$X,11,FALSE)</f>
        <v>DPB1*02:01:02G</v>
      </c>
      <c r="Y224" s="289" t="str">
        <f>VLOOKUP(A224,'[2]Purified DNA QC Master'!$B:$X,8,FALSE)</f>
        <v>DPA1*01:03</v>
      </c>
      <c r="Z224" s="289" t="str">
        <f>VLOOKUP(A224,'[2]Purified DNA QC Master'!$B:$X,9,FALSE)</f>
        <v>DPA1*02:02</v>
      </c>
    </row>
    <row r="225" spans="1:26" x14ac:dyDescent="0.3">
      <c r="A225" s="287">
        <v>518</v>
      </c>
      <c r="C225" s="287">
        <v>5</v>
      </c>
      <c r="D225" s="233"/>
      <c r="E225" s="289" t="str">
        <f>VLOOKUP(A225,'[2]Purified DNA QC Master'!$B:$X,2,FALSE)</f>
        <v>A*01:01</v>
      </c>
      <c r="F225" s="289" t="str">
        <f>VLOOKUP(A225,'[2]Purified DNA QC Master'!$B:$X,3,FALSE)</f>
        <v>A*32:01</v>
      </c>
      <c r="G225" s="289" t="str">
        <f>VLOOKUP(A225,'[2]Purified DNA QC Master'!$B:$X,4,FALSE)</f>
        <v>B*15:03:01G</v>
      </c>
      <c r="H225" s="289" t="str">
        <f>VLOOKUP(A225,'[2]Purified DNA QC Master'!$B:$X,5,FALSE)</f>
        <v>B*47:01</v>
      </c>
      <c r="I225" s="289" t="str">
        <f>VLOOKUP(A225,'[2]Purified DNA QC Master'!$B:$X,6,FALSE)</f>
        <v>C*06:02:01G</v>
      </c>
      <c r="J225" s="289" t="str">
        <f>VLOOKUP(A225,'[2]Purified DNA QC Master'!$B:$X,7,FALSE)</f>
        <v>C*12:03</v>
      </c>
      <c r="K225" s="289" t="str">
        <f>VLOOKUP(A225,'[2]Purified DNA QC Master'!$B:$X,16,FALSE)</f>
        <v>DRB1*07:01</v>
      </c>
      <c r="L225" s="289" t="str">
        <f>VLOOKUP(A225,'[2]Purified DNA QC Master'!$B:$X,17,FALSE)</f>
        <v>DRB1*08:04</v>
      </c>
      <c r="M225" s="289" t="str">
        <f>VLOOKUP(A225,'[2]Purified DNA QC Master'!$B:$X,14,FALSE)</f>
        <v>DQB1*02:02</v>
      </c>
      <c r="N225" s="289" t="str">
        <f>VLOOKUP(A225,'[2]Purified DNA QC Master'!$B:$X,15,FALSE)</f>
        <v>DQB1*04:02</v>
      </c>
      <c r="O225" s="289"/>
      <c r="P225" s="289"/>
      <c r="Q225" s="289" t="str">
        <f>VLOOKUP(A225,'[2]Purified DNA QC Master'!$B:$X,20,FALSE)</f>
        <v>DRB4*01:01:01G</v>
      </c>
      <c r="R225" s="289"/>
      <c r="S225" s="289"/>
      <c r="T225" s="289"/>
      <c r="U225" s="289" t="str">
        <f>VLOOKUP(A225,'[2]Purified DNA QC Master'!$B:$X,12,FALSE)</f>
        <v>DQA1*02:01</v>
      </c>
      <c r="V225" s="289" t="str">
        <f>VLOOKUP(A225,'[2]Purified DNA QC Master'!$B:$X,13,FALSE)</f>
        <v>DQA1*04:01</v>
      </c>
      <c r="W225" s="289" t="str">
        <f>VLOOKUP(A225,'[2]Purified DNA QC Master'!$B:$X,10,FALSE)</f>
        <v>DPB1*02:01:02G</v>
      </c>
      <c r="X225" s="289" t="str">
        <f>VLOOKUP(A225,'[2]Purified DNA QC Master'!$B:$X,11,FALSE)</f>
        <v>DPB1*04:01</v>
      </c>
      <c r="Y225" s="289" t="str">
        <f>VLOOKUP(A225,'[2]Purified DNA QC Master'!$B:$X,8,FALSE)</f>
        <v>DPA1*01:03</v>
      </c>
      <c r="Z225" s="289" t="str">
        <f>VLOOKUP(A225,'[2]Purified DNA QC Master'!$B:$X,9,FALSE)</f>
        <v>DPA1*01:03</v>
      </c>
    </row>
    <row r="226" spans="1:26" x14ac:dyDescent="0.3">
      <c r="A226" s="287">
        <v>519</v>
      </c>
      <c r="C226" s="287">
        <v>5</v>
      </c>
      <c r="D226" s="233"/>
      <c r="E226" s="289" t="str">
        <f>VLOOKUP(A226,'[2]Purified DNA QC Master'!$B:$X,2,FALSE)</f>
        <v>A*24:02</v>
      </c>
      <c r="F226" s="289" t="str">
        <f>VLOOKUP(A226,'[2]Purified DNA QC Master'!$B:$X,3,FALSE)</f>
        <v>A*32:01</v>
      </c>
      <c r="G226" s="289" t="str">
        <f>VLOOKUP(A226,'[2]Purified DNA QC Master'!$B:$X,4,FALSE)</f>
        <v>B*14:01</v>
      </c>
      <c r="H226" s="289" t="str">
        <f>VLOOKUP(A226,'[2]Purified DNA QC Master'!$B:$X,5,FALSE)</f>
        <v>B*44:02:01G</v>
      </c>
      <c r="I226" s="289" t="str">
        <f>VLOOKUP(A226,'[2]Purified DNA QC Master'!$B:$X,6,FALSE)</f>
        <v>C*05:01</v>
      </c>
      <c r="J226" s="289" t="str">
        <f>VLOOKUP(A226,'[2]Purified DNA QC Master'!$B:$X,7,FALSE)</f>
        <v>C*08:02</v>
      </c>
      <c r="K226" s="289" t="str">
        <f>VLOOKUP(A226,'[2]Purified DNA QC Master'!$B:$X,16,FALSE)</f>
        <v>DRB1*07:01</v>
      </c>
      <c r="L226" s="289" t="str">
        <f>VLOOKUP(A226,'[2]Purified DNA QC Master'!$B:$X,17,FALSE)</f>
        <v>DRB1*16:01</v>
      </c>
      <c r="M226" s="289" t="str">
        <f>VLOOKUP(A226,'[2]Purified DNA QC Master'!$B:$X,14,FALSE)</f>
        <v>DQB1*05:02</v>
      </c>
      <c r="N226" s="289" t="str">
        <f>VLOOKUP(A226,'[2]Purified DNA QC Master'!$B:$X,15,FALSE)</f>
        <v>DQB1*02:02</v>
      </c>
      <c r="O226" s="289"/>
      <c r="P226" s="289"/>
      <c r="Q226" s="289" t="str">
        <f>VLOOKUP(A226,'[2]Purified DNA QC Master'!$B:$X,20,FALSE)</f>
        <v>DRB4*01:01:01G</v>
      </c>
      <c r="R226" s="289"/>
      <c r="S226" s="289" t="str">
        <f>VLOOKUP(A226,'[2]Purified DNA QC Master'!$B:$X,22,FALSE)</f>
        <v>DRB5*02:02:01G</v>
      </c>
      <c r="T226" s="289"/>
      <c r="U226" s="289" t="str">
        <f>VLOOKUP(A226,'[2]Purified DNA QC Master'!$B:$X,12,FALSE)</f>
        <v>DQA1*01:02:01G</v>
      </c>
      <c r="V226" s="289" t="str">
        <f>VLOOKUP(A226,'[2]Purified DNA QC Master'!$B:$X,13,FALSE)</f>
        <v>DQA1*02:01</v>
      </c>
      <c r="W226" s="289" t="str">
        <f>VLOOKUP(A226,'[2]Purified DNA QC Master'!$B:$X,10,FALSE)</f>
        <v>DPB1*04:01:01G</v>
      </c>
      <c r="X226" s="289" t="str">
        <f>VLOOKUP(A226,'[2]Purified DNA QC Master'!$B:$X,11,FALSE)</f>
        <v>DPB1*04:02:01G</v>
      </c>
      <c r="Y226" s="289" t="str">
        <f>VLOOKUP(A226,'[2]Purified DNA QC Master'!$B:$X,8,FALSE)</f>
        <v>DPA1*01:03</v>
      </c>
      <c r="Z226" s="289" t="str">
        <f>VLOOKUP(A226,'[2]Purified DNA QC Master'!$B:$X,9,FALSE)</f>
        <v>DPA1*01:03</v>
      </c>
    </row>
    <row r="227" spans="1:26" x14ac:dyDescent="0.3">
      <c r="A227" s="287">
        <v>520</v>
      </c>
      <c r="C227" s="287">
        <v>6</v>
      </c>
      <c r="D227" s="233"/>
      <c r="E227" s="289" t="str">
        <f>VLOOKUP(A227,'[2]Purified DNA QC Master'!$B:$X,2,FALSE)</f>
        <v>A*01:01</v>
      </c>
      <c r="F227" s="289" t="str">
        <f>VLOOKUP(A227,'[2]Purified DNA QC Master'!$B:$X,3,FALSE)</f>
        <v>A*29:02</v>
      </c>
      <c r="G227" s="289" t="str">
        <f>VLOOKUP(A227,'[2]Purified DNA QC Master'!$B:$X,4,FALSE)</f>
        <v>B*08:01</v>
      </c>
      <c r="H227" s="289" t="str">
        <f>VLOOKUP(A227,'[2]Purified DNA QC Master'!$B:$X,5,FALSE)</f>
        <v>B*44:03</v>
      </c>
      <c r="I227" s="289" t="str">
        <f>VLOOKUP(A227,'[2]Purified DNA QC Master'!$B:$X,6,FALSE)</f>
        <v>C*07:01:01G</v>
      </c>
      <c r="J227" s="289" t="str">
        <f>VLOOKUP(A227,'[2]Purified DNA QC Master'!$B:$X,7,FALSE)</f>
        <v>C*16:01</v>
      </c>
      <c r="K227" s="289" t="str">
        <f>VLOOKUP(A227,'[2]Purified DNA QC Master'!$B:$X,16,FALSE)</f>
        <v>DRB1*03:01</v>
      </c>
      <c r="L227" s="289" t="str">
        <f>VLOOKUP(A227,'[2]Purified DNA QC Master'!$B:$X,17,FALSE)</f>
        <v>DRB1*07:01</v>
      </c>
      <c r="M227" s="289" t="str">
        <f>VLOOKUP(A227,'[2]Purified DNA QC Master'!$B:$X,14,FALSE)</f>
        <v>DQB1*02:01</v>
      </c>
      <c r="N227" s="289" t="str">
        <f>VLOOKUP(A227,'[2]Purified DNA QC Master'!$B:$X,15,FALSE)</f>
        <v>DQB1*02:02</v>
      </c>
      <c r="O227" s="289" t="str">
        <f>VLOOKUP(A227,'[2]Purified DNA QC Master'!$B:$X,18,FALSE)</f>
        <v>DRB3*01:01</v>
      </c>
      <c r="P227" s="289"/>
      <c r="Q227" s="289" t="str">
        <f>VLOOKUP(A227,'[2]Purified DNA QC Master'!$B:$X,20,FALSE)</f>
        <v>DRB4*01:01:01G</v>
      </c>
      <c r="R227" s="289"/>
      <c r="S227" s="289"/>
      <c r="T227" s="289"/>
      <c r="U227" s="289" t="str">
        <f>VLOOKUP(A227,'[2]Purified DNA QC Master'!$B:$X,12,FALSE)</f>
        <v>DQA1*02:01</v>
      </c>
      <c r="V227" s="289" t="str">
        <f>VLOOKUP(A227,'[2]Purified DNA QC Master'!$B:$X,13,FALSE)</f>
        <v>DQA1*05:01</v>
      </c>
      <c r="W227" s="289" t="str">
        <f>VLOOKUP(A227,'[2]Purified DNA QC Master'!$B:$X,10,FALSE)</f>
        <v>DPB1*06:01</v>
      </c>
      <c r="X227" s="289" t="str">
        <f>VLOOKUP(A227,'[2]Purified DNA QC Master'!$B:$X,11,FALSE)</f>
        <v>DPB1*11:01</v>
      </c>
      <c r="Y227" s="289" t="str">
        <f>VLOOKUP(A227,'[2]Purified DNA QC Master'!$B:$X,8,FALSE)</f>
        <v>DPA1*01:03</v>
      </c>
      <c r="Z227" s="289" t="str">
        <f>VLOOKUP(A227,'[2]Purified DNA QC Master'!$B:$X,9,FALSE)</f>
        <v>DPA1*02:01</v>
      </c>
    </row>
    <row r="228" spans="1:26" x14ac:dyDescent="0.3">
      <c r="A228" s="287">
        <v>521</v>
      </c>
      <c r="C228" s="287">
        <v>5</v>
      </c>
      <c r="D228" s="233"/>
      <c r="E228" s="289" t="str">
        <f>VLOOKUP(A228,'[2]Purified DNA QC Master'!$B:$X,2,FALSE)</f>
        <v>A*03:01</v>
      </c>
      <c r="F228" s="289" t="str">
        <f>VLOOKUP(A228,'[2]Purified DNA QC Master'!$B:$X,3,FALSE)</f>
        <v>A*29:02</v>
      </c>
      <c r="G228" s="289" t="str">
        <f>VLOOKUP(A228,'[2]Purified DNA QC Master'!$B:$X,4,FALSE)</f>
        <v>B*35:01:01G</v>
      </c>
      <c r="H228" s="289" t="str">
        <f>VLOOKUP(A228,'[2]Purified DNA QC Master'!$B:$X,5,FALSE)</f>
        <v>B*45:01</v>
      </c>
      <c r="I228" s="289" t="str">
        <f>VLOOKUP(A228,'[2]Purified DNA QC Master'!$B:$X,6,FALSE)</f>
        <v>C*04:01:01G</v>
      </c>
      <c r="J228" s="289" t="str">
        <f>VLOOKUP(A228,'[2]Purified DNA QC Master'!$B:$X,7,FALSE)</f>
        <v>C*06:02:01G</v>
      </c>
      <c r="K228" s="289" t="str">
        <f>VLOOKUP(A228,'[2]Purified DNA QC Master'!$B:$X,16,FALSE)</f>
        <v>DRB1*01:01</v>
      </c>
      <c r="L228" s="289" t="str">
        <f>VLOOKUP(A228,'[2]Purified DNA QC Master'!$B:$X,17,FALSE)</f>
        <v>DRB1*11:01</v>
      </c>
      <c r="M228" s="289" t="str">
        <f>VLOOKUP(A228,'[2]Purified DNA QC Master'!$B:$X,14,FALSE)</f>
        <v>DQB1*05:01</v>
      </c>
      <c r="N228" s="289" t="str">
        <f>VLOOKUP(A228,'[2]Purified DNA QC Master'!$B:$X,15,FALSE)</f>
        <v>DQB1*03:01</v>
      </c>
      <c r="O228" s="289" t="str">
        <f>VLOOKUP(A228,'[2]Purified DNA QC Master'!$B:$X,18,FALSE)</f>
        <v>DRB3*02:02:01G</v>
      </c>
      <c r="P228" s="289"/>
      <c r="Q228" s="289"/>
      <c r="R228" s="289"/>
      <c r="S228" s="289"/>
      <c r="T228" s="289"/>
      <c r="U228" s="289" t="str">
        <f>VLOOKUP(A228,'[2]Purified DNA QC Master'!$B:$X,12,FALSE)</f>
        <v>DQA1*01:01:01G</v>
      </c>
      <c r="V228" s="289" t="str">
        <f>VLOOKUP(A228,'[2]Purified DNA QC Master'!$B:$X,13,FALSE)</f>
        <v>DQA1*05:01:01G</v>
      </c>
      <c r="W228" s="289" t="str">
        <f>VLOOKUP(A228,'[2]Purified DNA QC Master'!$B:$X,10,FALSE)</f>
        <v>DPB1*04:02</v>
      </c>
      <c r="X228" s="289" t="str">
        <f>VLOOKUP(A228,'[2]Purified DNA QC Master'!$B:$X,11,FALSE)</f>
        <v>DPB1*13:01:01G</v>
      </c>
      <c r="Y228" s="289" t="str">
        <f>VLOOKUP(A228,'[2]Purified DNA QC Master'!$B:$X,8,FALSE)</f>
        <v>DPA1*01:03</v>
      </c>
      <c r="Z228" s="289" t="str">
        <f>VLOOKUP(A228,'[2]Purified DNA QC Master'!$B:$X,9,FALSE)</f>
        <v>DPA1*01:03</v>
      </c>
    </row>
    <row r="229" spans="1:26" x14ac:dyDescent="0.3">
      <c r="A229" s="287">
        <v>522</v>
      </c>
      <c r="C229" s="287">
        <v>5</v>
      </c>
      <c r="D229" s="233"/>
      <c r="E229" s="289" t="str">
        <f>VLOOKUP(A229,'[2]Purified DNA QC Master'!$B:$X,2,FALSE)</f>
        <v>A*02:01</v>
      </c>
      <c r="F229" s="289" t="str">
        <f>VLOOKUP(A229,'[2]Purified DNA QC Master'!$B:$X,3,FALSE)</f>
        <v>A*32:01</v>
      </c>
      <c r="G229" s="289" t="str">
        <f>VLOOKUP(A229,'[2]Purified DNA QC Master'!$B:$X,4,FALSE)</f>
        <v>B*15:01</v>
      </c>
      <c r="H229" s="289" t="str">
        <f>VLOOKUP(A229,'[2]Purified DNA QC Master'!$B:$X,5,FALSE)</f>
        <v>B*44:02:01G</v>
      </c>
      <c r="I229" s="289" t="str">
        <f>VLOOKUP(A229,'[2]Purified DNA QC Master'!$B:$X,6,FALSE)</f>
        <v>C*03:03:01G</v>
      </c>
      <c r="J229" s="289" t="str">
        <f>VLOOKUP(A229,'[2]Purified DNA QC Master'!$B:$X,7,FALSE)</f>
        <v>C*05:01</v>
      </c>
      <c r="K229" s="289" t="str">
        <f>VLOOKUP(A229,'[2]Purified DNA QC Master'!$B:$X,16,FALSE)</f>
        <v>DRB1*01:01</v>
      </c>
      <c r="L229" s="289" t="str">
        <f>VLOOKUP(A229,'[2]Purified DNA QC Master'!$B:$X,17,FALSE)</f>
        <v>DRB1*04:01</v>
      </c>
      <c r="M229" s="289" t="str">
        <f>VLOOKUP(A229,'[2]Purified DNA QC Master'!$B:$X,14,FALSE)</f>
        <v>DQB1*05:01</v>
      </c>
      <c r="N229" s="289" t="str">
        <f>VLOOKUP(A229,'[2]Purified DNA QC Master'!$B:$X,15,FALSE)</f>
        <v>DQB1*03:02</v>
      </c>
      <c r="O229" s="289"/>
      <c r="P229" s="289"/>
      <c r="Q229" s="289" t="str">
        <f>VLOOKUP(A229,'[2]Purified DNA QC Master'!$B:$X,20,FALSE)</f>
        <v>DRB4*01:01:01G</v>
      </c>
      <c r="R229" s="289"/>
      <c r="S229" s="289"/>
      <c r="T229" s="289"/>
      <c r="U229" s="289" t="str">
        <f>VLOOKUP(A229,'[2]Purified DNA QC Master'!$B:$X,12,FALSE)</f>
        <v>DQA1*01:01:01G</v>
      </c>
      <c r="V229" s="289" t="str">
        <f>VLOOKUP(A229,'[2]Purified DNA QC Master'!$B:$X,13,FALSE)</f>
        <v>DQA1*03:01:01G</v>
      </c>
      <c r="W229" s="289" t="str">
        <f>VLOOKUP(A229,'[2]Purified DNA QC Master'!$B:$X,10,FALSE)</f>
        <v>DPB1*03:01:01G</v>
      </c>
      <c r="X229" s="289" t="str">
        <f>VLOOKUP(A229,'[2]Purified DNA QC Master'!$B:$X,11,FALSE)</f>
        <v>DPB1*10:01</v>
      </c>
      <c r="Y229" s="289" t="str">
        <f>VLOOKUP(A229,'[2]Purified DNA QC Master'!$B:$X,8,FALSE)</f>
        <v>DPA1*01:03</v>
      </c>
      <c r="Z229" s="289" t="str">
        <f>VLOOKUP(A229,'[2]Purified DNA QC Master'!$B:$X,9,FALSE)</f>
        <v>DPA1*02:01</v>
      </c>
    </row>
    <row r="230" spans="1:26" x14ac:dyDescent="0.3">
      <c r="A230" s="287">
        <v>523</v>
      </c>
      <c r="C230" s="287">
        <v>24</v>
      </c>
      <c r="D230" s="298" t="s">
        <v>926</v>
      </c>
      <c r="E230" s="289" t="str">
        <f>VLOOKUP(A230,'[2]Purified DNA QC Master'!$B:$X,2,FALSE)</f>
        <v>A*02:01</v>
      </c>
      <c r="F230" s="289" t="str">
        <f>VLOOKUP(A230,'[2]Purified DNA QC Master'!$B:$X,3,FALSE)</f>
        <v>A*32:01</v>
      </c>
      <c r="G230" s="289" t="str">
        <f>VLOOKUP(A230,'[2]Purified DNA QC Master'!$B:$X,4,FALSE)</f>
        <v>B*35:01:01G</v>
      </c>
      <c r="H230" s="289" t="str">
        <f>VLOOKUP(A230,'[2]Purified DNA QC Master'!$B:$X,5,FALSE)</f>
        <v>B*44:02:01G</v>
      </c>
      <c r="I230" s="289" t="str">
        <f>VLOOKUP(A230,'[2]Purified DNA QC Master'!$B:$X,6,FALSE)</f>
        <v>C*04:01:01G</v>
      </c>
      <c r="J230" s="289" t="str">
        <f>VLOOKUP(A230,'[2]Purified DNA QC Master'!$B:$X,7,FALSE)</f>
        <v>C*05:01</v>
      </c>
      <c r="K230" s="289" t="str">
        <f>VLOOKUP(A230,'[2]Purified DNA QC Master'!$B:$X,16,FALSE)</f>
        <v>DRB1*01:01</v>
      </c>
      <c r="L230" s="289" t="str">
        <f>VLOOKUP(A230,'[2]Purified DNA QC Master'!$B:$X,17,FALSE)</f>
        <v>DRB1*04:07:01G</v>
      </c>
      <c r="M230" s="289" t="str">
        <f>VLOOKUP(A230,'[2]Purified DNA QC Master'!$B:$X,14,FALSE)</f>
        <v>DQB1*05:01</v>
      </c>
      <c r="N230" s="289" t="str">
        <f>VLOOKUP(A230,'[2]Purified DNA QC Master'!$B:$X,15,FALSE)</f>
        <v>DQB1*03:01</v>
      </c>
      <c r="O230" s="289"/>
      <c r="P230" s="289"/>
      <c r="Q230" s="289" t="str">
        <f>VLOOKUP(A230,'[2]Purified DNA QC Master'!$B:$X,20,FALSE)</f>
        <v>DRB4*01:01:01G</v>
      </c>
      <c r="R230" s="289"/>
      <c r="S230" s="289"/>
      <c r="T230" s="289"/>
      <c r="U230" s="289" t="str">
        <f>VLOOKUP(A230,'[2]Purified DNA QC Master'!$B:$X,12,FALSE)</f>
        <v>DQA1*01:01:01G</v>
      </c>
      <c r="V230" s="289" t="str">
        <f>VLOOKUP(A230,'[2]Purified DNA QC Master'!$B:$X,13,FALSE)</f>
        <v>DQA1*03:01:01G</v>
      </c>
      <c r="W230" s="289" t="str">
        <f>VLOOKUP(A230,'[2]Purified DNA QC Master'!$B:$X,10,FALSE)</f>
        <v>DPB1*04:01</v>
      </c>
      <c r="X230" s="289" t="str">
        <f>VLOOKUP(A230,'[2]Purified DNA QC Master'!$B:$X,11,FALSE)</f>
        <v>DPB1*04:01</v>
      </c>
      <c r="Y230" s="289" t="str">
        <f>VLOOKUP(A230,'[2]Purified DNA QC Master'!$B:$X,8,FALSE)</f>
        <v>DPA1*01:03</v>
      </c>
      <c r="Z230" s="289" t="str">
        <f>VLOOKUP(A230,'[2]Purified DNA QC Master'!$B:$X,9,FALSE)</f>
        <v>DPA1*01:03</v>
      </c>
    </row>
    <row r="231" spans="1:26" x14ac:dyDescent="0.3">
      <c r="A231" s="287">
        <v>525</v>
      </c>
      <c r="C231" s="287">
        <v>22</v>
      </c>
      <c r="D231" s="233" t="s">
        <v>925</v>
      </c>
      <c r="E231" s="289" t="str">
        <f>VLOOKUP(A231,'[2]Purified DNA QC Master'!$B:$X,2,FALSE)</f>
        <v>A*02:01</v>
      </c>
      <c r="F231" s="289" t="str">
        <f>VLOOKUP(A231,'[2]Purified DNA QC Master'!$B:$X,3,FALSE)</f>
        <v>A*02:01</v>
      </c>
      <c r="G231" s="289" t="str">
        <f>VLOOKUP(A231,'[2]Purified DNA QC Master'!$B:$X,4,FALSE)</f>
        <v>B*15:18</v>
      </c>
      <c r="H231" s="289" t="str">
        <f>VLOOKUP(A231,'[2]Purified DNA QC Master'!$B:$X,5,FALSE)</f>
        <v>B*39:01</v>
      </c>
      <c r="I231" s="289" t="str">
        <f>VLOOKUP(A231,'[2]Purified DNA QC Master'!$B:$X,6,FALSE)</f>
        <v>C*07:02:01G</v>
      </c>
      <c r="J231" s="289" t="str">
        <f>VLOOKUP(A231,'[2]Purified DNA QC Master'!$B:$X,7,FALSE)</f>
        <v>C*07:04:01G</v>
      </c>
      <c r="K231" s="289" t="str">
        <f>VLOOKUP(A231,'[2]Purified DNA QC Master'!$B:$X,16,FALSE)</f>
        <v>DRB1*08:03</v>
      </c>
      <c r="L231" s="289" t="str">
        <f>VLOOKUP(A231,'[2]Purified DNA QC Master'!$B:$X,17,FALSE)</f>
        <v>DRB1*09:01:02G</v>
      </c>
      <c r="M231" s="289" t="str">
        <f>VLOOKUP(A231,'[2]Purified DNA QC Master'!$B:$X,14,FALSE)</f>
        <v>DQB1*06:01</v>
      </c>
      <c r="N231" s="289" t="str">
        <f>VLOOKUP(A231,'[2]Purified DNA QC Master'!$B:$X,15,FALSE)</f>
        <v>DQB1*03:03</v>
      </c>
      <c r="O231" s="289"/>
      <c r="P231" s="289"/>
      <c r="Q231" s="289" t="str">
        <f>VLOOKUP(A231,'[2]Purified DNA QC Master'!$B:$X,20,FALSE)</f>
        <v>DRB4*01:01:01G</v>
      </c>
      <c r="R231" s="289"/>
      <c r="S231" s="289"/>
      <c r="T231" s="289"/>
      <c r="U231" s="289" t="str">
        <f>VLOOKUP(A231,'[2]Purified DNA QC Master'!$B:$X,12,FALSE)</f>
        <v>DQA1*01:03</v>
      </c>
      <c r="V231" s="289" t="str">
        <f>VLOOKUP(A231,'[2]Purified DNA QC Master'!$B:$X,13,FALSE)</f>
        <v>DQA1*03:01:01G</v>
      </c>
      <c r="W231" s="289" t="str">
        <f>VLOOKUP(A231,'[2]Purified DNA QC Master'!$B:$X,10,FALSE)</f>
        <v>DPB1*02:01:02G</v>
      </c>
      <c r="X231" s="289" t="str">
        <f>VLOOKUP(A231,'[2]Purified DNA QC Master'!$B:$X,11,FALSE)</f>
        <v>DPB1*05:01:01G</v>
      </c>
      <c r="Y231" s="289" t="str">
        <f>VLOOKUP(A231,'[2]Purified DNA QC Master'!$B:$X,8,FALSE)</f>
        <v>DPA1*02:02</v>
      </c>
      <c r="Z231" s="289" t="str">
        <f>VLOOKUP(A231,'[2]Purified DNA QC Master'!$B:$X,9,FALSE)</f>
        <v>DPA1*02:02</v>
      </c>
    </row>
    <row r="232" spans="1:26" x14ac:dyDescent="0.3">
      <c r="A232" s="287">
        <v>526</v>
      </c>
      <c r="C232" s="287">
        <v>22</v>
      </c>
      <c r="D232" s="233" t="s">
        <v>925</v>
      </c>
      <c r="E232" s="289" t="str">
        <f>VLOOKUP(A232,'[2]Purified DNA QC Master'!$B:$X,2,FALSE)</f>
        <v>A*01:01</v>
      </c>
      <c r="F232" s="289" t="str">
        <f>VLOOKUP(A232,'[2]Purified DNA QC Master'!$B:$X,3,FALSE)</f>
        <v>A*29:02</v>
      </c>
      <c r="G232" s="289" t="str">
        <f>VLOOKUP(A232,'[2]Purified DNA QC Master'!$B:$X,4,FALSE)</f>
        <v>B*07:02:01G</v>
      </c>
      <c r="H232" s="289" t="str">
        <f>VLOOKUP(A232,'[2]Purified DNA QC Master'!$B:$X,5,FALSE)</f>
        <v>B*08:01</v>
      </c>
      <c r="I232" s="289" t="str">
        <f>VLOOKUP(A232,'[2]Purified DNA QC Master'!$B:$X,6,FALSE)</f>
        <v>C*07:01:01G</v>
      </c>
      <c r="J232" s="289" t="str">
        <f>VLOOKUP(A232,'[2]Purified DNA QC Master'!$B:$X,7,FALSE)</f>
        <v>C*07:02:01G</v>
      </c>
      <c r="K232" s="289" t="str">
        <f>VLOOKUP(A232,'[2]Purified DNA QC Master'!$B:$X,16,FALSE)</f>
        <v>DRB1*03:01</v>
      </c>
      <c r="L232" s="289" t="str">
        <f>VLOOKUP(A232,'[2]Purified DNA QC Master'!$B:$X,17,FALSE)</f>
        <v>DRB1*15:01</v>
      </c>
      <c r="M232" s="289" t="str">
        <f>VLOOKUP(A232,'[2]Purified DNA QC Master'!$B:$X,14,FALSE)</f>
        <v>DQB1*06:02</v>
      </c>
      <c r="N232" s="289" t="str">
        <f>VLOOKUP(A232,'[2]Purified DNA QC Master'!$B:$X,15,FALSE)</f>
        <v>DQB1*02:01</v>
      </c>
      <c r="O232" s="289" t="str">
        <f>VLOOKUP(A232,'[2]Purified DNA QC Master'!$B:$X,18,FALSE)</f>
        <v>DRB3*01:01</v>
      </c>
      <c r="P232" s="289"/>
      <c r="Q232" s="289"/>
      <c r="R232" s="289"/>
      <c r="S232" s="289" t="str">
        <f>VLOOKUP(A232,'[2]Purified DNA QC Master'!$B:$X,22,FALSE)</f>
        <v>DRB5*01:01</v>
      </c>
      <c r="T232" s="289"/>
      <c r="U232" s="289" t="str">
        <f>VLOOKUP(A232,'[2]Purified DNA QC Master'!$B:$X,12,FALSE)</f>
        <v>DQA1*01:02:01G</v>
      </c>
      <c r="V232" s="289" t="str">
        <f>VLOOKUP(A232,'[2]Purified DNA QC Master'!$B:$X,13,FALSE)</f>
        <v>DQA1*05:01</v>
      </c>
      <c r="W232" s="289" t="str">
        <f>VLOOKUP(A232,'[2]Purified DNA QC Master'!$B:$X,10,FALSE)</f>
        <v>DPB1*09:01</v>
      </c>
      <c r="X232" s="289" t="str">
        <f>VLOOKUP(A232,'[2]Purified DNA QC Master'!$B:$X,11,FALSE)</f>
        <v>DPB1*09:01</v>
      </c>
      <c r="Y232" s="289" t="str">
        <f>VLOOKUP(A232,'[2]Purified DNA QC Master'!$B:$X,8,FALSE)</f>
        <v>DPA1*02:01</v>
      </c>
      <c r="Z232" s="289" t="str">
        <f>VLOOKUP(A232,'[2]Purified DNA QC Master'!$B:$X,9,FALSE)</f>
        <v>DPA1*02:01</v>
      </c>
    </row>
    <row r="233" spans="1:26" x14ac:dyDescent="0.3">
      <c r="A233" s="287">
        <v>527</v>
      </c>
      <c r="C233" s="287">
        <v>22</v>
      </c>
      <c r="D233" s="233" t="s">
        <v>925</v>
      </c>
      <c r="E233" s="289" t="str">
        <f>VLOOKUP(A233,'[2]Purified DNA QC Master'!$B:$X,2,FALSE)</f>
        <v>A*02:01</v>
      </c>
      <c r="F233" s="289" t="str">
        <f>VLOOKUP(A233,'[2]Purified DNA QC Master'!$B:$X,3,FALSE)</f>
        <v>A*24:02</v>
      </c>
      <c r="G233" s="289" t="str">
        <f>VLOOKUP(A233,'[2]Purified DNA QC Master'!$B:$X,4,FALSE)</f>
        <v>B*08:01</v>
      </c>
      <c r="H233" s="289" t="str">
        <f>VLOOKUP(A233,'[2]Purified DNA QC Master'!$B:$X,5,FALSE)</f>
        <v>B*40:02</v>
      </c>
      <c r="I233" s="289" t="str">
        <f>VLOOKUP(A233,'[2]Purified DNA QC Master'!$B:$X,6,FALSE)</f>
        <v>C*07:02:01G</v>
      </c>
      <c r="J233" s="289" t="str">
        <f>VLOOKUP(A233,'[2]Purified DNA QC Master'!$B:$X,7,FALSE)</f>
        <v>C*15:02:01G</v>
      </c>
      <c r="K233" s="289" t="str">
        <f>VLOOKUP(A233,'[2]Purified DNA QC Master'!$B:$X,16,FALSE)</f>
        <v>DRB1*03:01</v>
      </c>
      <c r="L233" s="289" t="str">
        <f>VLOOKUP(A233,'[2]Purified DNA QC Master'!$B:$X,17,FALSE)</f>
        <v>DRB1*14:06</v>
      </c>
      <c r="M233" s="289" t="str">
        <f>VLOOKUP(A233,'[2]Purified DNA QC Master'!$B:$X,14,FALSE)</f>
        <v>DQB1*02:01</v>
      </c>
      <c r="N233" s="289" t="str">
        <f>VLOOKUP(A233,'[2]Purified DNA QC Master'!$B:$X,15,FALSE)</f>
        <v>DQB1*03:01</v>
      </c>
      <c r="O233" s="289" t="str">
        <f>VLOOKUP(A233,'[2]Purified DNA QC Master'!$B:$X,18,FALSE)</f>
        <v>DRB3*01:01</v>
      </c>
      <c r="P233" s="289" t="str">
        <f>VLOOKUP(A233,'[2]Purified DNA QC Master'!$B:$X,19,FALSE)</f>
        <v>DRB3*02:02:01G</v>
      </c>
      <c r="Q233" s="289"/>
      <c r="R233" s="289"/>
      <c r="S233" s="289"/>
      <c r="T233" s="289"/>
      <c r="U233" s="289" t="str">
        <f>VLOOKUP(A233,'[2]Purified DNA QC Master'!$B:$X,12,FALSE)</f>
        <v>DQA1*05:01</v>
      </c>
      <c r="V233" s="289" t="str">
        <f>VLOOKUP(A233,'[2]Purified DNA QC Master'!$B:$X,13,FALSE)</f>
        <v>DQA1*05:CG</v>
      </c>
      <c r="W233" s="289" t="str">
        <f>VLOOKUP(A233,'[2]Purified DNA QC Master'!$B:$X,10,FALSE)</f>
        <v>DPB1*04:02</v>
      </c>
      <c r="X233" s="289" t="str">
        <f>VLOOKUP(A233,'[2]Purified DNA QC Master'!$B:$X,11,FALSE)</f>
        <v>DPB1*04:02</v>
      </c>
      <c r="Y233" s="289" t="str">
        <f>VLOOKUP(A233,'[2]Purified DNA QC Master'!$B:$X,8,FALSE)</f>
        <v>DPA1*01:03</v>
      </c>
      <c r="Z233" s="289" t="str">
        <f>VLOOKUP(A233,'[2]Purified DNA QC Master'!$B:$X,9,FALSE)</f>
        <v>DPA1*01:03</v>
      </c>
    </row>
    <row r="234" spans="1:26" x14ac:dyDescent="0.3">
      <c r="A234" s="287">
        <v>528</v>
      </c>
      <c r="C234" s="287">
        <v>22</v>
      </c>
      <c r="D234" s="233" t="s">
        <v>925</v>
      </c>
      <c r="E234" s="289" t="str">
        <f>VLOOKUP(A234,'[2]Purified DNA QC Master'!$B:$X,2,FALSE)</f>
        <v>A*01:01</v>
      </c>
      <c r="F234" s="289" t="str">
        <f>VLOOKUP(A234,'[2]Purified DNA QC Master'!$B:$X,3,FALSE)</f>
        <v>A*02:01:01G</v>
      </c>
      <c r="G234" s="289" t="str">
        <f>VLOOKUP(A234,'[2]Purified DNA QC Master'!$B:$X,4,FALSE)</f>
        <v>B*07:02:01G</v>
      </c>
      <c r="H234" s="289" t="str">
        <f>VLOOKUP(A234,'[2]Purified DNA QC Master'!$B:$X,5,FALSE)</f>
        <v>B*07:02:01G</v>
      </c>
      <c r="I234" s="289" t="str">
        <f>VLOOKUP(A234,'[2]Purified DNA QC Master'!$B:$X,6,FALSE)</f>
        <v>C*07:02:01G</v>
      </c>
      <c r="J234" s="289" t="str">
        <f>VLOOKUP(A234,'[2]Purified DNA QC Master'!$B:$X,7,FALSE)</f>
        <v>C*07:02:01G</v>
      </c>
      <c r="K234" s="289" t="str">
        <f>VLOOKUP(A234,'[2]Purified DNA QC Master'!$B:$X,16,FALSE)</f>
        <v>DRB1*07:01</v>
      </c>
      <c r="L234" s="289" t="str">
        <f>VLOOKUP(A234,'[2]Purified DNA QC Master'!$B:$X,17,FALSE)</f>
        <v>DRB1*09:01:02G</v>
      </c>
      <c r="M234" s="289" t="str">
        <f>VLOOKUP(A234,'[2]Purified DNA QC Master'!$B:$X,14,FALSE)</f>
        <v>DQB1*02:02</v>
      </c>
      <c r="N234" s="289" t="str">
        <f>VLOOKUP(A234,'[2]Purified DNA QC Master'!$B:$X,15,FALSE)</f>
        <v>DQB1*03:03</v>
      </c>
      <c r="O234" s="289"/>
      <c r="P234" s="289"/>
      <c r="Q234" s="289" t="str">
        <f>VLOOKUP(A234,'[2]Purified DNA QC Master'!$B:$X,20,FALSE)</f>
        <v>DRB4*01:01:01G</v>
      </c>
      <c r="R234" s="289" t="str">
        <f>VLOOKUP(A234,'[2]Purified DNA QC Master'!$B:$X,21,FALSE)</f>
        <v>DRB4*01:01:01G</v>
      </c>
      <c r="S234" s="289"/>
      <c r="T234" s="289"/>
      <c r="U234" s="289" t="str">
        <f>VLOOKUP(A234,'[2]Purified DNA QC Master'!$B:$X,12,FALSE)</f>
        <v>DQA1*02:01</v>
      </c>
      <c r="V234" s="289" t="str">
        <f>VLOOKUP(A234,'[2]Purified DNA QC Master'!$B:$X,13,FALSE)</f>
        <v>DQA1*03:01:01G</v>
      </c>
      <c r="W234" s="289" t="str">
        <f>VLOOKUP(A234,'[2]Purified DNA QC Master'!$B:$X,10,FALSE)</f>
        <v>DPB1*04:02</v>
      </c>
      <c r="X234" s="289" t="str">
        <f>VLOOKUP(A234,'[2]Purified DNA QC Master'!$B:$X,11,FALSE)</f>
        <v>DPB1*11:01</v>
      </c>
      <c r="Y234" s="289" t="str">
        <f>VLOOKUP(A234,'[2]Purified DNA QC Master'!$B:$X,8,FALSE)</f>
        <v>DPA1*01:03</v>
      </c>
      <c r="Z234" s="289" t="str">
        <f>VLOOKUP(A234,'[2]Purified DNA QC Master'!$B:$X,9,FALSE)</f>
        <v>DPA1*02:01</v>
      </c>
    </row>
    <row r="235" spans="1:26" x14ac:dyDescent="0.3">
      <c r="A235" s="287">
        <v>529</v>
      </c>
      <c r="C235" s="287">
        <v>22</v>
      </c>
      <c r="D235" s="233" t="s">
        <v>925</v>
      </c>
      <c r="E235" s="289" t="str">
        <f>VLOOKUP(A235,'[2]Purified DNA QC Master'!$B:$X,2,FALSE)</f>
        <v>A*01:01</v>
      </c>
      <c r="F235" s="289" t="str">
        <f>VLOOKUP(A235,'[2]Purified DNA QC Master'!$B:$X,3,FALSE)</f>
        <v>A*02:01:01G</v>
      </c>
      <c r="G235" s="289" t="str">
        <f>VLOOKUP(A235,'[2]Purified DNA QC Master'!$B:$X,4,FALSE)</f>
        <v>B*15:01</v>
      </c>
      <c r="H235" s="289" t="str">
        <f>VLOOKUP(A235,'[2]Purified DNA QC Master'!$B:$X,5,FALSE)</f>
        <v>B*44:02:01G</v>
      </c>
      <c r="I235" s="289" t="str">
        <f>VLOOKUP(A235,'[2]Purified DNA QC Master'!$B:$X,6,FALSE)</f>
        <v>C*05:01</v>
      </c>
      <c r="J235" s="289" t="str">
        <f>VLOOKUP(A235,'[2]Purified DNA QC Master'!$B:$X,7,FALSE)</f>
        <v>C*07:01:01G</v>
      </c>
      <c r="K235" s="289" t="str">
        <f>VLOOKUP(A235,'[2]Purified DNA QC Master'!$B:$X,16,FALSE)</f>
        <v>DRB1*04:01</v>
      </c>
      <c r="L235" s="289" t="str">
        <f>VLOOKUP(A235,'[2]Purified DNA QC Master'!$B:$X,17,FALSE)</f>
        <v>DRB1*13:01</v>
      </c>
      <c r="M235" s="289" t="str">
        <f>VLOOKUP(A235,'[2]Purified DNA QC Master'!$B:$X,14,FALSE)</f>
        <v>DQB1*06:03</v>
      </c>
      <c r="N235" s="289" t="str">
        <f>VLOOKUP(A235,'[2]Purified DNA QC Master'!$B:$X,15,FALSE)</f>
        <v>DQB1*03:02</v>
      </c>
      <c r="O235" s="289" t="str">
        <f>VLOOKUP(A235,'[2]Purified DNA QC Master'!$B:$X,18,FALSE)</f>
        <v>DRB3*02:02:01G</v>
      </c>
      <c r="P235" s="289"/>
      <c r="Q235" s="289" t="str">
        <f>VLOOKUP(A235,'[2]Purified DNA QC Master'!$B:$X,20,FALSE)</f>
        <v>DRB4*01:01:01G</v>
      </c>
      <c r="R235" s="289"/>
      <c r="S235" s="289"/>
      <c r="T235" s="289"/>
      <c r="U235" s="289" t="str">
        <f>VLOOKUP(A235,'[2]Purified DNA QC Master'!$B:$X,12,FALSE)</f>
        <v>DQA1*01:03</v>
      </c>
      <c r="V235" s="289" t="str">
        <f>VLOOKUP(A235,'[2]Purified DNA QC Master'!$B:$X,13,FALSE)</f>
        <v>DQA1*03:01:01G</v>
      </c>
      <c r="W235" s="289" t="str">
        <f>VLOOKUP(A235,'[2]Purified DNA QC Master'!$B:$X,10,FALSE)</f>
        <v>DPB1*03:01:01G</v>
      </c>
      <c r="X235" s="289" t="str">
        <f>VLOOKUP(A235,'[2]Purified DNA QC Master'!$B:$X,11,FALSE)</f>
        <v>DPB1*04:02</v>
      </c>
      <c r="Y235" s="289" t="str">
        <f>VLOOKUP(A235,'[2]Purified DNA QC Master'!$B:$X,8,FALSE)</f>
        <v>DPA1*01:03</v>
      </c>
      <c r="Z235" s="289" t="str">
        <f>VLOOKUP(A235,'[2]Purified DNA QC Master'!$B:$X,9,FALSE)</f>
        <v>DPA1*01:03</v>
      </c>
    </row>
    <row r="236" spans="1:26" x14ac:dyDescent="0.3">
      <c r="A236" s="287">
        <v>530</v>
      </c>
      <c r="C236" s="287">
        <v>22</v>
      </c>
      <c r="D236" s="233" t="s">
        <v>925</v>
      </c>
      <c r="E236" s="289" t="str">
        <f>VLOOKUP(A236,'[2]Purified DNA QC Master'!$B:$X,2,FALSE)</f>
        <v>A*02:05</v>
      </c>
      <c r="F236" s="289" t="str">
        <f>VLOOKUP(A236,'[2]Purified DNA QC Master'!$B:$X,3,FALSE)</f>
        <v>A*24:02</v>
      </c>
      <c r="G236" s="289" t="str">
        <f>VLOOKUP(A236,'[2]Purified DNA QC Master'!$B:$X,4,FALSE)</f>
        <v>B*15:01</v>
      </c>
      <c r="H236" s="289" t="str">
        <f>VLOOKUP(A236,'[2]Purified DNA QC Master'!$B:$X,5,FALSE)</f>
        <v>B*50:01</v>
      </c>
      <c r="I236" s="289" t="str">
        <f>VLOOKUP(A236,'[2]Purified DNA QC Master'!$B:$X,6,FALSE)</f>
        <v>C*03:03:01G</v>
      </c>
      <c r="J236" s="289" t="str">
        <f>VLOOKUP(A236,'[2]Purified DNA QC Master'!$B:$X,7,FALSE)</f>
        <v>C*06:02:01G</v>
      </c>
      <c r="K236" s="289" t="str">
        <f>VLOOKUP(A236,'[2]Purified DNA QC Master'!$B:$X,16,FALSE)</f>
        <v>DRB1*04:01</v>
      </c>
      <c r="L236" s="289" t="str">
        <f>VLOOKUP(A236,'[2]Purified DNA QC Master'!$B:$X,17,FALSE)</f>
        <v>DRB1*07:01</v>
      </c>
      <c r="M236" s="289" t="str">
        <f>VLOOKUP(A236,'[2]Purified DNA QC Master'!$B:$X,14,FALSE)</f>
        <v>DQB1*02:02</v>
      </c>
      <c r="N236" s="289" t="str">
        <f>VLOOKUP(A236,'[2]Purified DNA QC Master'!$B:$X,15,FALSE)</f>
        <v>DQB1*03:02</v>
      </c>
      <c r="O236" s="289"/>
      <c r="P236" s="289"/>
      <c r="Q236" s="289" t="str">
        <f>VLOOKUP(A236,'[2]Purified DNA QC Master'!$B:$X,20,FALSE)</f>
        <v>DRB4*01:01:01G</v>
      </c>
      <c r="R236" s="289" t="str">
        <f>VLOOKUP(A236,'[2]Purified DNA QC Master'!$B:$X,21,FALSE)</f>
        <v>DRB4*01:01:01G</v>
      </c>
      <c r="S236" s="289"/>
      <c r="T236" s="289"/>
      <c r="U236" s="289" t="str">
        <f>VLOOKUP(A236,'[2]Purified DNA QC Master'!$B:$X,12,FALSE)</f>
        <v>DQA1*02:01</v>
      </c>
      <c r="V236" s="289" t="str">
        <f>VLOOKUP(A236,'[2]Purified DNA QC Master'!$B:$X,13,FALSE)</f>
        <v>DQA1*03:01:01G</v>
      </c>
      <c r="W236" s="289" t="str">
        <f>VLOOKUP(A236,'[2]Purified DNA QC Master'!$B:$X,10,FALSE)</f>
        <v>DPB1*04:01:01G</v>
      </c>
      <c r="X236" s="289" t="str">
        <f>VLOOKUP(A236,'[2]Purified DNA QC Master'!$B:$X,11,FALSE)</f>
        <v>DPB1*04:02:01G</v>
      </c>
      <c r="Y236" s="289" t="str">
        <f>VLOOKUP(A236,'[2]Purified DNA QC Master'!$B:$X,8,FALSE)</f>
        <v>DPA1*01:03</v>
      </c>
      <c r="Z236" s="289" t="str">
        <f>VLOOKUP(A236,'[2]Purified DNA QC Master'!$B:$X,9,FALSE)</f>
        <v>DPA1*01:03</v>
      </c>
    </row>
    <row r="237" spans="1:26" x14ac:dyDescent="0.3">
      <c r="A237" s="287">
        <v>531</v>
      </c>
      <c r="C237" s="287">
        <v>22</v>
      </c>
      <c r="D237" s="233" t="s">
        <v>925</v>
      </c>
      <c r="E237" s="289" t="str">
        <f>VLOOKUP(A237,'[2]Purified DNA QC Master'!$B:$X,2,FALSE)</f>
        <v>A*24:02</v>
      </c>
      <c r="F237" s="289" t="str">
        <f>VLOOKUP(A237,'[2]Purified DNA QC Master'!$B:$X,3,FALSE)</f>
        <v>A*31:01</v>
      </c>
      <c r="G237" s="289" t="str">
        <f>VLOOKUP(A237,'[2]Purified DNA QC Master'!$B:$X,4,FALSE)</f>
        <v>B*07:02:01G</v>
      </c>
      <c r="H237" s="289" t="str">
        <f>VLOOKUP(A237,'[2]Purified DNA QC Master'!$B:$X,5,FALSE)</f>
        <v>B*40:01</v>
      </c>
      <c r="I237" s="289" t="str">
        <f>VLOOKUP(A237,'[2]Purified DNA QC Master'!$B:$X,6,FALSE)</f>
        <v>C*03:04</v>
      </c>
      <c r="J237" s="289" t="str">
        <f>VLOOKUP(A237,'[2]Purified DNA QC Master'!$B:$X,7,FALSE)</f>
        <v>C*07:02:01G</v>
      </c>
      <c r="K237" s="289" t="str">
        <f>VLOOKUP(A237,'[2]Purified DNA QC Master'!$B:$X,16,FALSE)</f>
        <v>DRB1*01:01</v>
      </c>
      <c r="L237" s="289" t="str">
        <f>VLOOKUP(A237,'[2]Purified DNA QC Master'!$B:$X,17,FALSE)</f>
        <v>DRB1*04:04</v>
      </c>
      <c r="M237" s="289" t="str">
        <f>VLOOKUP(A237,'[2]Purified DNA QC Master'!$B:$X,14,FALSE)</f>
        <v>DQB1*05:01</v>
      </c>
      <c r="N237" s="289" t="str">
        <f>VLOOKUP(A237,'[2]Purified DNA QC Master'!$B:$X,15,FALSE)</f>
        <v>DQB1*03:02</v>
      </c>
      <c r="O237" s="289"/>
      <c r="P237" s="289"/>
      <c r="Q237" s="289" t="str">
        <f>VLOOKUP(A237,'[2]Purified DNA QC Master'!$B:$X,20,FALSE)</f>
        <v>DRB4*01:01:01G</v>
      </c>
      <c r="R237" s="289"/>
      <c r="S237" s="289"/>
      <c r="T237" s="289"/>
      <c r="U237" s="289" t="str">
        <f>VLOOKUP(A237,'[2]Purified DNA QC Master'!$B:$X,12,FALSE)</f>
        <v>DQA1*01:01:01G</v>
      </c>
      <c r="V237" s="289" t="str">
        <f>VLOOKUP(A237,'[2]Purified DNA QC Master'!$B:$X,13,FALSE)</f>
        <v>DQA1*03:01:01G</v>
      </c>
      <c r="W237" s="289" t="str">
        <f>VLOOKUP(A237,'[2]Purified DNA QC Master'!$B:$X,10,FALSE)</f>
        <v>DPB1*04:02</v>
      </c>
      <c r="X237" s="289" t="str">
        <f>VLOOKUP(A237,'[2]Purified DNA QC Master'!$B:$X,11,FALSE)</f>
        <v>DPB1*06:01</v>
      </c>
      <c r="Y237" s="289" t="str">
        <f>VLOOKUP(A237,'[2]Purified DNA QC Master'!$B:$X,8,FALSE)</f>
        <v>DPA1*01:03</v>
      </c>
      <c r="Z237" s="289" t="str">
        <f>VLOOKUP(A237,'[2]Purified DNA QC Master'!$B:$X,9,FALSE)</f>
        <v>DPA1*01:03</v>
      </c>
    </row>
    <row r="238" spans="1:26" x14ac:dyDescent="0.3">
      <c r="A238" s="287">
        <v>532</v>
      </c>
      <c r="C238" s="287">
        <v>22</v>
      </c>
      <c r="D238" s="233" t="s">
        <v>925</v>
      </c>
      <c r="E238" s="289" t="str">
        <f>VLOOKUP(A238,'[2]Purified DNA QC Master'!$B:$X,2,FALSE)</f>
        <v>A*02:01</v>
      </c>
      <c r="F238" s="289" t="str">
        <f>VLOOKUP(A238,'[2]Purified DNA QC Master'!$B:$X,3,FALSE)</f>
        <v>A*03:01</v>
      </c>
      <c r="G238" s="289" t="str">
        <f>VLOOKUP(A238,'[2]Purified DNA QC Master'!$B:$X,4,FALSE)</f>
        <v>B*07:02:01G</v>
      </c>
      <c r="H238" s="289" t="str">
        <f>VLOOKUP(A238,'[2]Purified DNA QC Master'!$B:$X,5,FALSE)</f>
        <v>B*35:01:01G</v>
      </c>
      <c r="I238" s="289" t="str">
        <f>VLOOKUP(A238,'[2]Purified DNA QC Master'!$B:$X,6,FALSE)</f>
        <v>C*04:01:01G</v>
      </c>
      <c r="J238" s="289" t="str">
        <f>VLOOKUP(A238,'[2]Purified DNA QC Master'!$B:$X,7,FALSE)</f>
        <v>C*07:02:01G</v>
      </c>
      <c r="K238" s="289" t="str">
        <f>VLOOKUP(A238,'[2]Purified DNA QC Master'!$B:$X,16,FALSE)</f>
        <v>DRB1*01:01</v>
      </c>
      <c r="L238" s="289" t="str">
        <f>VLOOKUP(A238,'[2]Purified DNA QC Master'!$B:$X,17,FALSE)</f>
        <v>DRB1*14:54</v>
      </c>
      <c r="M238" s="289" t="str">
        <f>VLOOKUP(A238,'[2]Purified DNA QC Master'!$B:$X,14,FALSE)</f>
        <v>DQB1*05:01</v>
      </c>
      <c r="N238" s="289" t="str">
        <f>VLOOKUP(A238,'[2]Purified DNA QC Master'!$B:$X,15,FALSE)</f>
        <v>DQB1*05:03</v>
      </c>
      <c r="O238" s="289" t="str">
        <f>VLOOKUP(A238,'[2]Purified DNA QC Master'!$B:$X,18,FALSE)</f>
        <v>DRB3*02:02:01G</v>
      </c>
      <c r="P238" s="289"/>
      <c r="Q238" s="289"/>
      <c r="R238" s="289"/>
      <c r="S238" s="289"/>
      <c r="T238" s="289"/>
      <c r="U238" s="289" t="str">
        <f>VLOOKUP(A238,'[2]Purified DNA QC Master'!$B:$X,12,FALSE)</f>
        <v>DQA1*01:01:01G</v>
      </c>
      <c r="V238" s="289" t="str">
        <f>VLOOKUP(A238,'[2]Purified DNA QC Master'!$B:$X,13,FALSE)</f>
        <v>DQA1*01:01:01G</v>
      </c>
      <c r="W238" s="289" t="str">
        <f>VLOOKUP(A238,'[2]Purified DNA QC Master'!$B:$X,10,FALSE)</f>
        <v>DPB1*03:01:01G</v>
      </c>
      <c r="X238" s="289" t="str">
        <f>VLOOKUP(A238,'[2]Purified DNA QC Master'!$B:$X,11,FALSE)</f>
        <v>DPB1*16:01</v>
      </c>
      <c r="Y238" s="289" t="str">
        <f>VLOOKUP(A238,'[2]Purified DNA QC Master'!$B:$X,8,FALSE)</f>
        <v>DPA1*01:03</v>
      </c>
      <c r="Z238" s="289" t="str">
        <f>VLOOKUP(A238,'[2]Purified DNA QC Master'!$B:$X,9,FALSE)</f>
        <v>DPA1*01:03</v>
      </c>
    </row>
    <row r="239" spans="1:26" x14ac:dyDescent="0.3">
      <c r="A239" s="287">
        <v>533</v>
      </c>
      <c r="C239" s="287">
        <v>22</v>
      </c>
      <c r="D239" s="233" t="s">
        <v>925</v>
      </c>
      <c r="E239" s="289" t="str">
        <f>VLOOKUP(A239,'[2]Purified DNA QC Master'!$B:$X,2,FALSE)</f>
        <v>A*01:01</v>
      </c>
      <c r="F239" s="289" t="str">
        <f>VLOOKUP(A239,'[2]Purified DNA QC Master'!$B:$X,3,FALSE)</f>
        <v>A*03:01</v>
      </c>
      <c r="G239" s="289" t="str">
        <f>VLOOKUP(A239,'[2]Purified DNA QC Master'!$B:$X,4,FALSE)</f>
        <v>B*07:02:01G</v>
      </c>
      <c r="H239" s="289" t="str">
        <f>VLOOKUP(A239,'[2]Purified DNA QC Master'!$B:$X,5,FALSE)</f>
        <v>B*49:01</v>
      </c>
      <c r="I239" s="289" t="str">
        <f>VLOOKUP(A239,'[2]Purified DNA QC Master'!$B:$X,6,FALSE)</f>
        <v>C*07:01:01G</v>
      </c>
      <c r="J239" s="289" t="str">
        <f>VLOOKUP(A239,'[2]Purified DNA QC Master'!$B:$X,7,FALSE)</f>
        <v>C*07:02:01G</v>
      </c>
      <c r="K239" s="289" t="str">
        <f>VLOOKUP(A239,'[2]Purified DNA QC Master'!$B:$X,16,FALSE)</f>
        <v>DRB1*03:01</v>
      </c>
      <c r="L239" s="289" t="str">
        <f>VLOOKUP(A239,'[2]Purified DNA QC Master'!$B:$X,17,FALSE)</f>
        <v>DRB1*15:01</v>
      </c>
      <c r="M239" s="289" t="str">
        <f>VLOOKUP(A239,'[2]Purified DNA QC Master'!$B:$X,14,FALSE)</f>
        <v>DQB1*06:02</v>
      </c>
      <c r="N239" s="289" t="str">
        <f>VLOOKUP(A239,'[2]Purified DNA QC Master'!$B:$X,15,FALSE)</f>
        <v>DQB1*02:01</v>
      </c>
      <c r="O239" s="289" t="str">
        <f>VLOOKUP(A239,'[2]Purified DNA QC Master'!$B:$X,18,FALSE)</f>
        <v>DRB3*02:02:01G</v>
      </c>
      <c r="P239" s="289"/>
      <c r="Q239" s="289"/>
      <c r="R239" s="289"/>
      <c r="S239" s="289" t="str">
        <f>VLOOKUP(A239,'[2]Purified DNA QC Master'!$B:$X,22,FALSE)</f>
        <v>DRB5*01:01</v>
      </c>
      <c r="T239" s="289"/>
      <c r="U239" s="289" t="str">
        <f>VLOOKUP(A239,'[2]Purified DNA QC Master'!$B:$X,12,FALSE)</f>
        <v>DQA1*01:02:01G</v>
      </c>
      <c r="V239" s="289" t="str">
        <f>VLOOKUP(A239,'[2]Purified DNA QC Master'!$B:$X,13,FALSE)</f>
        <v>DQA1*05:01</v>
      </c>
      <c r="W239" s="289" t="str">
        <f>VLOOKUP(A239,'[2]Purified DNA QC Master'!$B:$X,10,FALSE)</f>
        <v>DPB1*02:02</v>
      </c>
      <c r="X239" s="289" t="str">
        <f>VLOOKUP(A239,'[2]Purified DNA QC Master'!$B:$X,11,FALSE)</f>
        <v>DPB1*17:01</v>
      </c>
      <c r="Y239" s="289" t="str">
        <f>VLOOKUP(A239,'[2]Purified DNA QC Master'!$B:$X,8,FALSE)</f>
        <v>DPA1*01:03</v>
      </c>
      <c r="Z239" s="289" t="str">
        <f>VLOOKUP(A239,'[2]Purified DNA QC Master'!$B:$X,9,FALSE)</f>
        <v>DPA1*02:01</v>
      </c>
    </row>
    <row r="240" spans="1:26" x14ac:dyDescent="0.3">
      <c r="A240" s="287">
        <v>534</v>
      </c>
      <c r="C240" s="287">
        <v>22</v>
      </c>
      <c r="D240" s="233" t="s">
        <v>925</v>
      </c>
      <c r="E240" s="289" t="str">
        <f>VLOOKUP(A240,'[2]Purified DNA QC Master'!$B:$X,2,FALSE)</f>
        <v>A*01:01</v>
      </c>
      <c r="F240" s="289" t="str">
        <f>VLOOKUP(A240,'[2]Purified DNA QC Master'!$B:$X,3,FALSE)</f>
        <v>A*68:01:02G</v>
      </c>
      <c r="G240" s="289" t="str">
        <f>VLOOKUP(A240,'[2]Purified DNA QC Master'!$B:$X,4,FALSE)</f>
        <v>B*08:01</v>
      </c>
      <c r="H240" s="289" t="str">
        <f>VLOOKUP(A240,'[2]Purified DNA QC Master'!$B:$X,5,FALSE)</f>
        <v>B*40:02</v>
      </c>
      <c r="I240" s="289" t="str">
        <f>VLOOKUP(A240,'[2]Purified DNA QC Master'!$B:$X,6,FALSE)</f>
        <v>C*02:02</v>
      </c>
      <c r="J240" s="289" t="str">
        <f>VLOOKUP(A240,'[2]Purified DNA QC Master'!$B:$X,7,FALSE)</f>
        <v>C*07:01:01G</v>
      </c>
      <c r="K240" s="289" t="str">
        <f>VLOOKUP(A240,'[2]Purified DNA QC Master'!$B:$X,16,FALSE)</f>
        <v>DRB1*03:01</v>
      </c>
      <c r="L240" s="289" t="str">
        <f>VLOOKUP(A240,'[2]Purified DNA QC Master'!$B:$X,17,FALSE)</f>
        <v>DRB1*11:01</v>
      </c>
      <c r="M240" s="289" t="str">
        <f>VLOOKUP(A240,'[2]Purified DNA QC Master'!$B:$X,14,FALSE)</f>
        <v>DQB1*02:01</v>
      </c>
      <c r="N240" s="289" t="str">
        <f>VLOOKUP(A240,'[2]Purified DNA QC Master'!$B:$X,15,FALSE)</f>
        <v>DQB1*03:01</v>
      </c>
      <c r="O240" s="289" t="str">
        <f>VLOOKUP(A240,'[2]Purified DNA QC Master'!$B:$X,18,FALSE)</f>
        <v>DRB3*01:01</v>
      </c>
      <c r="P240" s="289" t="str">
        <f>VLOOKUP(A240,'[2]Purified DNA QC Master'!$B:$X,19,FALSE)</f>
        <v>DRB3*02:02:01G</v>
      </c>
      <c r="Q240" s="289"/>
      <c r="R240" s="289"/>
      <c r="S240" s="289"/>
      <c r="T240" s="289"/>
      <c r="U240" s="289" t="str">
        <f>VLOOKUP(A240,'[2]Purified DNA QC Master'!$B:$X,12,FALSE)</f>
        <v>DQA1*05:01</v>
      </c>
      <c r="V240" s="289" t="str">
        <f>VLOOKUP(A240,'[2]Purified DNA QC Master'!$B:$X,13,FALSE)</f>
        <v>DQA1*05:01:01G</v>
      </c>
      <c r="W240" s="289" t="str">
        <f>VLOOKUP(A240,'[2]Purified DNA QC Master'!$B:$X,10,FALSE)</f>
        <v>DPB1*04:01</v>
      </c>
      <c r="X240" s="289" t="str">
        <f>VLOOKUP(A240,'[2]Purified DNA QC Master'!$B:$X,11,FALSE)</f>
        <v>DPB1*04:01</v>
      </c>
      <c r="Y240" s="289" t="str">
        <f>VLOOKUP(A240,'[2]Purified DNA QC Master'!$B:$X,8,FALSE)</f>
        <v>DPA1*01:03</v>
      </c>
      <c r="Z240" s="289" t="str">
        <f>VLOOKUP(A240,'[2]Purified DNA QC Master'!$B:$X,9,FALSE)</f>
        <v>DPA1*01:03</v>
      </c>
    </row>
    <row r="241" spans="1:26" x14ac:dyDescent="0.3">
      <c r="A241" s="287">
        <v>535</v>
      </c>
      <c r="C241" s="287">
        <v>21</v>
      </c>
      <c r="D241" s="233" t="s">
        <v>925</v>
      </c>
      <c r="E241" s="289" t="str">
        <f>VLOOKUP(A241,'[2]Purified DNA QC Master'!$B:$X,2,FALSE)</f>
        <v>A*01:01</v>
      </c>
      <c r="F241" s="289" t="str">
        <f>VLOOKUP(A241,'[2]Purified DNA QC Master'!$B:$X,3,FALSE)</f>
        <v>A*68:01:02G</v>
      </c>
      <c r="G241" s="289" t="str">
        <f>VLOOKUP(A241,'[2]Purified DNA QC Master'!$B:$X,4,FALSE)</f>
        <v>B*08:01</v>
      </c>
      <c r="H241" s="289" t="str">
        <f>VLOOKUP(A241,'[2]Purified DNA QC Master'!$B:$X,5,FALSE)</f>
        <v>B*40:02</v>
      </c>
      <c r="I241" s="289" t="str">
        <f>VLOOKUP(A241,'[2]Purified DNA QC Master'!$B:$X,6,FALSE)</f>
        <v>C*02:02</v>
      </c>
      <c r="J241" s="289" t="str">
        <f>VLOOKUP(A241,'[2]Purified DNA QC Master'!$B:$X,7,FALSE)</f>
        <v>C*07:01:01G</v>
      </c>
      <c r="K241" s="289" t="str">
        <f>VLOOKUP(A241,'[2]Purified DNA QC Master'!$B:$X,16,FALSE)</f>
        <v>DRB1*03:01</v>
      </c>
      <c r="L241" s="289" t="str">
        <f>VLOOKUP(A241,'[2]Purified DNA QC Master'!$B:$X,17,FALSE)</f>
        <v>DRB1*11:01</v>
      </c>
      <c r="M241" s="289" t="str">
        <f>VLOOKUP(A241,'[2]Purified DNA QC Master'!$B:$X,14,FALSE)</f>
        <v>DQB1*02:01</v>
      </c>
      <c r="N241" s="289" t="str">
        <f>VLOOKUP(A241,'[2]Purified DNA QC Master'!$B:$X,15,FALSE)</f>
        <v>DQB1*03:01</v>
      </c>
      <c r="O241" s="289" t="str">
        <f>VLOOKUP(A241,'[2]Purified DNA QC Master'!$B:$X,18,FALSE)</f>
        <v>DRB3*01:01</v>
      </c>
      <c r="P241" s="289" t="str">
        <f>VLOOKUP(A241,'[2]Purified DNA QC Master'!$B:$X,19,FALSE)</f>
        <v>DRB3*02:02:01G</v>
      </c>
      <c r="Q241" s="289"/>
      <c r="R241" s="289"/>
      <c r="S241" s="289"/>
      <c r="T241" s="289"/>
      <c r="U241" s="289" t="str">
        <f>VLOOKUP(A241,'[2]Purified DNA QC Master'!$B:$X,12,FALSE)</f>
        <v>DQA1*05:01</v>
      </c>
      <c r="V241" s="289" t="str">
        <f>VLOOKUP(A241,'[2]Purified DNA QC Master'!$B:$X,13,FALSE)</f>
        <v>DQA1*05:01:01G</v>
      </c>
      <c r="W241" s="289" t="str">
        <f>VLOOKUP(A241,'[2]Purified DNA QC Master'!$B:$X,10,FALSE)</f>
        <v>DPB1*04:01</v>
      </c>
      <c r="X241" s="289" t="str">
        <f>VLOOKUP(A241,'[2]Purified DNA QC Master'!$B:$X,11,FALSE)</f>
        <v>DPB1*04:01</v>
      </c>
      <c r="Y241" s="289" t="str">
        <f>VLOOKUP(A241,'[2]Purified DNA QC Master'!$B:$X,8,FALSE)</f>
        <v>DPA1*01:03</v>
      </c>
      <c r="Z241" s="289" t="str">
        <f>VLOOKUP(A241,'[2]Purified DNA QC Master'!$B:$X,9,FALSE)</f>
        <v>DPA1*01:03</v>
      </c>
    </row>
    <row r="242" spans="1:26" x14ac:dyDescent="0.3">
      <c r="A242" s="287">
        <v>536</v>
      </c>
      <c r="C242" s="287">
        <v>30</v>
      </c>
      <c r="D242" s="233" t="s">
        <v>925</v>
      </c>
      <c r="E242" s="289" t="str">
        <f>VLOOKUP(A242,'[2]Purified DNA QC Master'!$B:$X,2,FALSE)</f>
        <v>A*02:01</v>
      </c>
      <c r="F242" s="289" t="str">
        <f>VLOOKUP(A242,'[2]Purified DNA QC Master'!$B:$X,3,FALSE)</f>
        <v>A*02:01</v>
      </c>
      <c r="G242" s="289" t="str">
        <f>VLOOKUP(A242,'[2]Purified DNA QC Master'!$B:$X,4,FALSE)</f>
        <v>B*35:01:01G</v>
      </c>
      <c r="H242" s="289" t="str">
        <f>VLOOKUP(A242,'[2]Purified DNA QC Master'!$B:$X,5,FALSE)</f>
        <v>B*44:02:01G</v>
      </c>
      <c r="I242" s="289" t="str">
        <f>VLOOKUP(A242,'[2]Purified DNA QC Master'!$B:$X,6,FALSE)</f>
        <v>C*04:01:01G</v>
      </c>
      <c r="J242" s="289" t="str">
        <f>VLOOKUP(A242,'[2]Purified DNA QC Master'!$B:$X,7,FALSE)</f>
        <v>C*07:04:01G</v>
      </c>
      <c r="K242" s="289" t="str">
        <f>VLOOKUP(A242,'[2]Purified DNA QC Master'!$B:$X,16,FALSE)</f>
        <v>DRB1*01:01</v>
      </c>
      <c r="L242" s="289" t="str">
        <f>VLOOKUP(A242,'[2]Purified DNA QC Master'!$B:$X,17,FALSE)</f>
        <v>DRB1*11:01</v>
      </c>
      <c r="M242" s="289" t="str">
        <f>VLOOKUP(A242,'[2]Purified DNA QC Master'!$B:$X,14,FALSE)</f>
        <v>DQB1*05:01</v>
      </c>
      <c r="N242" s="289" t="str">
        <f>VLOOKUP(A242,'[2]Purified DNA QC Master'!$B:$X,15,FALSE)</f>
        <v>DQB1*03:01</v>
      </c>
      <c r="O242" s="289" t="str">
        <f>VLOOKUP(A242,'[2]Purified DNA QC Master'!$B:$X,18,FALSE)</f>
        <v>DRB3*02:02:01G</v>
      </c>
      <c r="P242" s="289"/>
      <c r="Q242" s="289"/>
      <c r="R242" s="289"/>
      <c r="S242" s="289"/>
      <c r="T242" s="289"/>
      <c r="U242" s="289" t="str">
        <f>VLOOKUP(A242,'[2]Purified DNA QC Master'!$B:$X,12,FALSE)</f>
        <v>DQA1*01:01:01G</v>
      </c>
      <c r="V242" s="289" t="str">
        <f>VLOOKUP(A242,'[2]Purified DNA QC Master'!$B:$X,13,FALSE)</f>
        <v>DQA1*05:01:01G</v>
      </c>
      <c r="W242" s="289" t="str">
        <f>VLOOKUP(A242,'[2]Purified DNA QC Master'!$B:$X,10,FALSE)</f>
        <v>DPB1*02:01:02G</v>
      </c>
      <c r="X242" s="289" t="str">
        <f>VLOOKUP(A242,'[2]Purified DNA QC Master'!$B:$X,11,FALSE)</f>
        <v>DPB1*04:02</v>
      </c>
      <c r="Y242" s="289" t="str">
        <f>VLOOKUP(A242,'[2]Purified DNA QC Master'!$B:$X,8,FALSE)</f>
        <v>DPA1*01:03</v>
      </c>
      <c r="Z242" s="289" t="str">
        <f>VLOOKUP(A242,'[2]Purified DNA QC Master'!$B:$X,9,FALSE)</f>
        <v>DPA1*01:03</v>
      </c>
    </row>
    <row r="243" spans="1:26" x14ac:dyDescent="0.3">
      <c r="A243" s="287">
        <v>537</v>
      </c>
      <c r="C243" s="287">
        <v>12</v>
      </c>
      <c r="D243" s="233" t="s">
        <v>925</v>
      </c>
      <c r="E243" s="289" t="str">
        <f>VLOOKUP(A243,'[2]Purified DNA QC Master'!$B:$X,2,FALSE)</f>
        <v>02DFDM</v>
      </c>
      <c r="F243" s="289" t="str">
        <f>VLOOKUP(A243,'[2]Purified DNA QC Master'!$B:$X,3,FALSE)</f>
        <v>2402</v>
      </c>
      <c r="G243" s="289" t="str">
        <f>VLOOKUP(A243,'[2]Purified DNA QC Master'!$B:$X,4,FALSE)</f>
        <v>3906</v>
      </c>
      <c r="H243" s="289" t="str">
        <f>VLOOKUP(A243,'[2]Purified DNA QC Master'!$B:$X,5,FALSE)</f>
        <v>44AMUT</v>
      </c>
      <c r="I243" s="289" t="str">
        <f>VLOOKUP(A243,'[2]Purified DNA QC Master'!$B:$X,6,FALSE)</f>
        <v>05AC</v>
      </c>
      <c r="J243" s="289" t="str">
        <f>VLOOKUP(A243,'[2]Purified DNA QC Master'!$B:$X,7,FALSE)</f>
        <v>07WCP</v>
      </c>
      <c r="K243" s="289" t="str">
        <f>VLOOKUP(A243,'[2]Purified DNA QC Master'!$B:$X,16,FALSE)</f>
        <v>0103</v>
      </c>
      <c r="L243" s="289" t="str">
        <f>VLOOKUP(A243,'[2]Purified DNA QC Master'!$B:$X,17,FALSE)</f>
        <v>12CVT</v>
      </c>
      <c r="M243" s="289" t="str">
        <f>VLOOKUP(A243,'[2]Purified DNA QC Master'!$B:$X,14,FALSE)</f>
        <v>0501</v>
      </c>
      <c r="N243" s="289" t="str">
        <f>VLOOKUP(A243,'[2]Purified DNA QC Master'!$B:$X,15,FALSE)</f>
        <v>0301</v>
      </c>
      <c r="O243" s="289" t="str">
        <f>VLOOKUP(A243,'[2]Purified DNA QC Master'!$B:$X,18,FALSE)</f>
        <v>02VXEA</v>
      </c>
      <c r="P243" s="289"/>
      <c r="Q243" s="289"/>
      <c r="R243" s="289"/>
      <c r="S243" s="289"/>
      <c r="T243" s="289"/>
      <c r="U243" s="289" t="str">
        <f>VLOOKUP(A243,'[2]Purified DNA QC Master'!$B:$X,12,FALSE)</f>
        <v>01MV</v>
      </c>
      <c r="V243" s="289" t="str">
        <f>VLOOKUP(A243,'[2]Purified DNA QC Master'!$B:$X,13,FALSE)</f>
        <v>05BWRV</v>
      </c>
      <c r="W243" s="289" t="str">
        <f>VLOOKUP(A243,'[2]Purified DNA QC Master'!$B:$X,10,FALSE)</f>
        <v>0201</v>
      </c>
      <c r="X243" s="289" t="str">
        <f>VLOOKUP(A243,'[2]Purified DNA QC Master'!$B:$X,11,FALSE)</f>
        <v>04BDKS</v>
      </c>
      <c r="Y243" s="289" t="str">
        <f>VLOOKUP(A243,'[2]Purified DNA QC Master'!$B:$X,8,FALSE)</f>
        <v>0103</v>
      </c>
      <c r="Z243" s="289">
        <v>103</v>
      </c>
    </row>
    <row r="244" spans="1:26" x14ac:dyDescent="0.3">
      <c r="A244" s="287">
        <v>538</v>
      </c>
      <c r="C244" s="287">
        <v>22</v>
      </c>
      <c r="D244" s="233" t="s">
        <v>925</v>
      </c>
      <c r="E244" s="289" t="str">
        <f>VLOOKUP(A244,'[2]Purified DNA QC Master'!$B:$X,2,FALSE)</f>
        <v>A*01:01</v>
      </c>
      <c r="F244" s="289" t="str">
        <f>VLOOKUP(A244,'[2]Purified DNA QC Master'!$B:$X,3,FALSE)</f>
        <v>A*11:01</v>
      </c>
      <c r="G244" s="289" t="str">
        <f>VLOOKUP(A244,'[2]Purified DNA QC Master'!$B:$X,4,FALSE)</f>
        <v>B*08:01</v>
      </c>
      <c r="H244" s="289" t="str">
        <f>VLOOKUP(A244,'[2]Purified DNA QC Master'!$B:$X,5,FALSE)</f>
        <v>B*35:01:01G</v>
      </c>
      <c r="I244" s="289" t="str">
        <f>VLOOKUP(A244,'[2]Purified DNA QC Master'!$B:$X,6,FALSE)</f>
        <v>C*04:01:01G</v>
      </c>
      <c r="J244" s="289" t="str">
        <f>VLOOKUP(A244,'[2]Purified DNA QC Master'!$B:$X,7,FALSE)</f>
        <v>C*07:01:01G</v>
      </c>
      <c r="K244" s="289" t="str">
        <f>VLOOKUP(A244,'[2]Purified DNA QC Master'!$B:$X,16,FALSE)</f>
        <v>DRB1*01:01</v>
      </c>
      <c r="L244" s="289" t="str">
        <f>VLOOKUP(A244,'[2]Purified DNA QC Master'!$B:$X,17,FALSE)</f>
        <v>DRB1*03:01</v>
      </c>
      <c r="M244" s="289" t="str">
        <f>VLOOKUP(A244,'[2]Purified DNA QC Master'!$B:$X,14,FALSE)</f>
        <v>DQB1*05:01</v>
      </c>
      <c r="N244" s="289" t="str">
        <f>VLOOKUP(A244,'[2]Purified DNA QC Master'!$B:$X,15,FALSE)</f>
        <v>DQB1*02:01</v>
      </c>
      <c r="O244" s="289" t="str">
        <f>VLOOKUP(A244,'[2]Purified DNA QC Master'!$B:$X,18,FALSE)</f>
        <v>DRB3*01:01</v>
      </c>
      <c r="P244" s="289"/>
      <c r="Q244" s="289"/>
      <c r="R244" s="289"/>
      <c r="S244" s="289"/>
      <c r="T244" s="289"/>
      <c r="U244" s="289" t="str">
        <f>VLOOKUP(A244,'[2]Purified DNA QC Master'!$B:$X,12,FALSE)</f>
        <v>DQA1*01:01:01G</v>
      </c>
      <c r="V244" s="289" t="str">
        <f>VLOOKUP(A244,'[2]Purified DNA QC Master'!$B:$X,13,FALSE)</f>
        <v>DQA1*05:01</v>
      </c>
      <c r="W244" s="289" t="str">
        <f>VLOOKUP(A244,'[2]Purified DNA QC Master'!$B:$X,10,FALSE)</f>
        <v>DPB1*02:01:02G</v>
      </c>
      <c r="X244" s="289" t="str">
        <f>VLOOKUP(A244,'[2]Purified DNA QC Master'!$B:$X,11,FALSE)</f>
        <v>DPB1*04:02</v>
      </c>
      <c r="Y244" s="289" t="str">
        <f>VLOOKUP(A244,'[2]Purified DNA QC Master'!$B:$X,8,FALSE)</f>
        <v>DPA1*01:03</v>
      </c>
      <c r="Z244" s="289" t="str">
        <f>VLOOKUP(A244,'[2]Purified DNA QC Master'!$B:$X,9,FALSE)</f>
        <v>DPA1*01:03</v>
      </c>
    </row>
    <row r="245" spans="1:26" x14ac:dyDescent="0.3">
      <c r="A245" s="287">
        <v>539</v>
      </c>
      <c r="C245" s="287">
        <v>22</v>
      </c>
      <c r="D245" s="233" t="s">
        <v>925</v>
      </c>
      <c r="E245" s="289" t="str">
        <f>VLOOKUP(A245,'[2]Purified DNA QC Master'!$B:$X,2,FALSE)</f>
        <v>A*01:01</v>
      </c>
      <c r="F245" s="289" t="str">
        <f>VLOOKUP(A245,'[2]Purified DNA QC Master'!$B:$X,3,FALSE)</f>
        <v>A*02:01</v>
      </c>
      <c r="G245" s="289" t="str">
        <f>VLOOKUP(A245,'[2]Purified DNA QC Master'!$B:$X,4,FALSE)</f>
        <v>B*08:01</v>
      </c>
      <c r="H245" s="289" t="str">
        <f>VLOOKUP(A245,'[2]Purified DNA QC Master'!$B:$X,5,FALSE)</f>
        <v>B*57:01</v>
      </c>
      <c r="I245" s="289" t="str">
        <f>VLOOKUP(A245,'[2]Purified DNA QC Master'!$B:$X,6,FALSE)</f>
        <v>C*06:02:01G</v>
      </c>
      <c r="J245" s="289" t="str">
        <f>VLOOKUP(A245,'[2]Purified DNA QC Master'!$B:$X,7,FALSE)</f>
        <v>C*07:01:01G</v>
      </c>
      <c r="K245" s="289" t="str">
        <f>VLOOKUP(A245,'[2]Purified DNA QC Master'!$B:$X,16,FALSE)</f>
        <v>DRB1*01:01</v>
      </c>
      <c r="L245" s="289" t="str">
        <f>VLOOKUP(A245,'[2]Purified DNA QC Master'!$B:$X,17,FALSE)</f>
        <v>DRB1*07:01</v>
      </c>
      <c r="M245" s="289" t="str">
        <f>VLOOKUP(A245,'[2]Purified DNA QC Master'!$B:$X,14,FALSE)</f>
        <v>DQB1*05:01</v>
      </c>
      <c r="N245" s="289" t="str">
        <f>VLOOKUP(A245,'[2]Purified DNA QC Master'!$B:$X,15,FALSE)</f>
        <v>DQB1*03:03</v>
      </c>
      <c r="O245" s="289"/>
      <c r="P245" s="289"/>
      <c r="Q245" s="289" t="str">
        <f>VLOOKUP(A245,'[2]Purified DNA QC Master'!$B:$X,20,FALSE)</f>
        <v>DRB4*01:03N</v>
      </c>
      <c r="R245" s="289"/>
      <c r="S245" s="289"/>
      <c r="T245" s="289"/>
      <c r="U245" s="289" t="str">
        <f>VLOOKUP(A245,'[2]Purified DNA QC Master'!$B:$X,12,FALSE)</f>
        <v>DQA1*01:01:01G</v>
      </c>
      <c r="V245" s="289" t="str">
        <f>VLOOKUP(A245,'[2]Purified DNA QC Master'!$B:$X,13,FALSE)</f>
        <v>DQA1*02:01</v>
      </c>
      <c r="W245" s="289" t="str">
        <f>VLOOKUP(A245,'[2]Purified DNA QC Master'!$B:$X,10,FALSE)</f>
        <v>DPB1*02:01:02G</v>
      </c>
      <c r="X245" s="289" t="str">
        <f>VLOOKUP(A245,'[2]Purified DNA QC Master'!$B:$X,11,FALSE)</f>
        <v>DPB1*04:01</v>
      </c>
      <c r="Y245" s="289" t="str">
        <f>VLOOKUP(A245,'[2]Purified DNA QC Master'!$B:$X,8,FALSE)</f>
        <v>DPA1*01:03</v>
      </c>
      <c r="Z245" s="289" t="str">
        <f>VLOOKUP(A245,'[2]Purified DNA QC Master'!$B:$X,9,FALSE)</f>
        <v>DPA1*01:03</v>
      </c>
    </row>
    <row r="246" spans="1:26" x14ac:dyDescent="0.3">
      <c r="A246" s="287">
        <v>540</v>
      </c>
      <c r="C246" s="287">
        <v>22</v>
      </c>
      <c r="D246" s="233" t="s">
        <v>925</v>
      </c>
      <c r="E246" s="289" t="str">
        <f>VLOOKUP(A246,'[2]Purified DNA QC Master'!$B:$X,2,FALSE)</f>
        <v>A*02:01</v>
      </c>
      <c r="F246" s="289" t="str">
        <f>VLOOKUP(A246,'[2]Purified DNA QC Master'!$B:$X,3,FALSE)</f>
        <v>A*68:01:02G</v>
      </c>
      <c r="G246" s="289" t="str">
        <f>VLOOKUP(A246,'[2]Purified DNA QC Master'!$B:$X,4,FALSE)</f>
        <v>B*08:01</v>
      </c>
      <c r="H246" s="289" t="str">
        <f>VLOOKUP(A246,'[2]Purified DNA QC Master'!$B:$X,5,FALSE)</f>
        <v>B*44:02:01G</v>
      </c>
      <c r="I246" s="289" t="str">
        <f>VLOOKUP(A246,'[2]Purified DNA QC Master'!$B:$X,6,FALSE)</f>
        <v>C*07:01:01G</v>
      </c>
      <c r="J246" s="289" t="str">
        <f>VLOOKUP(A246,'[2]Purified DNA QC Master'!$B:$X,7,FALSE)</f>
        <v>C*07:04:01G</v>
      </c>
      <c r="K246" s="289" t="str">
        <f>VLOOKUP(A246,'[2]Purified DNA QC Master'!$B:$X,16,FALSE)</f>
        <v>DRB1*04:01</v>
      </c>
      <c r="L246" s="289" t="str">
        <f>VLOOKUP(A246,'[2]Purified DNA QC Master'!$B:$X,17,FALSE)</f>
        <v>DRB1*13:02</v>
      </c>
      <c r="M246" s="289" t="str">
        <f>VLOOKUP(A246,'[2]Purified DNA QC Master'!$B:$X,14,FALSE)</f>
        <v>DQB1*06:04</v>
      </c>
      <c r="N246" s="289" t="str">
        <f>VLOOKUP(A246,'[2]Purified DNA QC Master'!$B:$X,15,FALSE)</f>
        <v>DQB1*03:02</v>
      </c>
      <c r="O246" s="289" t="str">
        <f>VLOOKUP(A246,'[2]Purified DNA QC Master'!$B:$X,18,FALSE)</f>
        <v>DRB3*03:01</v>
      </c>
      <c r="P246" s="289"/>
      <c r="Q246" s="289" t="str">
        <f>VLOOKUP(A246,'[2]Purified DNA QC Master'!$B:$X,20,FALSE)</f>
        <v>DRB4*01:01:01G</v>
      </c>
      <c r="R246" s="289"/>
      <c r="S246" s="289"/>
      <c r="T246" s="289"/>
      <c r="U246" s="289" t="str">
        <f>VLOOKUP(A246,'[2]Purified DNA QC Master'!$B:$X,12,FALSE)</f>
        <v>DQA1*01:02:01G</v>
      </c>
      <c r="V246" s="289" t="str">
        <f>VLOOKUP(A246,'[2]Purified DNA QC Master'!$B:$X,13,FALSE)</f>
        <v>DQA1*03:01:01G</v>
      </c>
      <c r="W246" s="289" t="str">
        <f>VLOOKUP(A246,'[2]Purified DNA QC Master'!$B:$X,10,FALSE)</f>
        <v>DPB1*02:01:02G</v>
      </c>
      <c r="X246" s="289" t="str">
        <f>VLOOKUP(A246,'[2]Purified DNA QC Master'!$B:$X,11,FALSE)</f>
        <v>DPB1*04:01</v>
      </c>
      <c r="Y246" s="289" t="str">
        <f>VLOOKUP(A246,'[2]Purified DNA QC Master'!$B:$X,8,FALSE)</f>
        <v>DPA1*01:03</v>
      </c>
      <c r="Z246" s="289" t="str">
        <f>VLOOKUP(A246,'[2]Purified DNA QC Master'!$B:$X,9,FALSE)</f>
        <v>DPA1*01:03</v>
      </c>
    </row>
    <row r="247" spans="1:26" x14ac:dyDescent="0.3">
      <c r="A247" s="287">
        <v>541</v>
      </c>
      <c r="C247" s="287">
        <v>22</v>
      </c>
      <c r="D247" s="233" t="s">
        <v>925</v>
      </c>
      <c r="E247" s="289" t="str">
        <f>VLOOKUP(A247,'[2]Purified DNA QC Master'!$B:$X,2,FALSE)</f>
        <v>A*01:01</v>
      </c>
      <c r="F247" s="289" t="str">
        <f>VLOOKUP(A247,'[2]Purified DNA QC Master'!$B:$X,3,FALSE)</f>
        <v>A*30:01</v>
      </c>
      <c r="G247" s="289" t="str">
        <f>VLOOKUP(A247,'[2]Purified DNA QC Master'!$B:$X,4,FALSE)</f>
        <v>B*13:02</v>
      </c>
      <c r="H247" s="289" t="str">
        <f>VLOOKUP(A247,'[2]Purified DNA QC Master'!$B:$X,5,FALSE)</f>
        <v>B*57:01</v>
      </c>
      <c r="I247" s="289" t="str">
        <f>VLOOKUP(A247,'[2]Purified DNA QC Master'!$B:$X,6,FALSE)</f>
        <v>C*06:02:01G</v>
      </c>
      <c r="J247" s="289" t="str">
        <f>VLOOKUP(A247,'[2]Purified DNA QC Master'!$B:$X,7,FALSE)</f>
        <v>C*06:02:01G</v>
      </c>
      <c r="K247" s="289" t="str">
        <f>VLOOKUP(A247,'[2]Purified DNA QC Master'!$B:$X,16,FALSE)</f>
        <v>DRB1*04:04</v>
      </c>
      <c r="L247" s="289" t="str">
        <f>VLOOKUP(A247,'[2]Purified DNA QC Master'!$B:$X,17,FALSE)</f>
        <v>DRB1*15:01</v>
      </c>
      <c r="M247" s="289" t="str">
        <f>VLOOKUP(A247,'[2]Purified DNA QC Master'!$B:$X,14,FALSE)</f>
        <v>DQB1*06:01</v>
      </c>
      <c r="N247" s="289" t="str">
        <f>VLOOKUP(A247,'[2]Purified DNA QC Master'!$B:$X,15,FALSE)</f>
        <v>DQB1*03:02</v>
      </c>
      <c r="O247" s="289"/>
      <c r="P247" s="289"/>
      <c r="Q247" s="289" t="str">
        <f>VLOOKUP(A247,'[2]Purified DNA QC Master'!$B:$X,20,FALSE)</f>
        <v>DRB4*01:01:01G</v>
      </c>
      <c r="R247" s="289"/>
      <c r="S247" s="289" t="str">
        <f>VLOOKUP(A247,'[2]Purified DNA QC Master'!$B:$X,22,FALSE)</f>
        <v>DRB5*01:01</v>
      </c>
      <c r="T247" s="289"/>
      <c r="U247" s="289" t="str">
        <f>VLOOKUP(A247,'[2]Purified DNA QC Master'!$B:$X,12,FALSE)</f>
        <v>DQA1*01:02:01G</v>
      </c>
      <c r="V247" s="289" t="str">
        <f>VLOOKUP(A247,'[2]Purified DNA QC Master'!$B:$X,13,FALSE)</f>
        <v>DQA1*03:01:01G</v>
      </c>
      <c r="W247" s="289" t="str">
        <f>VLOOKUP(A247,'[2]Purified DNA QC Master'!$B:$X,10,FALSE)</f>
        <v>DPB1*02:01:02G</v>
      </c>
      <c r="X247" s="289" t="str">
        <f>VLOOKUP(A247,'[2]Purified DNA QC Master'!$B:$X,11,FALSE)</f>
        <v>DPB1*04:01</v>
      </c>
      <c r="Y247" s="289" t="str">
        <f>VLOOKUP(A247,'[2]Purified DNA QC Master'!$B:$X,8,FALSE)</f>
        <v>DPA1*01:03</v>
      </c>
      <c r="Z247" s="289" t="str">
        <f>VLOOKUP(A247,'[2]Purified DNA QC Master'!$B:$X,9,FALSE)</f>
        <v>DPA1*01:03</v>
      </c>
    </row>
    <row r="248" spans="1:26" x14ac:dyDescent="0.3">
      <c r="A248" s="287">
        <v>542</v>
      </c>
      <c r="C248" s="287">
        <v>22</v>
      </c>
      <c r="D248" s="233" t="s">
        <v>925</v>
      </c>
      <c r="E248" s="289" t="str">
        <f>VLOOKUP(A248,'[2]Purified DNA QC Master'!$B:$X,2,FALSE)</f>
        <v>A*03:01</v>
      </c>
      <c r="F248" s="289" t="str">
        <f>VLOOKUP(A248,'[2]Purified DNA QC Master'!$B:$X,3,FALSE)</f>
        <v>A*30:01</v>
      </c>
      <c r="G248" s="289" t="str">
        <f>VLOOKUP(A248,'[2]Purified DNA QC Master'!$B:$X,4,FALSE)</f>
        <v>B*07:02:01G</v>
      </c>
      <c r="H248" s="289" t="str">
        <f>VLOOKUP(A248,'[2]Purified DNA QC Master'!$B:$X,5,FALSE)</f>
        <v>B*13:02</v>
      </c>
      <c r="I248" s="289" t="str">
        <f>VLOOKUP(A248,'[2]Purified DNA QC Master'!$B:$X,6,FALSE)</f>
        <v>C*06:02:01G</v>
      </c>
      <c r="J248" s="289" t="str">
        <f>VLOOKUP(A248,'[2]Purified DNA QC Master'!$B:$X,7,FALSE)</f>
        <v>C*07:02:01G</v>
      </c>
      <c r="K248" s="289" t="str">
        <f>VLOOKUP(A248,'[2]Purified DNA QC Master'!$B:$X,16,FALSE)</f>
        <v>DRB1*07:01</v>
      </c>
      <c r="L248" s="289" t="str">
        <f>VLOOKUP(A248,'[2]Purified DNA QC Master'!$B:$X,17,FALSE)</f>
        <v>DRB1*15:01</v>
      </c>
      <c r="M248" s="289" t="str">
        <f>VLOOKUP(A248,'[2]Purified DNA QC Master'!$B:$X,14,FALSE)</f>
        <v>DQB1*06:02</v>
      </c>
      <c r="N248" s="289" t="str">
        <f>VLOOKUP(A248,'[2]Purified DNA QC Master'!$B:$X,15,FALSE)</f>
        <v>DQB1*02:02</v>
      </c>
      <c r="O248" s="289"/>
      <c r="P248" s="289"/>
      <c r="Q248" s="289" t="str">
        <f>VLOOKUP(A248,'[2]Purified DNA QC Master'!$B:$X,20,FALSE)</f>
        <v>DRB4*01:01:01G</v>
      </c>
      <c r="R248" s="289"/>
      <c r="S248" s="289" t="str">
        <f>VLOOKUP(A248,'[2]Purified DNA QC Master'!$B:$X,22,FALSE)</f>
        <v>DRB5*01:01</v>
      </c>
      <c r="T248" s="289"/>
      <c r="U248" s="289" t="str">
        <f>VLOOKUP(A248,'[2]Purified DNA QC Master'!$B:$X,12,FALSE)</f>
        <v>DQA1*01:02:01G</v>
      </c>
      <c r="V248" s="289" t="str">
        <f>VLOOKUP(A248,'[2]Purified DNA QC Master'!$B:$X,13,FALSE)</f>
        <v>DQA1*02:01</v>
      </c>
      <c r="W248" s="289" t="str">
        <f>VLOOKUP(A248,'[2]Purified DNA QC Master'!$B:$X,10,FALSE)</f>
        <v>DPB1*04:01</v>
      </c>
      <c r="X248" s="289" t="str">
        <f>VLOOKUP(A248,'[2]Purified DNA QC Master'!$B:$X,11,FALSE)</f>
        <v>DPB1*04:01</v>
      </c>
      <c r="Y248" s="289" t="str">
        <f>VLOOKUP(A248,'[2]Purified DNA QC Master'!$B:$X,8,FALSE)</f>
        <v>DPA1*01:03</v>
      </c>
      <c r="Z248" s="289" t="str">
        <f>VLOOKUP(A248,'[2]Purified DNA QC Master'!$B:$X,9,FALSE)</f>
        <v>DPA1*01:03</v>
      </c>
    </row>
    <row r="249" spans="1:26" x14ac:dyDescent="0.3">
      <c r="A249" s="287">
        <v>543</v>
      </c>
      <c r="C249" s="287">
        <v>22</v>
      </c>
      <c r="D249" s="233" t="s">
        <v>925</v>
      </c>
      <c r="E249" s="289" t="str">
        <f>VLOOKUP(A249,'[2]Purified DNA QC Master'!$B:$X,2,FALSE)</f>
        <v>A*02:01</v>
      </c>
      <c r="F249" s="289" t="str">
        <f>VLOOKUP(A249,'[2]Purified DNA QC Master'!$B:$X,3,FALSE)</f>
        <v>A*32:01</v>
      </c>
      <c r="G249" s="289" t="str">
        <f>VLOOKUP(A249,'[2]Purified DNA QC Master'!$B:$X,4,FALSE)</f>
        <v>B*07:02:01G</v>
      </c>
      <c r="H249" s="289" t="str">
        <f>VLOOKUP(A249,'[2]Purified DNA QC Master'!$B:$X,5,FALSE)</f>
        <v>B*27:05:02G</v>
      </c>
      <c r="I249" s="289" t="str">
        <f>VLOOKUP(A249,'[2]Purified DNA QC Master'!$B:$X,6,FALSE)</f>
        <v>C*02:02</v>
      </c>
      <c r="J249" s="289" t="str">
        <f>VLOOKUP(A249,'[2]Purified DNA QC Master'!$B:$X,7,FALSE)</f>
        <v>C*07:02:01G</v>
      </c>
      <c r="K249" s="289" t="str">
        <f>VLOOKUP(A249,'[2]Purified DNA QC Master'!$B:$X,16,FALSE)</f>
        <v>DRB1*11:01</v>
      </c>
      <c r="L249" s="289" t="str">
        <f>VLOOKUP(A249,'[2]Purified DNA QC Master'!$B:$X,17,FALSE)</f>
        <v>DRB1*15:01</v>
      </c>
      <c r="M249" s="289" t="str">
        <f>VLOOKUP(A249,'[2]Purified DNA QC Master'!$B:$X,14,FALSE)</f>
        <v>DQB1*06:02</v>
      </c>
      <c r="N249" s="289" t="str">
        <f>VLOOKUP(A249,'[2]Purified DNA QC Master'!$B:$X,15,FALSE)</f>
        <v>DQB1*03:01</v>
      </c>
      <c r="O249" s="289" t="str">
        <f>VLOOKUP(A249,'[2]Purified DNA QC Master'!$B:$X,18,FALSE)</f>
        <v>DRB3*02:02:01G</v>
      </c>
      <c r="P249" s="289"/>
      <c r="Q249" s="289"/>
      <c r="R249" s="289"/>
      <c r="S249" s="289" t="str">
        <f>VLOOKUP(A249,'[2]Purified DNA QC Master'!$B:$X,22,FALSE)</f>
        <v>DRB5*01:01</v>
      </c>
      <c r="T249" s="289"/>
      <c r="U249" s="289" t="str">
        <f>VLOOKUP(A249,'[2]Purified DNA QC Master'!$B:$X,12,FALSE)</f>
        <v>DQA1*01:02:01G</v>
      </c>
      <c r="V249" s="289" t="str">
        <f>VLOOKUP(A249,'[2]Purified DNA QC Master'!$B:$X,13,FALSE)</f>
        <v>DQA1*05:01:01G</v>
      </c>
      <c r="W249" s="289" t="str">
        <f>VLOOKUP(A249,'[2]Purified DNA QC Master'!$B:$X,10,FALSE)</f>
        <v>DPB1*04:01</v>
      </c>
      <c r="X249" s="289" t="str">
        <f>VLOOKUP(A249,'[2]Purified DNA QC Master'!$B:$X,11,FALSE)</f>
        <v>DPB1*04:01</v>
      </c>
      <c r="Y249" s="289" t="str">
        <f>VLOOKUP(A249,'[2]Purified DNA QC Master'!$B:$X,8,FALSE)</f>
        <v>DPA1*01:03</v>
      </c>
      <c r="Z249" s="289" t="str">
        <f>VLOOKUP(A249,'[2]Purified DNA QC Master'!$B:$X,9,FALSE)</f>
        <v>DPA1*01:03</v>
      </c>
    </row>
    <row r="250" spans="1:26" x14ac:dyDescent="0.3">
      <c r="A250" s="287">
        <v>544</v>
      </c>
      <c r="C250" s="287">
        <v>22</v>
      </c>
      <c r="D250" s="233" t="s">
        <v>925</v>
      </c>
      <c r="E250" s="289" t="str">
        <f>VLOOKUP(A250,'[2]Purified DNA QC Master'!$B:$X,2,FALSE)</f>
        <v>A*03:01</v>
      </c>
      <c r="F250" s="289" t="str">
        <f>VLOOKUP(A250,'[2]Purified DNA QC Master'!$B:$X,3,FALSE)</f>
        <v>A*24:02</v>
      </c>
      <c r="G250" s="289" t="str">
        <f>VLOOKUP(A250,'[2]Purified DNA QC Master'!$B:$X,4,FALSE)</f>
        <v>B*07:02:01G</v>
      </c>
      <c r="H250" s="289" t="str">
        <f>VLOOKUP(A250,'[2]Purified DNA QC Master'!$B:$X,5,FALSE)</f>
        <v>B*07:02:01G</v>
      </c>
      <c r="I250" s="289" t="str">
        <f>VLOOKUP(A250,'[2]Purified DNA QC Master'!$B:$X,6,FALSE)</f>
        <v>C*07:02:01G</v>
      </c>
      <c r="J250" s="289" t="str">
        <f>VLOOKUP(A250,'[2]Purified DNA QC Master'!$B:$X,7,FALSE)</f>
        <v>C*07:02:01G</v>
      </c>
      <c r="K250" s="289" t="str">
        <f>VLOOKUP(A250,'[2]Purified DNA QC Master'!$B:$X,16,FALSE)</f>
        <v>DRB1*15:01</v>
      </c>
      <c r="L250" s="289" t="str">
        <f>VLOOKUP(A250,'[2]Purified DNA QC Master'!$B:$X,17,FALSE)</f>
        <v>DRB1*15:01</v>
      </c>
      <c r="M250" s="289" t="str">
        <f>VLOOKUP(A250,'[2]Purified DNA QC Master'!$B:$X,14,FALSE)</f>
        <v>DQB1*06:02</v>
      </c>
      <c r="N250" s="289" t="str">
        <f>VLOOKUP(A250,'[2]Purified DNA QC Master'!$B:$X,15,FALSE)</f>
        <v>DQB1*06:02</v>
      </c>
      <c r="O250" s="289"/>
      <c r="P250" s="289"/>
      <c r="Q250" s="289"/>
      <c r="R250" s="289"/>
      <c r="S250" s="289" t="str">
        <f>VLOOKUP(A250,'[2]Purified DNA QC Master'!$B:$X,22,FALSE)</f>
        <v>DRB5*01:01</v>
      </c>
      <c r="T250" s="289" t="str">
        <f>VLOOKUP(A250,'[2]Purified DNA QC Master'!$B:$X,23,FALSE)</f>
        <v>DRB5*01:01</v>
      </c>
      <c r="U250" s="289" t="str">
        <f>VLOOKUP(A250,'[2]Purified DNA QC Master'!$B:$X,12,FALSE)</f>
        <v>DQA1*01:02:01G</v>
      </c>
      <c r="V250" s="289" t="str">
        <f>VLOOKUP(A250,'[2]Purified DNA QC Master'!$B:$X,13,FALSE)</f>
        <v>DQA1*01:02:01G</v>
      </c>
      <c r="W250" s="289" t="str">
        <f>VLOOKUP(A250,'[2]Purified DNA QC Master'!$B:$X,10,FALSE)</f>
        <v>DPB1*03:01:01G</v>
      </c>
      <c r="X250" s="289" t="str">
        <f>VLOOKUP(A250,'[2]Purified DNA QC Master'!$B:$X,11,FALSE)</f>
        <v>DPB1*13:01:01G</v>
      </c>
      <c r="Y250" s="289" t="str">
        <f>VLOOKUP(A250,'[2]Purified DNA QC Master'!$B:$X,8,FALSE)</f>
        <v>DPA1*01:03</v>
      </c>
      <c r="Z250" s="289" t="str">
        <f>VLOOKUP(A250,'[2]Purified DNA QC Master'!$B:$X,9,FALSE)</f>
        <v>DPA1*02:01</v>
      </c>
    </row>
    <row r="251" spans="1:26" x14ac:dyDescent="0.3">
      <c r="A251" s="287">
        <v>545</v>
      </c>
      <c r="C251" s="287">
        <v>22</v>
      </c>
      <c r="D251" s="233" t="s">
        <v>925</v>
      </c>
      <c r="E251" s="289" t="str">
        <f>VLOOKUP(A251,'[2]Purified DNA QC Master'!$B:$X,2,FALSE)</f>
        <v>A*30:01</v>
      </c>
      <c r="F251" s="289" t="str">
        <f>VLOOKUP(A251,'[2]Purified DNA QC Master'!$B:$X,3,FALSE)</f>
        <v>A*32:01</v>
      </c>
      <c r="G251" s="289" t="str">
        <f>VLOOKUP(A251,'[2]Purified DNA QC Master'!$B:$X,4,FALSE)</f>
        <v>B*18:01:01G</v>
      </c>
      <c r="H251" s="289" t="str">
        <f>VLOOKUP(A251,'[2]Purified DNA QC Master'!$B:$X,5,FALSE)</f>
        <v>B*27:05:02G</v>
      </c>
      <c r="I251" s="289" t="str">
        <f>VLOOKUP(A251,'[2]Purified DNA QC Master'!$B:$X,6,FALSE)</f>
        <v>C*01:02:01G</v>
      </c>
      <c r="J251" s="289" t="str">
        <f>VLOOKUP(A251,'[2]Purified DNA QC Master'!$B:$X,7,FALSE)</f>
        <v>C*07:01:01G</v>
      </c>
      <c r="K251" s="289" t="str">
        <f>VLOOKUP(A251,'[2]Purified DNA QC Master'!$B:$X,16,FALSE)</f>
        <v>DRB1*11:01</v>
      </c>
      <c r="L251" s="289" t="str">
        <f>VLOOKUP(A251,'[2]Purified DNA QC Master'!$B:$X,17,FALSE)</f>
        <v>DRB1*14:54</v>
      </c>
      <c r="M251" s="289" t="str">
        <f>VLOOKUP(A251,'[2]Purified DNA QC Master'!$B:$X,14,FALSE)</f>
        <v>DQB1*05:03</v>
      </c>
      <c r="N251" s="289" t="str">
        <f>VLOOKUP(A251,'[2]Purified DNA QC Master'!$B:$X,15,FALSE)</f>
        <v>DQB1*03:01</v>
      </c>
      <c r="O251" s="289" t="str">
        <f>VLOOKUP(A251,'[2]Purified DNA QC Master'!$B:$X,18,FALSE)</f>
        <v>DRB3*02:02:01G</v>
      </c>
      <c r="P251" s="289" t="str">
        <f>VLOOKUP(A251,'[2]Purified DNA QC Master'!$B:$X,19,FALSE)</f>
        <v>DRB3*02:02:01G</v>
      </c>
      <c r="Q251" s="289"/>
      <c r="R251" s="289"/>
      <c r="S251" s="289"/>
      <c r="T251" s="289"/>
      <c r="U251" s="289" t="str">
        <f>VLOOKUP(A251,'[2]Purified DNA QC Master'!$B:$X,12,FALSE)</f>
        <v>DQA1*01:01:01G</v>
      </c>
      <c r="V251" s="289" t="str">
        <f>VLOOKUP(A251,'[2]Purified DNA QC Master'!$B:$X,13,FALSE)</f>
        <v>DQA1*05:01:01G</v>
      </c>
      <c r="W251" s="289" t="str">
        <f>VLOOKUP(A251,'[2]Purified DNA QC Master'!$B:$X,10,FALSE)</f>
        <v>DPB1*04:02</v>
      </c>
      <c r="X251" s="289" t="str">
        <f>VLOOKUP(A251,'[2]Purified DNA QC Master'!$B:$X,11,FALSE)</f>
        <v>DPB1*16:01</v>
      </c>
      <c r="Y251" s="289" t="str">
        <f>VLOOKUP(A251,'[2]Purified DNA QC Master'!$B:$X,8,FALSE)</f>
        <v>DPA1*01:03</v>
      </c>
      <c r="Z251" s="289" t="str">
        <f>VLOOKUP(A251,'[2]Purified DNA QC Master'!$B:$X,9,FALSE)</f>
        <v>DPA1*01:03</v>
      </c>
    </row>
    <row r="252" spans="1:26" x14ac:dyDescent="0.3">
      <c r="A252" s="287">
        <v>546</v>
      </c>
      <c r="C252" s="287">
        <v>22</v>
      </c>
      <c r="D252" s="233" t="s">
        <v>925</v>
      </c>
      <c r="E252" s="289" t="str">
        <f>VLOOKUP(A252,'[2]Purified DNA QC Master'!$B:$X,2,FALSE)</f>
        <v>A*03:01</v>
      </c>
      <c r="F252" s="289" t="str">
        <f>VLOOKUP(A252,'[2]Purified DNA QC Master'!$B:$X,3,FALSE)</f>
        <v>A*25:01</v>
      </c>
      <c r="G252" s="289" t="str">
        <f>VLOOKUP(A252,'[2]Purified DNA QC Master'!$B:$X,4,FALSE)</f>
        <v>B*07:02:01G</v>
      </c>
      <c r="H252" s="289" t="str">
        <f>VLOOKUP(A252,'[2]Purified DNA QC Master'!$B:$X,5,FALSE)</f>
        <v>B*18:01:01G</v>
      </c>
      <c r="I252" s="289" t="str">
        <f>VLOOKUP(A252,'[2]Purified DNA QC Master'!$B:$X,6,FALSE)</f>
        <v>C*07:02:01G</v>
      </c>
      <c r="J252" s="289" t="str">
        <f>VLOOKUP(A252,'[2]Purified DNA QC Master'!$B:$X,7,FALSE)</f>
        <v>C*12:03</v>
      </c>
      <c r="K252" s="289" t="str">
        <f>VLOOKUP(A252,'[2]Purified DNA QC Master'!$B:$X,16,FALSE)</f>
        <v>DRB1*04:01</v>
      </c>
      <c r="L252" s="289" t="str">
        <f>VLOOKUP(A252,'[2]Purified DNA QC Master'!$B:$X,17,FALSE)</f>
        <v>DRB1*07:01</v>
      </c>
      <c r="M252" s="289" t="str">
        <f>VLOOKUP(A252,'[2]Purified DNA QC Master'!$B:$X,14,FALSE)</f>
        <v>DQB1*03:02</v>
      </c>
      <c r="N252" s="289" t="str">
        <f>VLOOKUP(A252,'[2]Purified DNA QC Master'!$B:$X,15,FALSE)</f>
        <v>DQB1*03:03</v>
      </c>
      <c r="O252" s="289"/>
      <c r="P252" s="289"/>
      <c r="Q252" s="289" t="str">
        <f>VLOOKUP(A252,'[2]Purified DNA QC Master'!$B:$X,20,FALSE)</f>
        <v>DRB4*01:01:01G</v>
      </c>
      <c r="R252" s="289" t="str">
        <f>VLOOKUP(A252,'[2]Purified DNA QC Master'!$B:$X,21,FALSE)</f>
        <v>DRB4*01:03N</v>
      </c>
      <c r="S252" s="289"/>
      <c r="T252" s="289"/>
      <c r="U252" s="289" t="str">
        <f>VLOOKUP(A252,'[2]Purified DNA QC Master'!$B:$X,12,FALSE)</f>
        <v>DQA1*02:01</v>
      </c>
      <c r="V252" s="289" t="str">
        <f>VLOOKUP(A252,'[2]Purified DNA QC Master'!$B:$X,13,FALSE)</f>
        <v>DQA1*03:01:01G</v>
      </c>
      <c r="W252" s="289" t="str">
        <f>VLOOKUP(A252,'[2]Purified DNA QC Master'!$B:$X,10,FALSE)</f>
        <v>DPB1*02:01:02G</v>
      </c>
      <c r="X252" s="289" t="str">
        <f>VLOOKUP(A252,'[2]Purified DNA QC Master'!$B:$X,11,FALSE)</f>
        <v>DPB1*04:02</v>
      </c>
      <c r="Y252" s="289" t="str">
        <f>VLOOKUP(A252,'[2]Purified DNA QC Master'!$B:$X,8,FALSE)</f>
        <v>DPA1*01:03</v>
      </c>
      <c r="Z252" s="289" t="str">
        <f>VLOOKUP(A252,'[2]Purified DNA QC Master'!$B:$X,9,FALSE)</f>
        <v>DPA1*01:03</v>
      </c>
    </row>
    <row r="253" spans="1:26" x14ac:dyDescent="0.3">
      <c r="A253" s="287">
        <v>547</v>
      </c>
      <c r="C253" s="287">
        <v>22</v>
      </c>
      <c r="D253" s="233" t="s">
        <v>925</v>
      </c>
      <c r="E253" s="289" t="str">
        <f>VLOOKUP(A253,'[2]Purified DNA QC Master'!$B:$X,2,FALSE)</f>
        <v>A*68:01</v>
      </c>
      <c r="F253" s="289" t="str">
        <f>VLOOKUP(A253,'[2]Purified DNA QC Master'!$B:$X,3,FALSE)</f>
        <v>A*68:05</v>
      </c>
      <c r="G253" s="289" t="str">
        <f>VLOOKUP(A253,'[2]Purified DNA QC Master'!$B:$X,4,FALSE)</f>
        <v>B*35:01:01G</v>
      </c>
      <c r="H253" s="289" t="str">
        <f>VLOOKUP(A253,'[2]Purified DNA QC Master'!$B:$X,5,FALSE)</f>
        <v>B*39:06</v>
      </c>
      <c r="I253" s="289" t="str">
        <f>VLOOKUP(A253,'[2]Purified DNA QC Master'!$B:$X,6,FALSE)</f>
        <v>C*04:01:01G</v>
      </c>
      <c r="J253" s="289" t="str">
        <f>VLOOKUP(A253,'[2]Purified DNA QC Master'!$B:$X,7,FALSE)</f>
        <v>C*07:02:01G</v>
      </c>
      <c r="K253" s="289" t="str">
        <f>VLOOKUP(A253,'[2]Purified DNA QC Master'!$B:$X,16,FALSE)</f>
        <v>DRB1*01:03</v>
      </c>
      <c r="L253" s="289" t="str">
        <f>VLOOKUP(A253,'[2]Purified DNA QC Master'!$B:$X,17,FALSE)</f>
        <v>DRB1*04:04</v>
      </c>
      <c r="M253" s="289" t="str">
        <f>VLOOKUP(A253,'[2]Purified DNA QC Master'!$B:$X,14,FALSE)</f>
        <v>DQB1*05:01</v>
      </c>
      <c r="N253" s="289" t="str">
        <f>VLOOKUP(A253,'[2]Purified DNA QC Master'!$B:$X,15,FALSE)</f>
        <v>DQB1*03:02</v>
      </c>
      <c r="O253" s="289"/>
      <c r="P253" s="289"/>
      <c r="Q253" s="289" t="str">
        <f>VLOOKUP(A253,'[2]Purified DNA QC Master'!$B:$X,20,FALSE)</f>
        <v>DRB4*01:01:01G</v>
      </c>
      <c r="R253" s="289"/>
      <c r="S253" s="289"/>
      <c r="T253" s="289"/>
      <c r="U253" s="289" t="str">
        <f>VLOOKUP(A253,'[2]Purified DNA QC Master'!$B:$X,12,FALSE)</f>
        <v>DQA1*01:01:01G</v>
      </c>
      <c r="V253" s="289" t="str">
        <f>VLOOKUP(A253,'[2]Purified DNA QC Master'!$B:$X,13,FALSE)</f>
        <v>DQA1*03:01:01G</v>
      </c>
      <c r="W253" s="289" t="str">
        <f>VLOOKUP(A253,'[2]Purified DNA QC Master'!$B:$X,10,FALSE)</f>
        <v>DPB1*03:01:01G</v>
      </c>
      <c r="X253" s="289" t="str">
        <f>VLOOKUP(A253,'[2]Purified DNA QC Master'!$B:$X,11,FALSE)</f>
        <v>DPB1*04:01</v>
      </c>
      <c r="Y253" s="289" t="str">
        <f>VLOOKUP(A253,'[2]Purified DNA QC Master'!$B:$X,8,FALSE)</f>
        <v>DPA1*01:03</v>
      </c>
      <c r="Z253" s="289" t="str">
        <f>VLOOKUP(A253,'[2]Purified DNA QC Master'!$B:$X,9,FALSE)</f>
        <v>DPA1*01:03</v>
      </c>
    </row>
    <row r="254" spans="1:26" x14ac:dyDescent="0.3">
      <c r="A254" s="287">
        <v>548</v>
      </c>
      <c r="C254" s="287">
        <v>22</v>
      </c>
      <c r="D254" s="233" t="s">
        <v>925</v>
      </c>
      <c r="E254" s="289" t="str">
        <f>VLOOKUP(A254,'[2]Purified DNA QC Master'!$B:$X,2,FALSE)</f>
        <v>A*02:01</v>
      </c>
      <c r="F254" s="289" t="str">
        <f>VLOOKUP(A254,'[2]Purified DNA QC Master'!$B:$X,3,FALSE)</f>
        <v>A*24:02</v>
      </c>
      <c r="G254" s="289" t="str">
        <f>VLOOKUP(A254,'[2]Purified DNA QC Master'!$B:$X,4,FALSE)</f>
        <v>B*07:02:01G</v>
      </c>
      <c r="H254" s="289" t="str">
        <f>VLOOKUP(A254,'[2]Purified DNA QC Master'!$B:$X,5,FALSE)</f>
        <v>B*39:01</v>
      </c>
      <c r="I254" s="289" t="str">
        <f>VLOOKUP(A254,'[2]Purified DNA QC Master'!$B:$X,6,FALSE)</f>
        <v>C*07:02:01G</v>
      </c>
      <c r="J254" s="289" t="str">
        <f>VLOOKUP(A254,'[2]Purified DNA QC Master'!$B:$X,7,FALSE)</f>
        <v>C*07:02:01G</v>
      </c>
      <c r="K254" s="289" t="str">
        <f>VLOOKUP(A254,'[2]Purified DNA QC Master'!$B:$X,16,FALSE)</f>
        <v>DRB1*08:01</v>
      </c>
      <c r="L254" s="289" t="str">
        <f>VLOOKUP(A254,'[2]Purified DNA QC Master'!$B:$X,17,FALSE)</f>
        <v>DRB1*14:01:01G</v>
      </c>
      <c r="M254" s="289" t="str">
        <f>VLOOKUP(A254,'[2]Purified DNA QC Master'!$B:$X,14,FALSE)</f>
        <v>DQB1*05:03</v>
      </c>
      <c r="N254" s="289" t="str">
        <f>VLOOKUP(A254,'[2]Purified DNA QC Master'!$B:$X,15,FALSE)</f>
        <v>DQB1*04:02</v>
      </c>
      <c r="O254" s="289" t="str">
        <f>VLOOKUP(A254,'[2]Purified DNA QC Master'!$B:$X,18,FALSE)</f>
        <v>DRB3*02:02:01G</v>
      </c>
      <c r="P254" s="289"/>
      <c r="Q254" s="289"/>
      <c r="R254" s="289"/>
      <c r="S254" s="289"/>
      <c r="T254" s="289"/>
      <c r="U254" s="289" t="str">
        <f>VLOOKUP(A254,'[2]Purified DNA QC Master'!$B:$X,12,FALSE)</f>
        <v>DQA1*01:01:01G</v>
      </c>
      <c r="V254" s="289" t="str">
        <f>VLOOKUP(A254,'[2]Purified DNA QC Master'!$B:$X,13,FALSE)</f>
        <v>DQA1*04:01</v>
      </c>
      <c r="W254" s="289" t="str">
        <f>VLOOKUP(A254,'[2]Purified DNA QC Master'!$B:$X,10,FALSE)</f>
        <v>DPB1*04:01</v>
      </c>
      <c r="X254" s="289" t="str">
        <f>VLOOKUP(A254,'[2]Purified DNA QC Master'!$B:$X,11,FALSE)</f>
        <v>DPB1*04:01</v>
      </c>
      <c r="Y254" s="289" t="str">
        <f>VLOOKUP(A254,'[2]Purified DNA QC Master'!$B:$X,8,FALSE)</f>
        <v>DPA1*01:03</v>
      </c>
      <c r="Z254" s="289" t="str">
        <f>VLOOKUP(A254,'[2]Purified DNA QC Master'!$B:$X,9,FALSE)</f>
        <v>DPA1*01:03</v>
      </c>
    </row>
    <row r="255" spans="1:26" x14ac:dyDescent="0.3">
      <c r="A255" s="287">
        <v>549</v>
      </c>
      <c r="C255" s="287">
        <v>22</v>
      </c>
      <c r="D255" s="233" t="s">
        <v>925</v>
      </c>
      <c r="E255" s="289" t="str">
        <f>VLOOKUP(A255,'[2]Purified DNA QC Master'!$B:$X,2,FALSE)</f>
        <v>A*11:01</v>
      </c>
      <c r="F255" s="289" t="str">
        <f>VLOOKUP(A255,'[2]Purified DNA QC Master'!$B:$X,3,FALSE)</f>
        <v>A*24:02</v>
      </c>
      <c r="G255" s="289" t="str">
        <f>VLOOKUP(A255,'[2]Purified DNA QC Master'!$B:$X,4,FALSE)</f>
        <v>B*35:01:01G</v>
      </c>
      <c r="H255" s="289" t="str">
        <f>VLOOKUP(A255,'[2]Purified DNA QC Master'!$B:$X,5,FALSE)</f>
        <v>B*51:01</v>
      </c>
      <c r="I255" s="289" t="str">
        <f>VLOOKUP(A255,'[2]Purified DNA QC Master'!$B:$X,6,FALSE)</f>
        <v>C*04:01:01G</v>
      </c>
      <c r="J255" s="289" t="str">
        <f>VLOOKUP(A255,'[2]Purified DNA QC Master'!$B:$X,7,FALSE)</f>
        <v>C*16:02:01G</v>
      </c>
      <c r="K255" s="289" t="str">
        <f>VLOOKUP(A255,'[2]Purified DNA QC Master'!$B:$X,16,FALSE)</f>
        <v>DRB1*12:01:01G</v>
      </c>
      <c r="L255" s="289" t="str">
        <f>VLOOKUP(A255,'[2]Purified DNA QC Master'!$B:$X,17,FALSE)</f>
        <v>DRB1*14:54</v>
      </c>
      <c r="M255" s="289" t="str">
        <f>VLOOKUP(A255,'[2]Purified DNA QC Master'!$B:$X,14,FALSE)</f>
        <v>DQB1*05:03</v>
      </c>
      <c r="N255" s="289" t="str">
        <f>VLOOKUP(A255,'[2]Purified DNA QC Master'!$B:$X,15,FALSE)</f>
        <v>DQB1*03:01</v>
      </c>
      <c r="O255" s="289" t="str">
        <f>VLOOKUP(A255,'[2]Purified DNA QC Master'!$B:$X,18,FALSE)</f>
        <v>DRB3*02:02:01G</v>
      </c>
      <c r="P255" s="289" t="str">
        <f>VLOOKUP(A255,'[2]Purified DNA QC Master'!$B:$X,19,FALSE)</f>
        <v>DRB3*02:02:01G</v>
      </c>
      <c r="Q255" s="289"/>
      <c r="R255" s="289"/>
      <c r="S255" s="289"/>
      <c r="T255" s="289"/>
      <c r="U255" s="289" t="str">
        <f>VLOOKUP(A255,'[2]Purified DNA QC Master'!$B:$X,12,FALSE)</f>
        <v>DQA1*01:01:01G</v>
      </c>
      <c r="V255" s="289" t="str">
        <f>VLOOKUP(A255,'[2]Purified DNA QC Master'!$B:$X,13,FALSE)</f>
        <v>DQA1*05:01:01G</v>
      </c>
      <c r="W255" s="289" t="str">
        <f>VLOOKUP(A255,'[2]Purified DNA QC Master'!$B:$X,10,FALSE)</f>
        <v>DPB1*03:01:01G</v>
      </c>
      <c r="X255" s="289" t="str">
        <f>VLOOKUP(A255,'[2]Purified DNA QC Master'!$B:$X,11,FALSE)</f>
        <v>DPB1*10:01</v>
      </c>
      <c r="Y255" s="289" t="str">
        <f>VLOOKUP(A255,'[2]Purified DNA QC Master'!$B:$X,8,FALSE)</f>
        <v>DPA1*01:03</v>
      </c>
      <c r="Z255" s="289" t="str">
        <f>VLOOKUP(A255,'[2]Purified DNA QC Master'!$B:$X,9,FALSE)</f>
        <v>DPA1*02:01</v>
      </c>
    </row>
    <row r="256" spans="1:26" x14ac:dyDescent="0.3">
      <c r="A256" s="287">
        <v>550</v>
      </c>
      <c r="C256" s="287">
        <v>22</v>
      </c>
      <c r="D256" s="233" t="s">
        <v>925</v>
      </c>
      <c r="E256" s="289" t="str">
        <f>VLOOKUP(A256,'[2]Purified DNA QC Master'!$B:$X,2,FALSE)</f>
        <v>A*01:01</v>
      </c>
      <c r="F256" s="289" t="str">
        <f>VLOOKUP(A256,'[2]Purified DNA QC Master'!$B:$X,3,FALSE)</f>
        <v>A*03:01</v>
      </c>
      <c r="G256" s="289" t="str">
        <f>VLOOKUP(A256,'[2]Purified DNA QC Master'!$B:$X,4,FALSE)</f>
        <v>B*07:02:01G</v>
      </c>
      <c r="H256" s="289" t="str">
        <f>VLOOKUP(A256,'[2]Purified DNA QC Master'!$B:$X,5,FALSE)</f>
        <v>B*44:02:01G</v>
      </c>
      <c r="I256" s="289" t="str">
        <f>VLOOKUP(A256,'[2]Purified DNA QC Master'!$B:$X,6,FALSE)</f>
        <v>C*05:01</v>
      </c>
      <c r="J256" s="289" t="str">
        <f>VLOOKUP(A256,'[2]Purified DNA QC Master'!$B:$X,7,FALSE)</f>
        <v>C*07:02:01G</v>
      </c>
      <c r="K256" s="289" t="str">
        <f>VLOOKUP(A256,'[2]Purified DNA QC Master'!$B:$X,16,FALSE)</f>
        <v>DRB1*03:01</v>
      </c>
      <c r="L256" s="289" t="str">
        <f>VLOOKUP(A256,'[2]Purified DNA QC Master'!$B:$X,17,FALSE)</f>
        <v>DRB1*04:01</v>
      </c>
      <c r="M256" s="289" t="str">
        <f>VLOOKUP(A256,'[2]Purified DNA QC Master'!$B:$X,14,FALSE)</f>
        <v>DQB1*02:01</v>
      </c>
      <c r="N256" s="289" t="str">
        <f>VLOOKUP(A256,'[2]Purified DNA QC Master'!$B:$X,15,FALSE)</f>
        <v>DQB1*03:01</v>
      </c>
      <c r="O256" s="289" t="str">
        <f>VLOOKUP(A256,'[2]Purified DNA QC Master'!$B:$X,18,FALSE)</f>
        <v>DRB3*01:01</v>
      </c>
      <c r="P256" s="289"/>
      <c r="Q256" s="289" t="str">
        <f>VLOOKUP(A256,'[2]Purified DNA QC Master'!$B:$X,20,FALSE)</f>
        <v>DRB4*01:01:01G</v>
      </c>
      <c r="R256" s="289"/>
      <c r="S256" s="289"/>
      <c r="T256" s="289"/>
      <c r="U256" s="289" t="str">
        <f>VLOOKUP(A256,'[2]Purified DNA QC Master'!$B:$X,12,FALSE)</f>
        <v>DQA1*03:01:01G</v>
      </c>
      <c r="V256" s="289" t="str">
        <f>VLOOKUP(A256,'[2]Purified DNA QC Master'!$B:$X,13,FALSE)</f>
        <v>DQA1*05:01</v>
      </c>
      <c r="W256" s="289" t="str">
        <f>VLOOKUP(A256,'[2]Purified DNA QC Master'!$B:$X,10,FALSE)</f>
        <v>DPB1*03:01:01G</v>
      </c>
      <c r="X256" s="289" t="str">
        <f>VLOOKUP(A256,'[2]Purified DNA QC Master'!$B:$X,11,FALSE)</f>
        <v>DPB1*04:01</v>
      </c>
      <c r="Y256" s="289" t="str">
        <f>VLOOKUP(A256,'[2]Purified DNA QC Master'!$B:$X,8,FALSE)</f>
        <v>DPA1*01:03</v>
      </c>
      <c r="Z256" s="289" t="str">
        <f>VLOOKUP(A256,'[2]Purified DNA QC Master'!$B:$X,9,FALSE)</f>
        <v>DPA1*01:03</v>
      </c>
    </row>
    <row r="257" spans="1:26" x14ac:dyDescent="0.3">
      <c r="A257" s="287">
        <v>551</v>
      </c>
      <c r="C257" s="287">
        <v>22</v>
      </c>
      <c r="D257" s="233" t="s">
        <v>925</v>
      </c>
      <c r="E257" s="289" t="str">
        <f>VLOOKUP(A257,'[2]Purified DNA QC Master'!$B:$X,2,FALSE)</f>
        <v>A*03:01</v>
      </c>
      <c r="F257" s="289" t="str">
        <f>VLOOKUP(A257,'[2]Purified DNA QC Master'!$B:$X,3,FALSE)</f>
        <v>A*30:01</v>
      </c>
      <c r="G257" s="289" t="str">
        <f>VLOOKUP(A257,'[2]Purified DNA QC Master'!$B:$X,4,FALSE)</f>
        <v>B*42:01</v>
      </c>
      <c r="H257" s="289" t="str">
        <f>VLOOKUP(A257,'[2]Purified DNA QC Master'!$B:$X,5,FALSE)</f>
        <v>B*53:01</v>
      </c>
      <c r="I257" s="289" t="str">
        <f>VLOOKUP(A257,'[2]Purified DNA QC Master'!$B:$X,6,FALSE)</f>
        <v>C*06:02:01G</v>
      </c>
      <c r="J257" s="289" t="str">
        <f>VLOOKUP(A257,'[2]Purified DNA QC Master'!$B:$X,7,FALSE)</f>
        <v>C*17:01:01G</v>
      </c>
      <c r="K257" s="289" t="str">
        <f>VLOOKUP(A257,'[2]Purified DNA QC Master'!$B:$X,16,FALSE)</f>
        <v>DRB1*03:02</v>
      </c>
      <c r="L257" s="289" t="str">
        <f>VLOOKUP(A257,'[2]Purified DNA QC Master'!$B:$X,17,FALSE)</f>
        <v>DRB1*11:02</v>
      </c>
      <c r="M257" s="289" t="str">
        <f>VLOOKUP(A257,'[2]Purified DNA QC Master'!$B:$X,14,FALSE)</f>
        <v>DQB1*03:19</v>
      </c>
      <c r="N257" s="289" t="str">
        <f>VLOOKUP(A257,'[2]Purified DNA QC Master'!$B:$X,15,FALSE)</f>
        <v>DQB1*04:02</v>
      </c>
      <c r="O257" s="289" t="str">
        <f>VLOOKUP(A257,'[2]Purified DNA QC Master'!$B:$X,18,FALSE)</f>
        <v>DRB3*01:01</v>
      </c>
      <c r="P257" s="289" t="str">
        <f>VLOOKUP(A257,'[2]Purified DNA QC Master'!$B:$X,19,FALSE)</f>
        <v>DRB3*02:02:01G</v>
      </c>
      <c r="Q257" s="289"/>
      <c r="R257" s="289"/>
      <c r="S257" s="289"/>
      <c r="T257" s="289"/>
      <c r="U257" s="289" t="str">
        <f>VLOOKUP(A257,'[2]Purified DNA QC Master'!$B:$X,12,FALSE)</f>
        <v>DQA1*04:01:01G</v>
      </c>
      <c r="V257" s="289" t="str">
        <f>VLOOKUP(A257,'[2]Purified DNA QC Master'!$B:$X,13,FALSE)</f>
        <v>DQA1*05:01:01G</v>
      </c>
      <c r="W257" s="289" t="str">
        <f>VLOOKUP(A257,'[2]Purified DNA QC Master'!$B:$X,10,FALSE)</f>
        <v>DPB1*01:01</v>
      </c>
      <c r="X257" s="289" t="str">
        <f>VLOOKUP(A257,'[2]Purified DNA QC Master'!$B:$X,11,FALSE)</f>
        <v>DPB1*131:01</v>
      </c>
      <c r="Y257" s="289" t="str">
        <f>VLOOKUP(A257,'[2]Purified DNA QC Master'!$B:$X,8,FALSE)</f>
        <v>DPA1*01:03</v>
      </c>
      <c r="Z257" s="289" t="str">
        <f>VLOOKUP(A257,'[2]Purified DNA QC Master'!$B:$X,9,FALSE)</f>
        <v>DPA1*02:01</v>
      </c>
    </row>
    <row r="258" spans="1:26" x14ac:dyDescent="0.3">
      <c r="A258" s="287">
        <v>552</v>
      </c>
      <c r="C258" s="287">
        <v>22</v>
      </c>
      <c r="D258" s="233" t="s">
        <v>925</v>
      </c>
      <c r="E258" s="289" t="str">
        <f>VLOOKUP(A258,'[2]Purified DNA QC Master'!$B:$X,2,FALSE)</f>
        <v>A*24:02</v>
      </c>
      <c r="F258" s="289" t="str">
        <f>VLOOKUP(A258,'[2]Purified DNA QC Master'!$B:$X,3,FALSE)</f>
        <v>A*32:01</v>
      </c>
      <c r="G258" s="289" t="str">
        <f>VLOOKUP(A258,'[2]Purified DNA QC Master'!$B:$X,4,FALSE)</f>
        <v>B*08:01</v>
      </c>
      <c r="H258" s="289" t="str">
        <f>VLOOKUP(A258,'[2]Purified DNA QC Master'!$B:$X,5,FALSE)</f>
        <v>B*40:02</v>
      </c>
      <c r="I258" s="289" t="str">
        <f>VLOOKUP(A258,'[2]Purified DNA QC Master'!$B:$X,6,FALSE)</f>
        <v>C*02:02</v>
      </c>
      <c r="J258" s="289" t="str">
        <f>VLOOKUP(A258,'[2]Purified DNA QC Master'!$B:$X,7,FALSE)</f>
        <v>C*07:01:01G</v>
      </c>
      <c r="K258" s="289" t="str">
        <f>VLOOKUP(A258,'[2]Purified DNA QC Master'!$B:$X,16,FALSE)</f>
        <v>DRB1*03:01</v>
      </c>
      <c r="L258" s="289" t="str">
        <f>VLOOKUP(A258,'[2]Purified DNA QC Master'!$B:$X,17,FALSE)</f>
        <v>DRB1*07:01</v>
      </c>
      <c r="M258" s="289" t="str">
        <f>VLOOKUP(A258,'[2]Purified DNA QC Master'!$B:$X,14,FALSE)</f>
        <v>DQB1*02:01</v>
      </c>
      <c r="N258" s="289" t="str">
        <f>VLOOKUP(A258,'[2]Purified DNA QC Master'!$B:$X,15,FALSE)</f>
        <v>DQB1*03:03</v>
      </c>
      <c r="O258" s="289" t="str">
        <f>VLOOKUP(A258,'[2]Purified DNA QC Master'!$B:$X,18,FALSE)</f>
        <v>DRB3*01:01</v>
      </c>
      <c r="P258" s="289"/>
      <c r="Q258" s="289" t="str">
        <f>VLOOKUP(A258,'[2]Purified DNA QC Master'!$B:$X,20,FALSE)</f>
        <v>DRB4*01:03N</v>
      </c>
      <c r="R258" s="289"/>
      <c r="S258" s="289"/>
      <c r="T258" s="289"/>
      <c r="U258" s="289" t="str">
        <f>VLOOKUP(A258,'[2]Purified DNA QC Master'!$B:$X,12,FALSE)</f>
        <v>DQA1*02:01</v>
      </c>
      <c r="V258" s="289" t="str">
        <f>VLOOKUP(A258,'[2]Purified DNA QC Master'!$B:$X,13,FALSE)</f>
        <v>DQA1*05:01</v>
      </c>
      <c r="W258" s="289" t="str">
        <f>VLOOKUP(A258,'[2]Purified DNA QC Master'!$B:$X,10,FALSE)</f>
        <v>DPB1*04:01</v>
      </c>
      <c r="X258" s="289" t="str">
        <f>VLOOKUP(A258,'[2]Purified DNA QC Master'!$B:$X,11,FALSE)</f>
        <v>DPB1*11:01</v>
      </c>
      <c r="Y258" s="289" t="str">
        <f>VLOOKUP(A258,'[2]Purified DNA QC Master'!$B:$X,8,FALSE)</f>
        <v>DPA1*01:03</v>
      </c>
      <c r="Z258" s="289" t="str">
        <f>VLOOKUP(A258,'[2]Purified DNA QC Master'!$B:$X,9,FALSE)</f>
        <v>DPA1*02:01</v>
      </c>
    </row>
    <row r="259" spans="1:26" x14ac:dyDescent="0.3">
      <c r="A259" s="287">
        <v>553</v>
      </c>
      <c r="C259" s="287">
        <v>21</v>
      </c>
      <c r="D259" s="233" t="s">
        <v>925</v>
      </c>
      <c r="E259" s="289" t="str">
        <f>VLOOKUP(A259,'[2]Purified DNA QC Master'!$B:$X,2,FALSE)</f>
        <v>A*01:01</v>
      </c>
      <c r="F259" s="289" t="str">
        <f>VLOOKUP(A259,'[2]Purified DNA QC Master'!$B:$X,3,FALSE)</f>
        <v>A*02:01</v>
      </c>
      <c r="G259" s="289" t="str">
        <f>VLOOKUP(A259,'[2]Purified DNA QC Master'!$B:$X,4,FALSE)</f>
        <v>B*27:05:02G</v>
      </c>
      <c r="H259" s="289" t="str">
        <f>VLOOKUP(A259,'[2]Purified DNA QC Master'!$B:$X,5,FALSE)</f>
        <v>B*51:01</v>
      </c>
      <c r="I259" s="289" t="str">
        <f>VLOOKUP(A259,'[2]Purified DNA QC Master'!$B:$X,6,FALSE)</f>
        <v>C*02:02</v>
      </c>
      <c r="J259" s="289" t="str">
        <f>VLOOKUP(A259,'[2]Purified DNA QC Master'!$B:$X,7,FALSE)</f>
        <v>C*16:02:01G</v>
      </c>
      <c r="K259" s="289" t="str">
        <f>VLOOKUP(A259,'[2]Purified DNA QC Master'!$B:$X,16,FALSE)</f>
        <v>DRB1*04:01</v>
      </c>
      <c r="L259" s="289" t="str">
        <f>VLOOKUP(A259,'[2]Purified DNA QC Master'!$B:$X,17,FALSE)</f>
        <v>DRB1*11:01</v>
      </c>
      <c r="M259" s="289" t="str">
        <f>VLOOKUP(A259,'[2]Purified DNA QC Master'!$B:$X,14,FALSE)</f>
        <v>DQB1*03:01</v>
      </c>
      <c r="N259" s="289" t="str">
        <f>VLOOKUP(A259,'[2]Purified DNA QC Master'!$B:$X,15,FALSE)</f>
        <v>DQB1*03:02</v>
      </c>
      <c r="O259" s="289" t="str">
        <f>VLOOKUP(A259,'[2]Purified DNA QC Master'!$B:$X,18,FALSE)</f>
        <v>DRB3*02:02:01G</v>
      </c>
      <c r="P259" s="289"/>
      <c r="Q259" s="289" t="str">
        <f>VLOOKUP(A259,'[2]Purified DNA QC Master'!$B:$X,20,FALSE)</f>
        <v>DRB4*01:01:01G</v>
      </c>
      <c r="R259" s="289"/>
      <c r="S259" s="289"/>
      <c r="T259" s="289"/>
      <c r="U259" s="289" t="str">
        <f>VLOOKUP(A259,'[2]Purified DNA QC Master'!$B:$X,12,FALSE)</f>
        <v>DQA1*03:01:01G</v>
      </c>
      <c r="V259" s="289" t="str">
        <f>VLOOKUP(A259,'[2]Purified DNA QC Master'!$B:$X,13,FALSE)</f>
        <v>DQA1*05:01:01G</v>
      </c>
      <c r="W259" s="289" t="str">
        <f>VLOOKUP(A259,'[2]Purified DNA QC Master'!$B:$X,10,FALSE)</f>
        <v>DPB1*02:01:02G</v>
      </c>
      <c r="X259" s="289" t="str">
        <f>VLOOKUP(A259,'[2]Purified DNA QC Master'!$B:$X,11,FALSE)</f>
        <v>DPB1*02:01:02G</v>
      </c>
      <c r="Y259" s="289" t="str">
        <f>VLOOKUP(A259,'[2]Purified DNA QC Master'!$B:$X,8,FALSE)</f>
        <v>DPA1*01:03</v>
      </c>
      <c r="Z259" s="289" t="str">
        <f>VLOOKUP(A259,'[2]Purified DNA QC Master'!$B:$X,9,FALSE)</f>
        <v>DPA1*01:03</v>
      </c>
    </row>
    <row r="260" spans="1:26" x14ac:dyDescent="0.3">
      <c r="A260" s="287">
        <v>554</v>
      </c>
      <c r="C260" s="287">
        <v>22</v>
      </c>
      <c r="D260" s="233" t="s">
        <v>925</v>
      </c>
      <c r="E260" s="289" t="str">
        <f>VLOOKUP(A260,'[2]Purified DNA QC Master'!$B:$X,2,FALSE)</f>
        <v>A*26:01</v>
      </c>
      <c r="F260" s="289" t="str">
        <f>VLOOKUP(A260,'[2]Purified DNA QC Master'!$B:$X,3,FALSE)</f>
        <v>A*31:01</v>
      </c>
      <c r="G260" s="289" t="str">
        <f>VLOOKUP(A260,'[2]Purified DNA QC Master'!$B:$X,4,FALSE)</f>
        <v>B*08:01</v>
      </c>
      <c r="H260" s="289" t="str">
        <f>VLOOKUP(A260,'[2]Purified DNA QC Master'!$B:$X,5,FALSE)</f>
        <v>B*37:01</v>
      </c>
      <c r="I260" s="289" t="str">
        <f>VLOOKUP(A260,'[2]Purified DNA QC Master'!$B:$X,6,FALSE)</f>
        <v>C*03:04</v>
      </c>
      <c r="J260" s="289" t="str">
        <f>VLOOKUP(A260,'[2]Purified DNA QC Master'!$B:$X,7,FALSE)</f>
        <v>C*06:02:01G</v>
      </c>
      <c r="K260" s="289" t="str">
        <f>VLOOKUP(A260,'[2]Purified DNA QC Master'!$B:$X,16,FALSE)</f>
        <v>DRB1*03:01</v>
      </c>
      <c r="L260" s="289" t="str">
        <f>VLOOKUP(A260,'[2]Purified DNA QC Master'!$B:$X,17,FALSE)</f>
        <v>DRB1*13:01</v>
      </c>
      <c r="M260" s="289" t="str">
        <f>VLOOKUP(A260,'[2]Purified DNA QC Master'!$B:$X,14,FALSE)</f>
        <v>DQB1*06:03</v>
      </c>
      <c r="N260" s="289" t="str">
        <f>VLOOKUP(A260,'[2]Purified DNA QC Master'!$B:$X,15,FALSE)</f>
        <v>DQB1*02:01</v>
      </c>
      <c r="O260" s="289" t="str">
        <f>VLOOKUP(A260,'[2]Purified DNA QC Master'!$B:$X,18,FALSE)</f>
        <v>DRB3*01:01</v>
      </c>
      <c r="P260" s="289" t="str">
        <f>VLOOKUP(A260,'[2]Purified DNA QC Master'!$B:$X,19,FALSE)</f>
        <v>DRB3*02:02:01G</v>
      </c>
      <c r="Q260" s="289"/>
      <c r="R260" s="289"/>
      <c r="S260" s="289"/>
      <c r="T260" s="289"/>
      <c r="U260" s="289" t="str">
        <f>VLOOKUP(A260,'[2]Purified DNA QC Master'!$B:$X,12,FALSE)</f>
        <v>DQA1*01:03</v>
      </c>
      <c r="V260" s="289" t="str">
        <f>VLOOKUP(A260,'[2]Purified DNA QC Master'!$B:$X,13,FALSE)</f>
        <v>DQA1*05:01</v>
      </c>
      <c r="W260" s="289" t="str">
        <f>VLOOKUP(A260,'[2]Purified DNA QC Master'!$B:$X,10,FALSE)</f>
        <v>DPB1*04:01:01G</v>
      </c>
      <c r="X260" s="289" t="str">
        <f>VLOOKUP(A260,'[2]Purified DNA QC Master'!$B:$X,11,FALSE)</f>
        <v>DPB1*04:02:01G</v>
      </c>
      <c r="Y260" s="289" t="str">
        <f>VLOOKUP(A260,'[2]Purified DNA QC Master'!$B:$X,8,FALSE)</f>
        <v>DPA1*01:03</v>
      </c>
      <c r="Z260" s="289" t="str">
        <f>VLOOKUP(A260,'[2]Purified DNA QC Master'!$B:$X,9,FALSE)</f>
        <v>DPA1*01:03</v>
      </c>
    </row>
    <row r="261" spans="1:26" x14ac:dyDescent="0.3">
      <c r="A261" s="287">
        <v>555</v>
      </c>
      <c r="C261" s="287">
        <v>21</v>
      </c>
      <c r="D261" s="233" t="s">
        <v>925</v>
      </c>
      <c r="E261" s="289" t="str">
        <f>VLOOKUP(A261,'[2]Purified DNA QC Master'!$B:$X,2,FALSE)</f>
        <v>A*02:01</v>
      </c>
      <c r="F261" s="289" t="str">
        <f>VLOOKUP(A261,'[2]Purified DNA QC Master'!$B:$X,3,FALSE)</f>
        <v>A*02:01</v>
      </c>
      <c r="G261" s="289" t="str">
        <f>VLOOKUP(A261,'[2]Purified DNA QC Master'!$B:$X,4,FALSE)</f>
        <v>B*15:01</v>
      </c>
      <c r="H261" s="289" t="str">
        <f>VLOOKUP(A261,'[2]Purified DNA QC Master'!$B:$X,5,FALSE)</f>
        <v>B*35:01:01G</v>
      </c>
      <c r="I261" s="289" t="str">
        <f>VLOOKUP(A261,'[2]Purified DNA QC Master'!$B:$X,6,FALSE)</f>
        <v>C*03:04</v>
      </c>
      <c r="J261" s="289" t="str">
        <f>VLOOKUP(A261,'[2]Purified DNA QC Master'!$B:$X,7,FALSE)</f>
        <v>C*04:01:01G</v>
      </c>
      <c r="K261" s="289" t="str">
        <f>VLOOKUP(A261,'[2]Purified DNA QC Master'!$B:$X,16,FALSE)</f>
        <v>DRB1*01:01</v>
      </c>
      <c r="L261" s="289" t="str">
        <f>VLOOKUP(A261,'[2]Purified DNA QC Master'!$B:$X,17,FALSE)</f>
        <v>DRB1*04:01</v>
      </c>
      <c r="M261" s="289" t="str">
        <f>VLOOKUP(A261,'[2]Purified DNA QC Master'!$B:$X,14,FALSE)</f>
        <v>DQB1*05:01</v>
      </c>
      <c r="N261" s="289" t="str">
        <f>VLOOKUP(A261,'[2]Purified DNA QC Master'!$B:$X,15,FALSE)</f>
        <v>DQB1*03:02</v>
      </c>
      <c r="O261" s="289"/>
      <c r="P261" s="289"/>
      <c r="Q261" s="289" t="str">
        <f>VLOOKUP(A261,'[2]Purified DNA QC Master'!$B:$X,20,FALSE)</f>
        <v>DRB4*01:01:01G</v>
      </c>
      <c r="R261" s="289"/>
      <c r="S261" s="289"/>
      <c r="T261" s="289"/>
      <c r="U261" s="289" t="str">
        <f>VLOOKUP(A261,'[2]Purified DNA QC Master'!$B:$X,12,FALSE)</f>
        <v>DQA1*01:01:01G</v>
      </c>
      <c r="V261" s="289" t="str">
        <f>VLOOKUP(A261,'[2]Purified DNA QC Master'!$B:$X,13,FALSE)</f>
        <v>DQA1*03:01:01G</v>
      </c>
      <c r="W261" s="289" t="str">
        <f>VLOOKUP(A261,'[2]Purified DNA QC Master'!$B:$X,10,FALSE)</f>
        <v>DPB1*02:01:02G</v>
      </c>
      <c r="X261" s="289" t="str">
        <f>VLOOKUP(A261,'[2]Purified DNA QC Master'!$B:$X,11,FALSE)</f>
        <v>DPB1*04:02</v>
      </c>
      <c r="Y261" s="289" t="str">
        <f>VLOOKUP(A261,'[2]Purified DNA QC Master'!$B:$X,8,FALSE)</f>
        <v>DPA1*01:03</v>
      </c>
      <c r="Z261" s="289" t="str">
        <f>VLOOKUP(A261,'[2]Purified DNA QC Master'!$B:$X,9,FALSE)</f>
        <v>DPA1*01:03</v>
      </c>
    </row>
    <row r="262" spans="1:26" x14ac:dyDescent="0.3">
      <c r="A262" s="287">
        <v>557</v>
      </c>
      <c r="C262" s="287">
        <v>22</v>
      </c>
      <c r="D262" s="233" t="s">
        <v>925</v>
      </c>
      <c r="E262" s="289" t="str">
        <f>VLOOKUP(A262,'[2]Purified DNA QC Master'!$B:$X,2,FALSE)</f>
        <v>A*11:01</v>
      </c>
      <c r="F262" s="289" t="str">
        <f>VLOOKUP(A262,'[2]Purified DNA QC Master'!$B:$X,3,FALSE)</f>
        <v>A*30:01</v>
      </c>
      <c r="G262" s="289" t="str">
        <f>VLOOKUP(A262,'[2]Purified DNA QC Master'!$B:$X,4,FALSE)</f>
        <v>B*13:02</v>
      </c>
      <c r="H262" s="289" t="str">
        <f>VLOOKUP(A262,'[2]Purified DNA QC Master'!$B:$X,5,FALSE)</f>
        <v>B*27:05:02G</v>
      </c>
      <c r="I262" s="289" t="str">
        <f>VLOOKUP(A262,'[2]Purified DNA QC Master'!$B:$X,6,FALSE)</f>
        <v>C*01:02:01G</v>
      </c>
      <c r="J262" s="289" t="str">
        <f>VLOOKUP(A262,'[2]Purified DNA QC Master'!$B:$X,7,FALSE)</f>
        <v>C*06:02:01G</v>
      </c>
      <c r="K262" s="289" t="str">
        <f>VLOOKUP(A262,'[2]Purified DNA QC Master'!$B:$X,16,FALSE)</f>
        <v>DRB1*01:01</v>
      </c>
      <c r="L262" s="289" t="str">
        <f>VLOOKUP(A262,'[2]Purified DNA QC Master'!$B:$X,17,FALSE)</f>
        <v>DRB1*13:02</v>
      </c>
      <c r="M262" s="289" t="str">
        <f>VLOOKUP(A262,'[2]Purified DNA QC Master'!$B:$X,14,FALSE)</f>
        <v>DQB1*05:01</v>
      </c>
      <c r="N262" s="289" t="str">
        <f>VLOOKUP(A262,'[2]Purified DNA QC Master'!$B:$X,15,FALSE)</f>
        <v>DQB1*06:04</v>
      </c>
      <c r="O262" s="289" t="str">
        <f>VLOOKUP(A262,'[2]Purified DNA QC Master'!$B:$X,18,FALSE)</f>
        <v>DRB3*03:01</v>
      </c>
      <c r="P262" s="289"/>
      <c r="Q262" s="289"/>
      <c r="R262" s="289"/>
      <c r="S262" s="289"/>
      <c r="T262" s="289"/>
      <c r="U262" s="289" t="str">
        <f>VLOOKUP(A262,'[2]Purified DNA QC Master'!$B:$X,12,FALSE)</f>
        <v>DQA1*01:01:01G</v>
      </c>
      <c r="V262" s="289" t="str">
        <f>VLOOKUP(A262,'[2]Purified DNA QC Master'!$B:$X,13,FALSE)</f>
        <v>DQA1*01:02:01G</v>
      </c>
      <c r="W262" s="289" t="str">
        <f>VLOOKUP(A262,'[2]Purified DNA QC Master'!$B:$X,10,FALSE)</f>
        <v>DPB1*02:01:02G</v>
      </c>
      <c r="X262" s="289" t="str">
        <f>VLOOKUP(A262,'[2]Purified DNA QC Master'!$B:$X,11,FALSE)</f>
        <v>DPB1*04:01</v>
      </c>
      <c r="Y262" s="289" t="str">
        <f>VLOOKUP(A262,'[2]Purified DNA QC Master'!$B:$X,8,FALSE)</f>
        <v>DPA1*01:03</v>
      </c>
      <c r="Z262" s="289" t="str">
        <f>VLOOKUP(A262,'[2]Purified DNA QC Master'!$B:$X,9,FALSE)</f>
        <v>DPA1*01:03</v>
      </c>
    </row>
    <row r="263" spans="1:26" x14ac:dyDescent="0.3">
      <c r="A263" s="287">
        <v>558</v>
      </c>
      <c r="C263" s="287">
        <v>23</v>
      </c>
      <c r="D263" s="233" t="s">
        <v>925</v>
      </c>
      <c r="E263" s="289" t="str">
        <f>VLOOKUP(A263,'[2]Purified DNA QC Master'!$B:$X,2,FALSE)</f>
        <v>A*02:01</v>
      </c>
      <c r="F263" s="289" t="str">
        <f>VLOOKUP(A263,'[2]Purified DNA QC Master'!$B:$X,3,FALSE)</f>
        <v>A*26:01</v>
      </c>
      <c r="G263" s="289" t="str">
        <f>VLOOKUP(A263,'[2]Purified DNA QC Master'!$B:$X,4,FALSE)</f>
        <v>B*44:02:01G</v>
      </c>
      <c r="H263" s="289" t="str">
        <f>VLOOKUP(A263,'[2]Purified DNA QC Master'!$B:$X,5,FALSE)</f>
        <v>B*55:01</v>
      </c>
      <c r="I263" s="289" t="str">
        <f>VLOOKUP(A263,'[2]Purified DNA QC Master'!$B:$X,6,FALSE)</f>
        <v>C*03:03:01G</v>
      </c>
      <c r="J263" s="289" t="str">
        <f>VLOOKUP(A263,'[2]Purified DNA QC Master'!$B:$X,7,FALSE)</f>
        <v>C*05:01</v>
      </c>
      <c r="K263" s="289" t="str">
        <f>VLOOKUP(A263,'[2]Purified DNA QC Master'!$B:$X,16,FALSE)</f>
        <v>DRB1*11:01</v>
      </c>
      <c r="L263" s="289" t="str">
        <f>VLOOKUP(A263,'[2]Purified DNA QC Master'!$B:$X,17,FALSE)</f>
        <v>DRB1*13:01</v>
      </c>
      <c r="M263" s="289" t="str">
        <f>VLOOKUP(A263,'[2]Purified DNA QC Master'!$B:$X,14,FALSE)</f>
        <v>DQB1*06:03</v>
      </c>
      <c r="N263" s="289" t="str">
        <f>VLOOKUP(A263,'[2]Purified DNA QC Master'!$B:$X,15,FALSE)</f>
        <v>DQB1*03:01</v>
      </c>
      <c r="O263" s="289" t="str">
        <f>VLOOKUP(A263,'[2]Purified DNA QC Master'!$B:$X,18,FALSE)</f>
        <v>DRB3*01:01</v>
      </c>
      <c r="P263" s="289" t="str">
        <f>VLOOKUP(A263,'[2]Purified DNA QC Master'!$B:$X,19,FALSE)</f>
        <v>DRB3*02:02:01G</v>
      </c>
      <c r="Q263" s="289"/>
      <c r="R263" s="289"/>
      <c r="S263" s="289"/>
      <c r="T263" s="289"/>
      <c r="U263" s="289" t="str">
        <f>VLOOKUP(A263,'[2]Purified DNA QC Master'!$B:$X,12,FALSE)</f>
        <v>DQA1*01:03</v>
      </c>
      <c r="V263" s="289" t="str">
        <f>VLOOKUP(A263,'[2]Purified DNA QC Master'!$B:$X,13,FALSE)</f>
        <v>DQA1*05:01:01G</v>
      </c>
      <c r="W263" s="289" t="str">
        <f>VLOOKUP(A263,'[2]Purified DNA QC Master'!$B:$X,10,FALSE)</f>
        <v>DPB1*04:02</v>
      </c>
      <c r="X263" s="289" t="str">
        <f>VLOOKUP(A263,'[2]Purified DNA QC Master'!$B:$X,11,FALSE)</f>
        <v>DPB1*04:02</v>
      </c>
      <c r="Y263" s="289" t="str">
        <f>VLOOKUP(A263,'[2]Purified DNA QC Master'!$B:$X,8,FALSE)</f>
        <v>DPA1*01:03</v>
      </c>
      <c r="Z263" s="289" t="str">
        <f>VLOOKUP(A263,'[2]Purified DNA QC Master'!$B:$X,9,FALSE)</f>
        <v>DPA1*01:03</v>
      </c>
    </row>
    <row r="264" spans="1:26" x14ac:dyDescent="0.3">
      <c r="A264" s="287">
        <v>559</v>
      </c>
      <c r="C264" s="287">
        <v>23</v>
      </c>
      <c r="D264" s="233" t="s">
        <v>925</v>
      </c>
      <c r="E264" s="289" t="str">
        <f>VLOOKUP(A264,'[2]Purified DNA QC Master'!$B:$X,2,FALSE)</f>
        <v>A*02:01</v>
      </c>
      <c r="F264" s="289" t="str">
        <f>VLOOKUP(A264,'[2]Purified DNA QC Master'!$B:$X,3,FALSE)</f>
        <v>A*24:02</v>
      </c>
      <c r="G264" s="289" t="str">
        <f>VLOOKUP(A264,'[2]Purified DNA QC Master'!$B:$X,4,FALSE)</f>
        <v>B*07:02:01G</v>
      </c>
      <c r="H264" s="289" t="str">
        <f>VLOOKUP(A264,'[2]Purified DNA QC Master'!$B:$X,5,FALSE)</f>
        <v>B*44:03</v>
      </c>
      <c r="I264" s="289" t="str">
        <f>VLOOKUP(A264,'[2]Purified DNA QC Master'!$B:$X,6,FALSE)</f>
        <v>C*07:02:01G</v>
      </c>
      <c r="J264" s="289" t="str">
        <f>VLOOKUP(A264,'[2]Purified DNA QC Master'!$B:$X,7,FALSE)</f>
        <v>C*16:01</v>
      </c>
      <c r="K264" s="289" t="str">
        <f>VLOOKUP(A264,'[2]Purified DNA QC Master'!$B:$X,16,FALSE)</f>
        <v>DRB1*04:01</v>
      </c>
      <c r="L264" s="289" t="str">
        <f>VLOOKUP(A264,'[2]Purified DNA QC Master'!$B:$X,17,FALSE)</f>
        <v>DRB1*07:01</v>
      </c>
      <c r="M264" s="289" t="str">
        <f>VLOOKUP(A264,'[2]Purified DNA QC Master'!$B:$X,14,FALSE)</f>
        <v>DQB1*02:02</v>
      </c>
      <c r="N264" s="289" t="str">
        <f>VLOOKUP(A264,'[2]Purified DNA QC Master'!$B:$X,15,FALSE)</f>
        <v>DQB1*03:02</v>
      </c>
      <c r="O264" s="289"/>
      <c r="P264" s="289"/>
      <c r="Q264" s="289" t="str">
        <f>VLOOKUP(A264,'[2]Purified DNA QC Master'!$B:$X,20,FALSE)</f>
        <v>DRB4*01:01:01G</v>
      </c>
      <c r="R264" s="289" t="str">
        <f>VLOOKUP(A264,'[2]Purified DNA QC Master'!$B:$X,21,FALSE)</f>
        <v>DRB4*01:01:01G</v>
      </c>
      <c r="S264" s="289"/>
      <c r="T264" s="289"/>
      <c r="U264" s="289" t="str">
        <f>VLOOKUP(A264,'[2]Purified DNA QC Master'!$B:$X,12,FALSE)</f>
        <v>DQA1*02:01</v>
      </c>
      <c r="V264" s="289" t="str">
        <f>VLOOKUP(A264,'[2]Purified DNA QC Master'!$B:$X,13,FALSE)</f>
        <v>DQA1*03:01:01G</v>
      </c>
      <c r="W264" s="289" t="str">
        <f>VLOOKUP(A264,'[2]Purified DNA QC Master'!$B:$X,10,FALSE)</f>
        <v>DPB1*01:01</v>
      </c>
      <c r="X264" s="289" t="str">
        <f>VLOOKUP(A264,'[2]Purified DNA QC Master'!$B:$X,11,FALSE)</f>
        <v>DPB1*04:01</v>
      </c>
      <c r="Y264" s="289" t="str">
        <f>VLOOKUP(A264,'[2]Purified DNA QC Master'!$B:$X,8,FALSE)</f>
        <v>DPA1*01:03</v>
      </c>
      <c r="Z264" s="289" t="str">
        <f>VLOOKUP(A264,'[2]Purified DNA QC Master'!$B:$X,9,FALSE)</f>
        <v>DPA1*02:02</v>
      </c>
    </row>
    <row r="265" spans="1:26" x14ac:dyDescent="0.3">
      <c r="A265" s="287">
        <v>560</v>
      </c>
      <c r="C265" s="287">
        <v>23</v>
      </c>
      <c r="D265" s="233" t="s">
        <v>925</v>
      </c>
      <c r="E265" s="289" t="str">
        <f>VLOOKUP(A265,'[2]Purified DNA QC Master'!$B:$X,2,FALSE)</f>
        <v>A*02:01</v>
      </c>
      <c r="F265" s="289" t="str">
        <f>VLOOKUP(A265,'[2]Purified DNA QC Master'!$B:$X,3,FALSE)</f>
        <v>A*68:02</v>
      </c>
      <c r="G265" s="289" t="str">
        <f>VLOOKUP(A265,'[2]Purified DNA QC Master'!$B:$X,4,FALSE)</f>
        <v>B*14:02</v>
      </c>
      <c r="H265" s="289" t="str">
        <f>VLOOKUP(A265,'[2]Purified DNA QC Master'!$B:$X,5,FALSE)</f>
        <v>B*15:01</v>
      </c>
      <c r="I265" s="289" t="str">
        <f>VLOOKUP(A265,'[2]Purified DNA QC Master'!$B:$X,6,FALSE)</f>
        <v>C*03:04</v>
      </c>
      <c r="J265" s="289" t="str">
        <f>VLOOKUP(A265,'[2]Purified DNA QC Master'!$B:$X,7,FALSE)</f>
        <v>C*08:02</v>
      </c>
      <c r="K265" s="289" t="str">
        <f>VLOOKUP(A265,'[2]Purified DNA QC Master'!$B:$X,16,FALSE)</f>
        <v>DRB1*04:01</v>
      </c>
      <c r="L265" s="289" t="str">
        <f>VLOOKUP(A265,'[2]Purified DNA QC Master'!$B:$X,17,FALSE)</f>
        <v>DRB1*13:03</v>
      </c>
      <c r="M265" s="289" t="str">
        <f>VLOOKUP(A265,'[2]Purified DNA QC Master'!$B:$X,14,FALSE)</f>
        <v>DQB1*03:01</v>
      </c>
      <c r="N265" s="289" t="str">
        <f>VLOOKUP(A265,'[2]Purified DNA QC Master'!$B:$X,15,FALSE)</f>
        <v>DQB1*03:02</v>
      </c>
      <c r="O265" s="289" t="str">
        <f>VLOOKUP(A265,'[2]Purified DNA QC Master'!$B:$X,18,FALSE)</f>
        <v>DRB3*01:01</v>
      </c>
      <c r="P265" s="289"/>
      <c r="Q265" s="289" t="str">
        <f>VLOOKUP(A265,'[2]Purified DNA QC Master'!$B:$X,20,FALSE)</f>
        <v>DRB4*01:01:01G</v>
      </c>
      <c r="R265" s="289"/>
      <c r="S265" s="289"/>
      <c r="T265" s="289"/>
      <c r="U265" s="289" t="str">
        <f>VLOOKUP(A265,'[2]Purified DNA QC Master'!$B:$X,12,FALSE)</f>
        <v>DQA1*03:01</v>
      </c>
      <c r="V265" s="289" t="str">
        <f>VLOOKUP(A265,'[2]Purified DNA QC Master'!$B:$X,13,FALSE)</f>
        <v>DQA1*05:01:01G</v>
      </c>
      <c r="W265" s="289" t="str">
        <f>VLOOKUP(A265,'[2]Purified DNA QC Master'!$B:$X,10,FALSE)</f>
        <v>DPB1*02:01:02G</v>
      </c>
      <c r="X265" s="289" t="str">
        <f>VLOOKUP(A265,'[2]Purified DNA QC Master'!$B:$X,11,FALSE)</f>
        <v>DPB1*02:01:02G</v>
      </c>
      <c r="Y265" s="289" t="str">
        <f>VLOOKUP(A265,'[2]Purified DNA QC Master'!$B:$X,8,FALSE)</f>
        <v>DPA1*01:03</v>
      </c>
      <c r="Z265" s="289" t="str">
        <f>VLOOKUP(A265,'[2]Purified DNA QC Master'!$B:$X,9,FALSE)</f>
        <v>DPA1*01:03</v>
      </c>
    </row>
    <row r="266" spans="1:26" x14ac:dyDescent="0.3">
      <c r="A266" s="287">
        <v>561</v>
      </c>
      <c r="C266" s="287">
        <v>21</v>
      </c>
      <c r="D266" s="233" t="s">
        <v>925</v>
      </c>
      <c r="E266" s="289" t="str">
        <f>VLOOKUP(A266,'[2]Purified DNA QC Master'!$B:$X,2,FALSE)</f>
        <v>2402</v>
      </c>
      <c r="F266" s="289" t="str">
        <f>VLOOKUP(A266,'[2]Purified DNA QC Master'!$B:$X,3,FALSE)</f>
        <v>6601</v>
      </c>
      <c r="G266" s="289" t="str">
        <f>VLOOKUP(A266,'[2]Purified DNA QC Master'!$B:$X,4,FALSE)</f>
        <v>27EKN</v>
      </c>
      <c r="H266" s="289" t="str">
        <f>VLOOKUP(A266,'[2]Purified DNA QC Master'!$B:$X,5,FALSE)</f>
        <v>4701</v>
      </c>
      <c r="I266" s="289" t="str">
        <f>VLOOKUP(A266,'[2]Purified DNA QC Master'!$B:$X,6,FALSE)</f>
        <v>1511</v>
      </c>
      <c r="J266" s="289" t="str">
        <f>VLOOKUP(A266,'[2]Purified DNA QC Master'!$B:$X,7,FALSE)</f>
        <v>17MN</v>
      </c>
      <c r="K266" s="289" t="str">
        <f>VLOOKUP(A266,'[2]Purified DNA QC Master'!$B:$X,16,FALSE)</f>
        <v>1101</v>
      </c>
      <c r="L266" s="289" t="str">
        <f>VLOOKUP(A266,'[2]Purified DNA QC Master'!$B:$X,17,FALSE)</f>
        <v>1104</v>
      </c>
      <c r="M266" s="289" t="str">
        <f>VLOOKUP(A266,'[2]Purified DNA QC Master'!$B:$X,14,FALSE)</f>
        <v>0301</v>
      </c>
      <c r="N266" s="289">
        <v>301</v>
      </c>
      <c r="O266" s="289" t="str">
        <f>VLOOKUP(A266,'[2]Purified DNA QC Master'!$B:$X,18,FALSE)</f>
        <v>02VXEA</v>
      </c>
      <c r="P266" s="289"/>
      <c r="Q266" s="289"/>
      <c r="R266" s="289"/>
      <c r="S266" s="289"/>
      <c r="T266" s="289"/>
      <c r="U266" s="289" t="str">
        <f>VLOOKUP(A266,'[2]Purified DNA QC Master'!$B:$X,12,FALSE)</f>
        <v>05BWRV</v>
      </c>
      <c r="V266" s="289" t="s">
        <v>3444</v>
      </c>
      <c r="W266" s="289" t="str">
        <f>VLOOKUP(A266,'[2]Purified DNA QC Master'!$B:$X,10,FALSE)</f>
        <v>0401</v>
      </c>
      <c r="X266" s="289">
        <v>401</v>
      </c>
      <c r="Y266" s="289" t="str">
        <f>VLOOKUP(A266,'[2]Purified DNA QC Master'!$B:$X,8,FALSE)</f>
        <v>0103</v>
      </c>
      <c r="Z266" s="289">
        <v>103</v>
      </c>
    </row>
    <row r="267" spans="1:26" x14ac:dyDescent="0.3">
      <c r="A267" s="287">
        <v>562</v>
      </c>
      <c r="C267" s="287">
        <v>31</v>
      </c>
      <c r="D267" s="233" t="s">
        <v>925</v>
      </c>
      <c r="E267" s="289" t="str">
        <f>VLOOKUP(A267,'[2]Purified DNA QC Master'!$B:$X,2,FALSE)</f>
        <v>A*02:01</v>
      </c>
      <c r="F267" s="289" t="str">
        <f>VLOOKUP(A267,'[2]Purified DNA QC Master'!$B:$X,3,FALSE)</f>
        <v>A*03:01</v>
      </c>
      <c r="G267" s="289" t="str">
        <f>VLOOKUP(A267,'[2]Purified DNA QC Master'!$B:$X,4,FALSE)</f>
        <v>B*40:01</v>
      </c>
      <c r="H267" s="289" t="str">
        <f>VLOOKUP(A267,'[2]Purified DNA QC Master'!$B:$X,5,FALSE)</f>
        <v>B*51:01</v>
      </c>
      <c r="I267" s="289" t="str">
        <f>VLOOKUP(A267,'[2]Purified DNA QC Master'!$B:$X,6,FALSE)</f>
        <v>C*03:04</v>
      </c>
      <c r="J267" s="289" t="str">
        <f>VLOOKUP(A267,'[2]Purified DNA QC Master'!$B:$X,7,FALSE)</f>
        <v>C*14:04</v>
      </c>
      <c r="K267" s="289" t="str">
        <f>VLOOKUP(A267,'[2]Purified DNA QC Master'!$B:$X,16,FALSE)</f>
        <v>DRB1*11:01</v>
      </c>
      <c r="L267" s="289" t="str">
        <f>VLOOKUP(A267,'[2]Purified DNA QC Master'!$B:$X,17,FALSE)</f>
        <v>DRB1*13:02</v>
      </c>
      <c r="M267" s="289" t="str">
        <f>VLOOKUP(A267,'[2]Purified DNA QC Master'!$B:$X,14,FALSE)</f>
        <v>DQB1*06:04</v>
      </c>
      <c r="N267" s="289" t="str">
        <f>VLOOKUP(A267,'[2]Purified DNA QC Master'!$B:$X,15,FALSE)</f>
        <v>DQB1*03:01</v>
      </c>
      <c r="O267" s="289" t="str">
        <f>VLOOKUP(A267,'[2]Purified DNA QC Master'!$B:$X,18,FALSE)</f>
        <v>DRB3*02:02:01G</v>
      </c>
      <c r="P267" s="289" t="str">
        <f>VLOOKUP(A267,'[2]Purified DNA QC Master'!$B:$X,19,FALSE)</f>
        <v>DRB3*03:01</v>
      </c>
      <c r="Q267" s="289"/>
      <c r="R267" s="289"/>
      <c r="S267" s="289"/>
      <c r="T267" s="289"/>
      <c r="U267" s="289" t="str">
        <f>VLOOKUP(A267,'[2]Purified DNA QC Master'!$B:$X,12,FALSE)</f>
        <v>DQA1*01:02:01G</v>
      </c>
      <c r="V267" s="289" t="str">
        <f>VLOOKUP(A267,'[2]Purified DNA QC Master'!$B:$X,13,FALSE)</f>
        <v>DQA1*05:01:01G</v>
      </c>
      <c r="W267" s="289" t="str">
        <f>VLOOKUP(A267,'[2]Purified DNA QC Master'!$B:$X,10,FALSE)</f>
        <v>DPB1*03:01:01G</v>
      </c>
      <c r="X267" s="289" t="str">
        <f>VLOOKUP(A267,'[2]Purified DNA QC Master'!$B:$X,11,FALSE)</f>
        <v>DPB1*04:01</v>
      </c>
      <c r="Y267" s="289" t="str">
        <f>VLOOKUP(A267,'[2]Purified DNA QC Master'!$B:$X,8,FALSE)</f>
        <v>DPA1*01:03</v>
      </c>
      <c r="Z267" s="289" t="str">
        <f>VLOOKUP(A267,'[2]Purified DNA QC Master'!$B:$X,9,FALSE)</f>
        <v>DPA1*01:03</v>
      </c>
    </row>
    <row r="268" spans="1:26" x14ac:dyDescent="0.3">
      <c r="A268" s="287">
        <v>563</v>
      </c>
      <c r="C268" s="287">
        <v>23</v>
      </c>
      <c r="D268" s="233" t="s">
        <v>925</v>
      </c>
      <c r="E268" s="289" t="str">
        <f>VLOOKUP(A268,'[2]Purified DNA QC Master'!$B:$X,2,FALSE)</f>
        <v>A*01:01</v>
      </c>
      <c r="F268" s="289" t="str">
        <f>VLOOKUP(A268,'[2]Purified DNA QC Master'!$B:$X,3,FALSE)</f>
        <v>A*03:01</v>
      </c>
      <c r="G268" s="289" t="str">
        <f>VLOOKUP(A268,'[2]Purified DNA QC Master'!$B:$X,4,FALSE)</f>
        <v>B*14:02</v>
      </c>
      <c r="H268" s="289" t="str">
        <f>VLOOKUP(A268,'[2]Purified DNA QC Master'!$B:$X,5,FALSE)</f>
        <v>B*37:01</v>
      </c>
      <c r="I268" s="289" t="str">
        <f>VLOOKUP(A268,'[2]Purified DNA QC Master'!$B:$X,6,FALSE)</f>
        <v>C*06:02:01G</v>
      </c>
      <c r="J268" s="289" t="str">
        <f>VLOOKUP(A268,'[2]Purified DNA QC Master'!$B:$X,7,FALSE)</f>
        <v>C*08:02</v>
      </c>
      <c r="K268" s="289" t="str">
        <f>VLOOKUP(A268,'[2]Purified DNA QC Master'!$B:$X,16,FALSE)</f>
        <v>DRB1*15:01</v>
      </c>
      <c r="L268" s="289" t="str">
        <f>VLOOKUP(A268,'[2]Purified DNA QC Master'!$B:$X,17,FALSE)</f>
        <v>DRB1*15:01</v>
      </c>
      <c r="M268" s="289" t="str">
        <f>VLOOKUP(A268,'[2]Purified DNA QC Master'!$B:$X,14,FALSE)</f>
        <v>DQB1*06:02</v>
      </c>
      <c r="N268" s="289" t="str">
        <f>VLOOKUP(A268,'[2]Purified DNA QC Master'!$B:$X,15,FALSE)</f>
        <v>DQB1*06:02</v>
      </c>
      <c r="O268" s="289"/>
      <c r="P268" s="289"/>
      <c r="Q268" s="289"/>
      <c r="R268" s="289"/>
      <c r="S268" s="289" t="str">
        <f>VLOOKUP(A268,'[2]Purified DNA QC Master'!$B:$X,22,FALSE)</f>
        <v>DRB5*01:01</v>
      </c>
      <c r="T268" s="289" t="str">
        <f>VLOOKUP(A268,'[2]Purified DNA QC Master'!$B:$X,23,FALSE)</f>
        <v>DRB5*01:01</v>
      </c>
      <c r="U268" s="289" t="str">
        <f>VLOOKUP(A268,'[2]Purified DNA QC Master'!$B:$X,12,FALSE)</f>
        <v>DQA1*01:02:01G</v>
      </c>
      <c r="V268" s="289" t="str">
        <f>VLOOKUP(A268,'[2]Purified DNA QC Master'!$B:$X,13,FALSE)</f>
        <v>DQA1*01:02:01G</v>
      </c>
      <c r="W268" s="289" t="str">
        <f>VLOOKUP(A268,'[2]Purified DNA QC Master'!$B:$X,10,FALSE)</f>
        <v>DPB1*02:01:02G</v>
      </c>
      <c r="X268" s="289" t="str">
        <f>VLOOKUP(A268,'[2]Purified DNA QC Master'!$B:$X,11,FALSE)</f>
        <v>DPB1*04:02</v>
      </c>
      <c r="Y268" s="289" t="str">
        <f>VLOOKUP(A268,'[2]Purified DNA QC Master'!$B:$X,8,FALSE)</f>
        <v>DPA1*01:03</v>
      </c>
      <c r="Z268" s="289" t="str">
        <f>VLOOKUP(A268,'[2]Purified DNA QC Master'!$B:$X,9,FALSE)</f>
        <v>DPA1*01:03</v>
      </c>
    </row>
    <row r="269" spans="1:26" x14ac:dyDescent="0.3">
      <c r="A269" s="287">
        <v>564</v>
      </c>
      <c r="C269" s="287">
        <v>22</v>
      </c>
      <c r="D269" s="233" t="s">
        <v>925</v>
      </c>
      <c r="E269" s="289" t="str">
        <f>VLOOKUP(A269,'[2]Purified DNA QC Master'!$B:$X,2,FALSE)</f>
        <v>A*02:01</v>
      </c>
      <c r="F269" s="289" t="str">
        <f>VLOOKUP(A269,'[2]Purified DNA QC Master'!$B:$X,3,FALSE)</f>
        <v>A*24:02</v>
      </c>
      <c r="G269" s="289" t="str">
        <f>VLOOKUP(A269,'[2]Purified DNA QC Master'!$B:$X,4,FALSE)</f>
        <v>B*27:05:02G</v>
      </c>
      <c r="H269" s="289" t="str">
        <f>VLOOKUP(A269,'[2]Purified DNA QC Master'!$B:$X,5,FALSE)</f>
        <v>B*40:01</v>
      </c>
      <c r="I269" s="289" t="str">
        <f>VLOOKUP(A269,'[2]Purified DNA QC Master'!$B:$X,6,FALSE)</f>
        <v>C*02:02</v>
      </c>
      <c r="J269" s="289" t="str">
        <f>VLOOKUP(A269,'[2]Purified DNA QC Master'!$B:$X,7,FALSE)</f>
        <v>C*03:04</v>
      </c>
      <c r="K269" s="289" t="str">
        <f>VLOOKUP(A269,'[2]Purified DNA QC Master'!$B:$X,16,FALSE)</f>
        <v>DRB1*13:01</v>
      </c>
      <c r="L269" s="289" t="str">
        <f>VLOOKUP(A269,'[2]Purified DNA QC Master'!$B:$X,17,FALSE)</f>
        <v>DRB1*13:01</v>
      </c>
      <c r="M269" s="289" t="str">
        <f>VLOOKUP(A269,'[2]Purified DNA QC Master'!$B:$X,14,FALSE)</f>
        <v>DQB1*06:03</v>
      </c>
      <c r="N269" s="289" t="str">
        <f>VLOOKUP(A269,'[2]Purified DNA QC Master'!$B:$X,15,FALSE)</f>
        <v>DQB1*06:03</v>
      </c>
      <c r="O269" s="289" t="str">
        <f>VLOOKUP(A269,'[2]Purified DNA QC Master'!$B:$X,18,FALSE)</f>
        <v>DRB3*01:01</v>
      </c>
      <c r="P269" s="289" t="str">
        <f>VLOOKUP(A269,'[2]Purified DNA QC Master'!$B:$X,19,FALSE)</f>
        <v>DRB3*01:01</v>
      </c>
      <c r="Q269" s="289"/>
      <c r="R269" s="289"/>
      <c r="S269" s="289"/>
      <c r="T269" s="289"/>
      <c r="U269" s="289" t="str">
        <f>VLOOKUP(A269,'[2]Purified DNA QC Master'!$B:$X,12,FALSE)</f>
        <v>DQA1*01:03</v>
      </c>
      <c r="V269" s="289" t="str">
        <f>VLOOKUP(A269,'[2]Purified DNA QC Master'!$B:$X,13,FALSE)</f>
        <v>DQA1*01:03</v>
      </c>
      <c r="W269" s="289" t="str">
        <f>VLOOKUP(A269,'[2]Purified DNA QC Master'!$B:$X,10,FALSE)</f>
        <v>DPB1*04:01</v>
      </c>
      <c r="X269" s="289" t="str">
        <f>VLOOKUP(A269,'[2]Purified DNA QC Master'!$B:$X,11,FALSE)</f>
        <v>DPB1*10:01</v>
      </c>
      <c r="Y269" s="289" t="str">
        <f>VLOOKUP(A269,'[2]Purified DNA QC Master'!$B:$X,8,FALSE)</f>
        <v>DPA1*01:03</v>
      </c>
      <c r="Z269" s="289" t="str">
        <f>VLOOKUP(A269,'[2]Purified DNA QC Master'!$B:$X,9,FALSE)</f>
        <v>DPA1*02:01</v>
      </c>
    </row>
    <row r="270" spans="1:26" x14ac:dyDescent="0.3">
      <c r="A270" s="287">
        <v>565</v>
      </c>
      <c r="C270" s="287">
        <v>22</v>
      </c>
      <c r="D270" s="233" t="s">
        <v>925</v>
      </c>
      <c r="E270" s="289" t="str">
        <f>VLOOKUP(A270,'[2]Purified DNA QC Master'!$B:$X,2,FALSE)</f>
        <v>A*02:05</v>
      </c>
      <c r="F270" s="289" t="str">
        <f>VLOOKUP(A270,'[2]Purified DNA QC Master'!$B:$X,3,FALSE)</f>
        <v>A*33:01</v>
      </c>
      <c r="G270" s="289" t="str">
        <f>VLOOKUP(A270,'[2]Purified DNA QC Master'!$B:$X,4,FALSE)</f>
        <v>B*14:02</v>
      </c>
      <c r="H270" s="289" t="str">
        <f>VLOOKUP(A270,'[2]Purified DNA QC Master'!$B:$X,5,FALSE)</f>
        <v>B*14:02</v>
      </c>
      <c r="I270" s="289" t="str">
        <f>VLOOKUP(A270,'[2]Purified DNA QC Master'!$B:$X,6,FALSE)</f>
        <v>C*08:02:01G</v>
      </c>
      <c r="J270" s="289" t="str">
        <f>VLOOKUP(A270,'[2]Purified DNA QC Master'!$B:$X,7,FALSE)</f>
        <v>C*08:02:01G</v>
      </c>
      <c r="K270" s="289" t="str">
        <f>VLOOKUP(A270,'[2]Purified DNA QC Master'!$B:$X,16,FALSE)</f>
        <v>DRB1*01:02</v>
      </c>
      <c r="L270" s="289" t="str">
        <f>VLOOKUP(A270,'[2]Purified DNA QC Master'!$B:$X,17,FALSE)</f>
        <v>DRB1*03:01</v>
      </c>
      <c r="M270" s="289" t="str">
        <f>VLOOKUP(A270,'[2]Purified DNA QC Master'!$B:$X,14,FALSE)</f>
        <v>DQB1*05:01</v>
      </c>
      <c r="N270" s="289" t="str">
        <f>VLOOKUP(A270,'[2]Purified DNA QC Master'!$B:$X,15,FALSE)</f>
        <v>DQB1*02:01</v>
      </c>
      <c r="O270" s="289" t="str">
        <f>VLOOKUP(A270,'[2]Purified DNA QC Master'!$B:$X,18,FALSE)</f>
        <v>DRB3*02:02:01G</v>
      </c>
      <c r="P270" s="289"/>
      <c r="Q270" s="289"/>
      <c r="R270" s="289"/>
      <c r="S270" s="289"/>
      <c r="T270" s="289"/>
      <c r="U270" s="289" t="str">
        <f>VLOOKUP(A270,'[2]Purified DNA QC Master'!$B:$X,12,FALSE)</f>
        <v>DQA1*01:01:01G</v>
      </c>
      <c r="V270" s="289" t="str">
        <f>VLOOKUP(A270,'[2]Purified DNA QC Master'!$B:$X,13,FALSE)</f>
        <v>DQA1*05:01</v>
      </c>
      <c r="W270" s="289" t="str">
        <f>VLOOKUP(A270,'[2]Purified DNA QC Master'!$B:$X,10,FALSE)</f>
        <v>DPB1*02:01:02G</v>
      </c>
      <c r="X270" s="289" t="str">
        <f>VLOOKUP(A270,'[2]Purified DNA QC Master'!$B:$X,11,FALSE)</f>
        <v>DPB1*04:01</v>
      </c>
      <c r="Y270" s="289" t="str">
        <f>VLOOKUP(A270,'[2]Purified DNA QC Master'!$B:$X,8,FALSE)</f>
        <v>DPA1*01:03</v>
      </c>
      <c r="Z270" s="289" t="str">
        <f>VLOOKUP(A270,'[2]Purified DNA QC Master'!$B:$X,9,FALSE)</f>
        <v>DPA1*01:03</v>
      </c>
    </row>
    <row r="271" spans="1:26" x14ac:dyDescent="0.3">
      <c r="A271" s="287">
        <v>566</v>
      </c>
      <c r="C271" s="287">
        <v>21</v>
      </c>
      <c r="D271" s="233" t="s">
        <v>925</v>
      </c>
      <c r="E271" s="289" t="str">
        <f>VLOOKUP(A271,'[2]Purified DNA QC Master'!$B:$X,2,FALSE)</f>
        <v>A*23:01:01G</v>
      </c>
      <c r="F271" s="289" t="str">
        <f>VLOOKUP(A271,'[2]Purified DNA QC Master'!$B:$X,3,FALSE)</f>
        <v>A*29:02</v>
      </c>
      <c r="G271" s="289" t="str">
        <f>VLOOKUP(A271,'[2]Purified DNA QC Master'!$B:$X,4,FALSE)</f>
        <v>B*44:04</v>
      </c>
      <c r="H271" s="289" t="str">
        <f>VLOOKUP(A271,'[2]Purified DNA QC Master'!$B:$X,5,FALSE)</f>
        <v>B*49:01</v>
      </c>
      <c r="I271" s="289" t="str">
        <f>VLOOKUP(A271,'[2]Purified DNA QC Master'!$B:$X,6,FALSE)</f>
        <v>C*07:01:01G</v>
      </c>
      <c r="J271" s="289" t="str">
        <f>VLOOKUP(A271,'[2]Purified DNA QC Master'!$B:$X,7,FALSE)</f>
        <v>C*16:01</v>
      </c>
      <c r="K271" s="289" t="str">
        <f>VLOOKUP(A271,'[2]Purified DNA QC Master'!$B:$X,16,FALSE)</f>
        <v>DRB1*11:01</v>
      </c>
      <c r="L271" s="289" t="str">
        <f>VLOOKUP(A271,'[2]Purified DNA QC Master'!$B:$X,17,FALSE)</f>
        <v>DRB1*15:01</v>
      </c>
      <c r="M271" s="289" t="str">
        <f>VLOOKUP(A271,'[2]Purified DNA QC Master'!$B:$X,14,FALSE)</f>
        <v>DQB1*06:02</v>
      </c>
      <c r="N271" s="289" t="str">
        <f>VLOOKUP(A271,'[2]Purified DNA QC Master'!$B:$X,15,FALSE)</f>
        <v>DQB1*03:01</v>
      </c>
      <c r="O271" s="289" t="str">
        <f>VLOOKUP(A271,'[2]Purified DNA QC Master'!$B:$X,18,FALSE)</f>
        <v>DRB3*02:02:01G</v>
      </c>
      <c r="P271" s="289"/>
      <c r="Q271" s="289"/>
      <c r="R271" s="289"/>
      <c r="S271" s="289" t="str">
        <f>VLOOKUP(A271,'[2]Purified DNA QC Master'!$B:$X,22,FALSE)</f>
        <v>DRB5*01:01</v>
      </c>
      <c r="T271" s="289"/>
      <c r="U271" s="289" t="str">
        <f>VLOOKUP(A271,'[2]Purified DNA QC Master'!$B:$X,12,FALSE)</f>
        <v>DQA1*01:02:01G</v>
      </c>
      <c r="V271" s="289" t="str">
        <f>VLOOKUP(A271,'[2]Purified DNA QC Master'!$B:$X,13,FALSE)</f>
        <v>DQA1*05:01:01G</v>
      </c>
      <c r="W271" s="289" t="str">
        <f>VLOOKUP(A271,'[2]Purified DNA QC Master'!$B:$X,10,FALSE)</f>
        <v>DPB1*14:01</v>
      </c>
      <c r="X271" s="289" t="str">
        <f>VLOOKUP(A271,'[2]Purified DNA QC Master'!$B:$X,11,FALSE)</f>
        <v>DPB1*20:01</v>
      </c>
      <c r="Y271" s="289" t="str">
        <f>VLOOKUP(A271,'[2]Purified DNA QC Master'!$B:$X,8,FALSE)</f>
        <v>DPA1*01:03</v>
      </c>
      <c r="Z271" s="289" t="str">
        <f>VLOOKUP(A271,'[2]Purified DNA QC Master'!$B:$X,9,FALSE)</f>
        <v>DPA1*02:01</v>
      </c>
    </row>
    <row r="272" spans="1:26" x14ac:dyDescent="0.3">
      <c r="A272" s="287">
        <v>568</v>
      </c>
      <c r="C272" s="287">
        <v>8</v>
      </c>
      <c r="D272" s="233" t="s">
        <v>925</v>
      </c>
      <c r="E272" s="289" t="str">
        <f>VLOOKUP(A272,'[2]Purified DNA QC Master'!$B:$X,2,FALSE)</f>
        <v>A*01:01</v>
      </c>
      <c r="F272" s="289" t="str">
        <f>VLOOKUP(A272,'[2]Purified DNA QC Master'!$B:$X,3,FALSE)</f>
        <v>A*29:02</v>
      </c>
      <c r="G272" s="289" t="str">
        <f>VLOOKUP(A272,'[2]Purified DNA QC Master'!$B:$X,4,FALSE)</f>
        <v>B*07:02:01G</v>
      </c>
      <c r="H272" s="289" t="str">
        <f>VLOOKUP(A272,'[2]Purified DNA QC Master'!$B:$X,5,FALSE)</f>
        <v>B*08:01</v>
      </c>
      <c r="I272" s="289" t="str">
        <f>VLOOKUP(A272,'[2]Purified DNA QC Master'!$B:$X,6,FALSE)</f>
        <v>C*07:01:01G</v>
      </c>
      <c r="J272" s="289" t="str">
        <f>VLOOKUP(A272,'[2]Purified DNA QC Master'!$B:$X,7,FALSE)</f>
        <v>C*07:02:01G</v>
      </c>
      <c r="K272" s="289" t="str">
        <f>VLOOKUP(A272,'[2]Purified DNA QC Master'!$B:$X,16,FALSE)</f>
        <v>DRB1*03:01</v>
      </c>
      <c r="L272" s="289" t="str">
        <f>VLOOKUP(A272,'[2]Purified DNA QC Master'!$B:$X,17,FALSE)</f>
        <v>DRB1*13:02</v>
      </c>
      <c r="M272" s="289" t="str">
        <f>VLOOKUP(A272,'[2]Purified DNA QC Master'!$B:$X,14,FALSE)</f>
        <v>DQB1*06:09</v>
      </c>
      <c r="N272" s="289" t="str">
        <f>VLOOKUP(A272,'[2]Purified DNA QC Master'!$B:$X,15,FALSE)</f>
        <v>DQB1*02:01</v>
      </c>
      <c r="O272" s="289" t="str">
        <f>VLOOKUP(A272,'[2]Purified DNA QC Master'!$B:$X,18,FALSE)</f>
        <v>DRB3*01:01</v>
      </c>
      <c r="P272" s="289" t="str">
        <f>VLOOKUP(A272,'[2]Purified DNA QC Master'!$B:$X,19,FALSE)</f>
        <v>DRB3*03:01</v>
      </c>
      <c r="Q272" s="289"/>
      <c r="R272" s="289"/>
      <c r="S272" s="289"/>
      <c r="T272" s="289"/>
      <c r="U272" s="289" t="str">
        <f>VLOOKUP(A272,'[2]Purified DNA QC Master'!$B:$X,12,FALSE)</f>
        <v>DQA1*01:02:01G</v>
      </c>
      <c r="V272" s="289" t="str">
        <f>VLOOKUP(A272,'[2]Purified DNA QC Master'!$B:$X,13,FALSE)</f>
        <v>DQA1*05:01</v>
      </c>
      <c r="W272" s="289" t="str">
        <f>VLOOKUP(A272,'[2]Purified DNA QC Master'!$B:$X,10,FALSE)</f>
        <v>DPB1*04:01</v>
      </c>
      <c r="X272" s="289" t="str">
        <f>VLOOKUP(A272,'[2]Purified DNA QC Master'!$B:$X,11,FALSE)</f>
        <v>DPB1*09:01</v>
      </c>
      <c r="Y272" s="289" t="str">
        <f>VLOOKUP(A272,'[2]Purified DNA QC Master'!$B:$X,8,FALSE)</f>
        <v>DPA1*01:03</v>
      </c>
      <c r="Z272" s="289" t="str">
        <f>VLOOKUP(A272,'[2]Purified DNA QC Master'!$B:$X,9,FALSE)</f>
        <v>DPA1*02:01</v>
      </c>
    </row>
    <row r="273" spans="1:26" x14ac:dyDescent="0.3">
      <c r="A273" s="287">
        <v>569</v>
      </c>
      <c r="C273" s="287">
        <v>22</v>
      </c>
      <c r="D273" s="233" t="s">
        <v>925</v>
      </c>
      <c r="E273" s="289" t="str">
        <f>VLOOKUP(A273,'[2]Purified DNA QC Master'!$B:$X,2,FALSE)</f>
        <v>A*01:01</v>
      </c>
      <c r="F273" s="289" t="str">
        <f>VLOOKUP(A273,'[2]Purified DNA QC Master'!$B:$X,3,FALSE)</f>
        <v>A*02:01</v>
      </c>
      <c r="G273" s="289" t="str">
        <f>VLOOKUP(A273,'[2]Purified DNA QC Master'!$B:$X,4,FALSE)</f>
        <v>B*07:02:01G</v>
      </c>
      <c r="H273" s="289" t="str">
        <f>VLOOKUP(A273,'[2]Purified DNA QC Master'!$B:$X,5,FALSE)</f>
        <v>B*15:01</v>
      </c>
      <c r="I273" s="289" t="str">
        <f>VLOOKUP(A273,'[2]Purified DNA QC Master'!$B:$X,6,FALSE)</f>
        <v>C*03:03:01G</v>
      </c>
      <c r="J273" s="289" t="str">
        <f>VLOOKUP(A273,'[2]Purified DNA QC Master'!$B:$X,7,FALSE)</f>
        <v>C*07:02:01G</v>
      </c>
      <c r="K273" s="289" t="str">
        <f>VLOOKUP(A273,'[2]Purified DNA QC Master'!$B:$X,16,FALSE)</f>
        <v>DRB1*04:01</v>
      </c>
      <c r="L273" s="289" t="str">
        <f>VLOOKUP(A273,'[2]Purified DNA QC Master'!$B:$X,17,FALSE)</f>
        <v>DRB1*15:01</v>
      </c>
      <c r="M273" s="289" t="str">
        <f>VLOOKUP(A273,'[2]Purified DNA QC Master'!$B:$X,14,FALSE)</f>
        <v>DQB1*06:02</v>
      </c>
      <c r="N273" s="289" t="str">
        <f>VLOOKUP(A273,'[2]Purified DNA QC Master'!$B:$X,15,FALSE)</f>
        <v>DQB1*03:02</v>
      </c>
      <c r="O273" s="289"/>
      <c r="P273" s="289"/>
      <c r="Q273" s="289" t="str">
        <f>VLOOKUP(A273,'[2]Purified DNA QC Master'!$B:$X,20,FALSE)</f>
        <v>DRB4*01:01:01G</v>
      </c>
      <c r="R273" s="289"/>
      <c r="S273" s="289" t="str">
        <f>VLOOKUP(A273,'[2]Purified DNA QC Master'!$B:$X,22,FALSE)</f>
        <v>DRB5*01:01</v>
      </c>
      <c r="T273" s="289"/>
      <c r="U273" s="289" t="str">
        <f>VLOOKUP(A273,'[2]Purified DNA QC Master'!$B:$X,12,FALSE)</f>
        <v>DQA1*01:02:01G</v>
      </c>
      <c r="V273" s="289" t="str">
        <f>VLOOKUP(A273,'[2]Purified DNA QC Master'!$B:$X,13,FALSE)</f>
        <v>DQA1*03:01:01G</v>
      </c>
      <c r="W273" s="289" t="str">
        <f>VLOOKUP(A273,'[2]Purified DNA QC Master'!$B:$X,10,FALSE)</f>
        <v>DPB1*02:01:02G</v>
      </c>
      <c r="X273" s="289" t="str">
        <f>VLOOKUP(A273,'[2]Purified DNA QC Master'!$B:$X,11,FALSE)</f>
        <v>DPB1*04:02</v>
      </c>
      <c r="Y273" s="289" t="str">
        <f>VLOOKUP(A273,'[2]Purified DNA QC Master'!$B:$X,8,FALSE)</f>
        <v>DPA1*01:03</v>
      </c>
      <c r="Z273" s="289" t="str">
        <f>VLOOKUP(A273,'[2]Purified DNA QC Master'!$B:$X,9,FALSE)</f>
        <v>DPA1*01:03</v>
      </c>
    </row>
    <row r="274" spans="1:26" x14ac:dyDescent="0.3">
      <c r="A274" s="287">
        <v>570</v>
      </c>
      <c r="C274" s="287">
        <v>22</v>
      </c>
      <c r="D274" s="233" t="s">
        <v>925</v>
      </c>
      <c r="E274" s="289" t="str">
        <f>VLOOKUP(A274,'[2]Purified DNA QC Master'!$B:$X,2,FALSE)</f>
        <v>A*24:02</v>
      </c>
      <c r="F274" s="289" t="str">
        <f>VLOOKUP(A274,'[2]Purified DNA QC Master'!$B:$X,3,FALSE)</f>
        <v>A*30:02</v>
      </c>
      <c r="G274" s="289" t="str">
        <f>VLOOKUP(A274,'[2]Purified DNA QC Master'!$B:$X,4,FALSE)</f>
        <v>B*15:24</v>
      </c>
      <c r="H274" s="289" t="str">
        <f>VLOOKUP(A274,'[2]Purified DNA QC Master'!$B:$X,5,FALSE)</f>
        <v>B*58:01</v>
      </c>
      <c r="I274" s="289" t="str">
        <f>VLOOKUP(A274,'[2]Purified DNA QC Master'!$B:$X,6,FALSE)</f>
        <v>C*03:03:01G</v>
      </c>
      <c r="J274" s="289" t="str">
        <f>VLOOKUP(A274,'[2]Purified DNA QC Master'!$B:$X,7,FALSE)</f>
        <v>C*07:01:01G</v>
      </c>
      <c r="K274" s="289" t="str">
        <f>VLOOKUP(A274,'[2]Purified DNA QC Master'!$B:$X,16,FALSE)</f>
        <v>DRB1*10:01</v>
      </c>
      <c r="L274" s="289" t="str">
        <f>VLOOKUP(A274,'[2]Purified DNA QC Master'!$B:$X,17,FALSE)</f>
        <v>DRB1*13:01</v>
      </c>
      <c r="M274" s="289" t="str">
        <f>VLOOKUP(A274,'[2]Purified DNA QC Master'!$B:$X,14,FALSE)</f>
        <v>DQB1*05:01</v>
      </c>
      <c r="N274" s="289" t="str">
        <f>VLOOKUP(A274,'[2]Purified DNA QC Master'!$B:$X,15,FALSE)</f>
        <v>DQB1*06:03</v>
      </c>
      <c r="O274" s="289" t="str">
        <f>VLOOKUP(A274,'[2]Purified DNA QC Master'!$B:$X,18,FALSE)</f>
        <v>DRB3*01:01</v>
      </c>
      <c r="P274" s="289"/>
      <c r="Q274" s="289"/>
      <c r="R274" s="289"/>
      <c r="S274" s="289"/>
      <c r="T274" s="289"/>
      <c r="U274" s="289" t="str">
        <f>VLOOKUP(A274,'[2]Purified DNA QC Master'!$B:$X,12,FALSE)</f>
        <v>DQA1*01:01:01G</v>
      </c>
      <c r="V274" s="289" t="str">
        <f>VLOOKUP(A274,'[2]Purified DNA QC Master'!$B:$X,13,FALSE)</f>
        <v>DQA1*01:03</v>
      </c>
      <c r="W274" s="289" t="str">
        <f>VLOOKUP(A274,'[2]Purified DNA QC Master'!$B:$X,10,FALSE)</f>
        <v>DPB1*02:01:02G</v>
      </c>
      <c r="X274" s="289" t="str">
        <f>VLOOKUP(A274,'[2]Purified DNA QC Master'!$B:$X,11,FALSE)</f>
        <v>DPB1*04:01</v>
      </c>
      <c r="Y274" s="289" t="str">
        <f>VLOOKUP(A274,'[2]Purified DNA QC Master'!$B:$X,8,FALSE)</f>
        <v>DPA1*01:03</v>
      </c>
      <c r="Z274" s="289" t="str">
        <f>VLOOKUP(A274,'[2]Purified DNA QC Master'!$B:$X,9,FALSE)</f>
        <v>DPA1*02:01</v>
      </c>
    </row>
    <row r="275" spans="1:26" x14ac:dyDescent="0.3">
      <c r="A275" s="287">
        <v>571</v>
      </c>
      <c r="C275" s="287">
        <v>22</v>
      </c>
      <c r="D275" s="233" t="s">
        <v>925</v>
      </c>
      <c r="E275" s="289" t="str">
        <f>VLOOKUP(A275,'[2]Purified DNA QC Master'!$B:$X,2,FALSE)</f>
        <v>A*03:01</v>
      </c>
      <c r="F275" s="289" t="str">
        <f>VLOOKUP(A275,'[2]Purified DNA QC Master'!$B:$X,3,FALSE)</f>
        <v>A*03:01</v>
      </c>
      <c r="G275" s="289" t="str">
        <f>VLOOKUP(A275,'[2]Purified DNA QC Master'!$B:$X,4,FALSE)</f>
        <v>B*08:01</v>
      </c>
      <c r="H275" s="289" t="str">
        <f>VLOOKUP(A275,'[2]Purified DNA QC Master'!$B:$X,5,FALSE)</f>
        <v>B*35:02</v>
      </c>
      <c r="I275" s="289" t="str">
        <f>VLOOKUP(A275,'[2]Purified DNA QC Master'!$B:$X,6,FALSE)</f>
        <v>C*04:01:01G</v>
      </c>
      <c r="J275" s="289" t="str">
        <f>VLOOKUP(A275,'[2]Purified DNA QC Master'!$B:$X,7,FALSE)</f>
        <v>C*07:01:01G</v>
      </c>
      <c r="K275" s="289" t="str">
        <f>VLOOKUP(A275,'[2]Purified DNA QC Master'!$B:$X,16,FALSE)</f>
        <v>DRB1*03:01</v>
      </c>
      <c r="L275" s="289" t="str">
        <f>VLOOKUP(A275,'[2]Purified DNA QC Master'!$B:$X,17,FALSE)</f>
        <v>DRB1*11:04</v>
      </c>
      <c r="M275" s="289" t="str">
        <f>VLOOKUP(A275,'[2]Purified DNA QC Master'!$B:$X,14,FALSE)</f>
        <v>DQB1*02:01</v>
      </c>
      <c r="N275" s="289" t="str">
        <f>VLOOKUP(A275,'[2]Purified DNA QC Master'!$B:$X,15,FALSE)</f>
        <v>DQB1*03:01</v>
      </c>
      <c r="O275" s="289" t="str">
        <f>VLOOKUP(A275,'[2]Purified DNA QC Master'!$B:$X,18,FALSE)</f>
        <v>DRB3*01:01</v>
      </c>
      <c r="P275" s="289" t="str">
        <f>VLOOKUP(A275,'[2]Purified DNA QC Master'!$B:$X,19,FALSE)</f>
        <v>DRB3*02:02:01G</v>
      </c>
      <c r="Q275" s="289"/>
      <c r="R275" s="289"/>
      <c r="S275" s="289"/>
      <c r="T275" s="289"/>
      <c r="U275" s="289" t="str">
        <f>VLOOKUP(A275,'[2]Purified DNA QC Master'!$B:$X,12,FALSE)</f>
        <v>DQA1*05:01</v>
      </c>
      <c r="V275" s="289" t="str">
        <f>VLOOKUP(A275,'[2]Purified DNA QC Master'!$B:$X,13,FALSE)</f>
        <v>DQA1*05:01:01G</v>
      </c>
      <c r="W275" s="289" t="str">
        <f>VLOOKUP(A275,'[2]Purified DNA QC Master'!$B:$X,10,FALSE)</f>
        <v>DPB1*01:01</v>
      </c>
      <c r="X275" s="289" t="str">
        <f>VLOOKUP(A275,'[2]Purified DNA QC Master'!$B:$X,11,FALSE)</f>
        <v>DPB1*03:01:01G</v>
      </c>
      <c r="Y275" s="289" t="str">
        <f>VLOOKUP(A275,'[2]Purified DNA QC Master'!$B:$X,8,FALSE)</f>
        <v>DPA1*01:03</v>
      </c>
      <c r="Z275" s="289" t="str">
        <f>VLOOKUP(A275,'[2]Purified DNA QC Master'!$B:$X,9,FALSE)</f>
        <v>DPA1*02:01</v>
      </c>
    </row>
    <row r="276" spans="1:26" x14ac:dyDescent="0.3">
      <c r="A276" s="287">
        <v>572</v>
      </c>
      <c r="C276" s="287">
        <v>11</v>
      </c>
      <c r="D276" s="233" t="s">
        <v>925</v>
      </c>
      <c r="E276" s="289" t="str">
        <f>VLOOKUP(A276,'[2]Purified DNA QC Master'!$B:$X,2,FALSE)</f>
        <v>02DFDM</v>
      </c>
      <c r="F276" s="289" t="str">
        <f>VLOOKUP(A276,'[2]Purified DNA QC Master'!$B:$X,3,FALSE)</f>
        <v>03CZNT</v>
      </c>
      <c r="G276" s="289" t="str">
        <f>VLOOKUP(A276,'[2]Purified DNA QC Master'!$B:$X,4,FALSE)</f>
        <v>39BMFM</v>
      </c>
      <c r="H276" s="289" t="str">
        <f>VLOOKUP(A276,'[2]Purified DNA QC Master'!$B:$X,5,FALSE)</f>
        <v>4002</v>
      </c>
      <c r="I276" s="289" t="str">
        <f>VLOOKUP(A276,'[2]Purified DNA QC Master'!$B:$X,6,FALSE)</f>
        <v>0304</v>
      </c>
      <c r="J276" s="289" t="str">
        <f>VLOOKUP(A276,'[2]Purified DNA QC Master'!$B:$X,7,FALSE)</f>
        <v>1203</v>
      </c>
      <c r="K276" s="289" t="str">
        <f>VLOOKUP(A276,'[2]Purified DNA QC Master'!$B:$X,16,FALSE)</f>
        <v>1301</v>
      </c>
      <c r="L276" s="289" t="str">
        <f>VLOOKUP(A276,'[2]Purified DNA QC Master'!$B:$X,17,FALSE)</f>
        <v>14BCAD</v>
      </c>
      <c r="M276" s="289" t="str">
        <f>VLOOKUP(A276,'[2]Purified DNA QC Master'!$B:$X,14,FALSE)</f>
        <v>0503</v>
      </c>
      <c r="N276" s="289" t="str">
        <f>VLOOKUP(A276,'[2]Purified DNA QC Master'!$B:$X,15,FALSE)</f>
        <v>0603</v>
      </c>
      <c r="O276" s="289" t="str">
        <f>VLOOKUP(A276,'[2]Purified DNA QC Master'!$B:$X,18,FALSE)</f>
        <v>01VE</v>
      </c>
      <c r="P276" s="289" t="str">
        <f>VLOOKUP(A276,'[2]Purified DNA QC Master'!$B:$X,19,FALSE)</f>
        <v>02VXEA</v>
      </c>
      <c r="Q276" s="289"/>
      <c r="R276" s="289"/>
      <c r="S276" s="289"/>
      <c r="T276" s="289"/>
      <c r="U276" s="289" t="str">
        <f>VLOOKUP(A276,'[2]Purified DNA QC Master'!$B:$X,12,FALSE)</f>
        <v>01MV</v>
      </c>
      <c r="V276" s="289" t="str">
        <f>VLOOKUP(A276,'[2]Purified DNA QC Master'!$B:$X,13,FALSE)</f>
        <v>0103</v>
      </c>
      <c r="W276" s="289" t="str">
        <f>VLOOKUP(A276,'[2]Purified DNA QC Master'!$B:$X,10,FALSE)</f>
        <v>0201</v>
      </c>
      <c r="X276" s="289">
        <v>201</v>
      </c>
      <c r="Y276" s="289" t="str">
        <f>VLOOKUP(A276,'[2]Purified DNA QC Master'!$B:$X,8,FALSE)</f>
        <v>0103</v>
      </c>
      <c r="Z276" s="289" t="str">
        <f>VLOOKUP(A276,'[2]Purified DNA QC Master'!$B:$X,9,FALSE)</f>
        <v>0103</v>
      </c>
    </row>
    <row r="277" spans="1:26" x14ac:dyDescent="0.3">
      <c r="A277" s="287">
        <v>573</v>
      </c>
      <c r="C277" s="287">
        <v>22</v>
      </c>
      <c r="D277" s="233" t="s">
        <v>925</v>
      </c>
      <c r="E277" s="289" t="str">
        <f>VLOOKUP(A277,'[2]Purified DNA QC Master'!$B:$X,2,FALSE)</f>
        <v>A*01:01</v>
      </c>
      <c r="F277" s="289" t="str">
        <f>VLOOKUP(A277,'[2]Purified DNA QC Master'!$B:$X,3,FALSE)</f>
        <v>A*33:01</v>
      </c>
      <c r="G277" s="289" t="str">
        <f>VLOOKUP(A277,'[2]Purified DNA QC Master'!$B:$X,4,FALSE)</f>
        <v>B*14:02</v>
      </c>
      <c r="H277" s="289" t="str">
        <f>VLOOKUP(A277,'[2]Purified DNA QC Master'!$B:$X,5,FALSE)</f>
        <v>B*45:01</v>
      </c>
      <c r="I277" s="289" t="str">
        <f>VLOOKUP(A277,'[2]Purified DNA QC Master'!$B:$X,6,FALSE)</f>
        <v>C*06:02:01G</v>
      </c>
      <c r="J277" s="289" t="str">
        <f>VLOOKUP(A277,'[2]Purified DNA QC Master'!$B:$X,7,FALSE)</f>
        <v>C*08:02</v>
      </c>
      <c r="K277" s="289" t="str">
        <f>VLOOKUP(A277,'[2]Purified DNA QC Master'!$B:$X,16,FALSE)</f>
        <v>DRB1*01:02</v>
      </c>
      <c r="L277" s="289" t="str">
        <f>VLOOKUP(A277,'[2]Purified DNA QC Master'!$B:$X,17,FALSE)</f>
        <v>DRB1*04:01</v>
      </c>
      <c r="M277" s="289" t="str">
        <f>VLOOKUP(A277,'[2]Purified DNA QC Master'!$B:$X,14,FALSE)</f>
        <v>DQB1*05:01</v>
      </c>
      <c r="N277" s="289" t="str">
        <f>VLOOKUP(A277,'[2]Purified DNA QC Master'!$B:$X,15,FALSE)</f>
        <v>DQB1*03:01</v>
      </c>
      <c r="O277" s="289"/>
      <c r="P277" s="289"/>
      <c r="Q277" s="289" t="str">
        <f>VLOOKUP(A277,'[2]Purified DNA QC Master'!$B:$X,20,FALSE)</f>
        <v>DRB4*01:01:01G</v>
      </c>
      <c r="R277" s="289"/>
      <c r="S277" s="289"/>
      <c r="T277" s="289"/>
      <c r="U277" s="289" t="str">
        <f>VLOOKUP(A277,'[2]Purified DNA QC Master'!$B:$X,12,FALSE)</f>
        <v>DQA1*01:01:01G</v>
      </c>
      <c r="V277" s="289" t="str">
        <f>VLOOKUP(A277,'[2]Purified DNA QC Master'!$B:$X,13,FALSE)</f>
        <v>DQA1*03:01:01G</v>
      </c>
      <c r="W277" s="289" t="str">
        <f>VLOOKUP(A277,'[2]Purified DNA QC Master'!$B:$X,10,FALSE)</f>
        <v>DPB1*04:01:01G</v>
      </c>
      <c r="X277" s="289" t="str">
        <f>VLOOKUP(A277,'[2]Purified DNA QC Master'!$B:$X,11,FALSE)</f>
        <v>DPB1*04:02:01G</v>
      </c>
      <c r="Y277" s="289" t="str">
        <f>VLOOKUP(A277,'[2]Purified DNA QC Master'!$B:$X,8,FALSE)</f>
        <v>DPA1*01:03</v>
      </c>
      <c r="Z277" s="289" t="str">
        <f>VLOOKUP(A277,'[2]Purified DNA QC Master'!$B:$X,9,FALSE)</f>
        <v>DPA1*01:03</v>
      </c>
    </row>
    <row r="278" spans="1:26" x14ac:dyDescent="0.3">
      <c r="A278" s="287">
        <v>574</v>
      </c>
      <c r="C278" s="287">
        <v>22</v>
      </c>
      <c r="D278" s="233" t="s">
        <v>925</v>
      </c>
      <c r="E278" s="289" t="str">
        <f>VLOOKUP(A278,'[2]Purified DNA QC Master'!$B:$X,2,FALSE)</f>
        <v>A*02:01</v>
      </c>
      <c r="F278" s="289" t="str">
        <f>VLOOKUP(A278,'[2]Purified DNA QC Master'!$B:$X,3,FALSE)</f>
        <v>A*29:02</v>
      </c>
      <c r="G278" s="289" t="str">
        <f>VLOOKUP(A278,'[2]Purified DNA QC Master'!$B:$X,4,FALSE)</f>
        <v>B*40:01</v>
      </c>
      <c r="H278" s="289" t="str">
        <f>VLOOKUP(A278,'[2]Purified DNA QC Master'!$B:$X,5,FALSE)</f>
        <v>B*44:03</v>
      </c>
      <c r="I278" s="289" t="str">
        <f>VLOOKUP(A278,'[2]Purified DNA QC Master'!$B:$X,6,FALSE)</f>
        <v>C*03:04</v>
      </c>
      <c r="J278" s="289" t="str">
        <f>VLOOKUP(A278,'[2]Purified DNA QC Master'!$B:$X,7,FALSE)</f>
        <v>C*16:01</v>
      </c>
      <c r="K278" s="289" t="str">
        <f>VLOOKUP(A278,'[2]Purified DNA QC Master'!$B:$X,16,FALSE)</f>
        <v>DRB1*07:01</v>
      </c>
      <c r="L278" s="289" t="str">
        <f>VLOOKUP(A278,'[2]Purified DNA QC Master'!$B:$X,17,FALSE)</f>
        <v>DRB1*13:01</v>
      </c>
      <c r="M278" s="289" t="str">
        <f>VLOOKUP(A278,'[2]Purified DNA QC Master'!$B:$X,14,FALSE)</f>
        <v>DQB1*06:03</v>
      </c>
      <c r="N278" s="289" t="str">
        <f>VLOOKUP(A278,'[2]Purified DNA QC Master'!$B:$X,15,FALSE)</f>
        <v>DQB1*02:02</v>
      </c>
      <c r="O278" s="289" t="str">
        <f>VLOOKUP(A278,'[2]Purified DNA QC Master'!$B:$X,18,FALSE)</f>
        <v>DRB3*01:01</v>
      </c>
      <c r="P278" s="289"/>
      <c r="Q278" s="289" t="str">
        <f>VLOOKUP(A278,'[2]Purified DNA QC Master'!$B:$X,20,FALSE)</f>
        <v>DRB4*01:01:01G</v>
      </c>
      <c r="R278" s="289"/>
      <c r="S278" s="289"/>
      <c r="T278" s="289"/>
      <c r="U278" s="289" t="str">
        <f>VLOOKUP(A278,'[2]Purified DNA QC Master'!$B:$X,12,FALSE)</f>
        <v>DQA1*01:03</v>
      </c>
      <c r="V278" s="289" t="str">
        <f>VLOOKUP(A278,'[2]Purified DNA QC Master'!$B:$X,13,FALSE)</f>
        <v>DQA1*02:01</v>
      </c>
      <c r="W278" s="289" t="str">
        <f>VLOOKUP(A278,'[2]Purified DNA QC Master'!$B:$X,10,FALSE)</f>
        <v>DPB1*02:01:02G</v>
      </c>
      <c r="X278" s="289" t="str">
        <f>VLOOKUP(A278,'[2]Purified DNA QC Master'!$B:$X,11,FALSE)</f>
        <v>DPB1*09:01</v>
      </c>
      <c r="Y278" s="289" t="str">
        <f>VLOOKUP(A278,'[2]Purified DNA QC Master'!$B:$X,8,FALSE)</f>
        <v>DPA1*01:03</v>
      </c>
      <c r="Z278" s="289" t="str">
        <f>VLOOKUP(A278,'[2]Purified DNA QC Master'!$B:$X,9,FALSE)</f>
        <v>DPA1*02:01</v>
      </c>
    </row>
    <row r="279" spans="1:26" x14ac:dyDescent="0.3">
      <c r="A279" s="287">
        <v>575</v>
      </c>
      <c r="C279" s="287">
        <v>20</v>
      </c>
      <c r="D279" s="233" t="s">
        <v>925</v>
      </c>
      <c r="E279" s="289" t="str">
        <f>VLOOKUP(A279,'[2]Purified DNA QC Master'!$B:$X,2,FALSE)</f>
        <v>2501</v>
      </c>
      <c r="F279" s="289">
        <v>2501</v>
      </c>
      <c r="G279" s="289" t="str">
        <f>VLOOKUP(A279,'[2]Purified DNA QC Master'!$B:$X,4,FALSE)</f>
        <v>1501</v>
      </c>
      <c r="H279" s="289" t="str">
        <f>VLOOKUP(A279,'[2]Purified DNA QC Master'!$B:$X,5,FALSE)</f>
        <v>18RRG</v>
      </c>
      <c r="I279" s="289" t="str">
        <f>VLOOKUP(A279,'[2]Purified DNA QC Master'!$B:$X,6,FALSE)</f>
        <v>03BPSK</v>
      </c>
      <c r="J279" s="289" t="str">
        <f>VLOOKUP(A279,'[2]Purified DNA QC Master'!$B:$X,7,FALSE)</f>
        <v>1203</v>
      </c>
      <c r="K279" s="289" t="str">
        <f>VLOOKUP(A279,'[2]Purified DNA QC Master'!$B:$X,16,FALSE)</f>
        <v>0101</v>
      </c>
      <c r="L279" s="289" t="str">
        <f>VLOOKUP(A279,'[2]Purified DNA QC Master'!$B:$X,17,FALSE)</f>
        <v>1103</v>
      </c>
      <c r="M279" s="289" t="str">
        <f>VLOOKUP(A279,'[2]Purified DNA QC Master'!$B:$X,14,FALSE)</f>
        <v>0501</v>
      </c>
      <c r="N279" s="289" t="str">
        <f>VLOOKUP(A279,'[2]Purified DNA QC Master'!$B:$X,15,FALSE)</f>
        <v>0301</v>
      </c>
      <c r="O279" s="289" t="str">
        <f>VLOOKUP(A279,'[2]Purified DNA QC Master'!$B:$X,18,FALSE)</f>
        <v>02VXEA</v>
      </c>
      <c r="P279" s="289"/>
      <c r="Q279" s="289"/>
      <c r="R279" s="289"/>
      <c r="S279" s="289"/>
      <c r="T279" s="289"/>
      <c r="U279" s="289" t="str">
        <f>VLOOKUP(A279,'[2]Purified DNA QC Master'!$B:$X,12,FALSE)</f>
        <v>01MV</v>
      </c>
      <c r="V279" s="289" t="str">
        <f>VLOOKUP(A279,'[2]Purified DNA QC Master'!$B:$X,13,FALSE)</f>
        <v>05BGNV</v>
      </c>
      <c r="W279" s="289" t="str">
        <f>VLOOKUP(A279,'[2]Purified DNA QC Master'!$B:$X,10,FALSE)</f>
        <v>0201</v>
      </c>
      <c r="X279" s="289" t="str">
        <f>VLOOKUP(A279,'[2]Purified DNA QC Master'!$B:$X,11,FALSE)</f>
        <v>03BDZB</v>
      </c>
      <c r="Y279" s="289" t="str">
        <f>VLOOKUP(A279,'[2]Purified DNA QC Master'!$B:$X,8,FALSE)</f>
        <v>0103</v>
      </c>
      <c r="Z279" s="289">
        <v>103</v>
      </c>
    </row>
    <row r="280" spans="1:26" x14ac:dyDescent="0.3">
      <c r="A280" s="287">
        <v>576</v>
      </c>
      <c r="C280" s="287">
        <v>22</v>
      </c>
      <c r="D280" s="233" t="s">
        <v>925</v>
      </c>
      <c r="E280" s="289" t="str">
        <f>VLOOKUP(A280,'[2]Purified DNA QC Master'!$B:$X,2,FALSE)</f>
        <v>A*01:01</v>
      </c>
      <c r="F280" s="289" t="str">
        <f>VLOOKUP(A280,'[2]Purified DNA QC Master'!$B:$X,3,FALSE)</f>
        <v>A*03:01</v>
      </c>
      <c r="G280" s="289" t="str">
        <f>VLOOKUP(A280,'[2]Purified DNA QC Master'!$B:$X,4,FALSE)</f>
        <v>B*38:01</v>
      </c>
      <c r="H280" s="289" t="str">
        <f>VLOOKUP(A280,'[2]Purified DNA QC Master'!$B:$X,5,FALSE)</f>
        <v>B*57:01</v>
      </c>
      <c r="I280" s="289" t="str">
        <f>VLOOKUP(A280,'[2]Purified DNA QC Master'!$B:$X,6,FALSE)</f>
        <v>C*06:02:01G</v>
      </c>
      <c r="J280" s="289" t="str">
        <f>VLOOKUP(A280,'[2]Purified DNA QC Master'!$B:$X,7,FALSE)</f>
        <v>C*12:03</v>
      </c>
      <c r="K280" s="289" t="str">
        <f>VLOOKUP(A280,'[2]Purified DNA QC Master'!$B:$X,16,FALSE)</f>
        <v>DRB1*13:01</v>
      </c>
      <c r="L280" s="289" t="str">
        <f>VLOOKUP(A280,'[2]Purified DNA QC Master'!$B:$X,17,FALSE)</f>
        <v>DRB1*13:05</v>
      </c>
      <c r="M280" s="289" t="str">
        <f>VLOOKUP(A280,'[2]Purified DNA QC Master'!$B:$X,14,FALSE)</f>
        <v>DQB1*06:03</v>
      </c>
      <c r="N280" s="289" t="str">
        <f>VLOOKUP(A280,'[2]Purified DNA QC Master'!$B:$X,15,FALSE)</f>
        <v>DQB1*03:01</v>
      </c>
      <c r="O280" s="289" t="str">
        <f>VLOOKUP(A280,'[2]Purified DNA QC Master'!$B:$X,18,FALSE)</f>
        <v>DRB3*01:01</v>
      </c>
      <c r="P280" s="289" t="str">
        <f>VLOOKUP(A280,'[2]Purified DNA QC Master'!$B:$X,19,FALSE)</f>
        <v>DRB3*02:02:01G</v>
      </c>
      <c r="Q280" s="289"/>
      <c r="R280" s="289"/>
      <c r="S280" s="289"/>
      <c r="T280" s="289"/>
      <c r="U280" s="289" t="str">
        <f>VLOOKUP(A280,'[2]Purified DNA QC Master'!$B:$X,12,FALSE)</f>
        <v>DQA1*01:03</v>
      </c>
      <c r="V280" s="289" t="str">
        <f>VLOOKUP(A280,'[2]Purified DNA QC Master'!$B:$X,13,FALSE)</f>
        <v>DQA1*05:01:01G</v>
      </c>
      <c r="W280" s="289" t="str">
        <f>VLOOKUP(A280,'[2]Purified DNA QC Master'!$B:$X,10,FALSE)</f>
        <v>DPB1*04:01</v>
      </c>
      <c r="X280" s="289" t="str">
        <f>VLOOKUP(A280,'[2]Purified DNA QC Master'!$B:$X,11,FALSE)</f>
        <v>DPB1*10:01</v>
      </c>
      <c r="Y280" s="289" t="str">
        <f>VLOOKUP(A280,'[2]Purified DNA QC Master'!$B:$X,8,FALSE)</f>
        <v>DPA1*01:03</v>
      </c>
      <c r="Z280" s="289" t="str">
        <f>VLOOKUP(A280,'[2]Purified DNA QC Master'!$B:$X,9,FALSE)</f>
        <v>DPA1*02:01</v>
      </c>
    </row>
    <row r="281" spans="1:26" x14ac:dyDescent="0.3">
      <c r="A281" s="287">
        <v>577</v>
      </c>
      <c r="C281" s="287">
        <v>22</v>
      </c>
      <c r="D281" s="233" t="s">
        <v>925</v>
      </c>
      <c r="E281" s="289" t="str">
        <f>VLOOKUP(A281,'[2]Purified DNA QC Master'!$B:$X,2,FALSE)</f>
        <v>A*02:01</v>
      </c>
      <c r="F281" s="289" t="str">
        <f>VLOOKUP(A281,'[2]Purified DNA QC Master'!$B:$X,3,FALSE)</f>
        <v>A*11:01</v>
      </c>
      <c r="G281" s="289" t="str">
        <f>VLOOKUP(A281,'[2]Purified DNA QC Master'!$B:$X,4,FALSE)</f>
        <v>B*15:01</v>
      </c>
      <c r="H281" s="289" t="str">
        <f>VLOOKUP(A281,'[2]Purified DNA QC Master'!$B:$X,5,FALSE)</f>
        <v>B*40:01</v>
      </c>
      <c r="I281" s="289" t="str">
        <f>VLOOKUP(A281,'[2]Purified DNA QC Master'!$B:$X,6,FALSE)</f>
        <v>C*03:04</v>
      </c>
      <c r="J281" s="289" t="str">
        <f>VLOOKUP(A281,'[2]Purified DNA QC Master'!$B:$X,7,FALSE)</f>
        <v>C*03:04</v>
      </c>
      <c r="K281" s="289" t="str">
        <f>VLOOKUP(A281,'[2]Purified DNA QC Master'!$B:$X,16,FALSE)</f>
        <v>DRB1*04:01</v>
      </c>
      <c r="L281" s="289" t="str">
        <f>VLOOKUP(A281,'[2]Purified DNA QC Master'!$B:$X,17,FALSE)</f>
        <v>DRB1*13:02</v>
      </c>
      <c r="M281" s="289" t="str">
        <f>VLOOKUP(A281,'[2]Purified DNA QC Master'!$B:$X,14,FALSE)</f>
        <v>DQB1*06:04</v>
      </c>
      <c r="N281" s="289" t="str">
        <f>VLOOKUP(A281,'[2]Purified DNA QC Master'!$B:$X,15,FALSE)</f>
        <v>DQB1*03:02</v>
      </c>
      <c r="O281" s="289" t="str">
        <f>VLOOKUP(A281,'[2]Purified DNA QC Master'!$B:$X,18,FALSE)</f>
        <v>DRB3*03:01</v>
      </c>
      <c r="P281" s="289"/>
      <c r="Q281" s="289" t="str">
        <f>VLOOKUP(A281,'[2]Purified DNA QC Master'!$B:$X,20,FALSE)</f>
        <v>DRB4*01:01:01G</v>
      </c>
      <c r="R281" s="289"/>
      <c r="S281" s="289"/>
      <c r="T281" s="289"/>
      <c r="U281" s="289" t="str">
        <f>VLOOKUP(A281,'[2]Purified DNA QC Master'!$B:$X,12,FALSE)</f>
        <v>DQA1*01:02:01G</v>
      </c>
      <c r="V281" s="289" t="str">
        <f>VLOOKUP(A281,'[2]Purified DNA QC Master'!$B:$X,13,FALSE)</f>
        <v>DQA1*03:01:01G</v>
      </c>
      <c r="W281" s="289" t="str">
        <f>VLOOKUP(A281,'[2]Purified DNA QC Master'!$B:$X,10,FALSE)</f>
        <v>DPB1*04:01</v>
      </c>
      <c r="X281" s="289" t="str">
        <f>VLOOKUP(A281,'[2]Purified DNA QC Master'!$B:$X,11,FALSE)</f>
        <v>DPB1*04:01</v>
      </c>
      <c r="Y281" s="289" t="str">
        <f>VLOOKUP(A281,'[2]Purified DNA QC Master'!$B:$X,8,FALSE)</f>
        <v>DPA1*01:03</v>
      </c>
      <c r="Z281" s="289" t="str">
        <f>VLOOKUP(A281,'[2]Purified DNA QC Master'!$B:$X,9,FALSE)</f>
        <v>DPA1*01:03</v>
      </c>
    </row>
    <row r="282" spans="1:26" x14ac:dyDescent="0.3">
      <c r="A282" s="287">
        <v>578</v>
      </c>
      <c r="C282" s="287">
        <v>21</v>
      </c>
      <c r="D282" s="233" t="s">
        <v>925</v>
      </c>
      <c r="E282" s="289" t="str">
        <f>VLOOKUP(A282,'[2]Purified DNA QC Master'!$B:$X,2,FALSE)</f>
        <v>A*02:01</v>
      </c>
      <c r="F282" s="289" t="str">
        <f>VLOOKUP(A282,'[2]Purified DNA QC Master'!$B:$X,3,FALSE)</f>
        <v>A*31:01</v>
      </c>
      <c r="G282" s="289" t="str">
        <f>VLOOKUP(A282,'[2]Purified DNA QC Master'!$B:$X,4,FALSE)</f>
        <v>B*41:02</v>
      </c>
      <c r="H282" s="289" t="str">
        <f>VLOOKUP(A282,'[2]Purified DNA QC Master'!$B:$X,5,FALSE)</f>
        <v>B*44:02:01G</v>
      </c>
      <c r="I282" s="289" t="str">
        <f>VLOOKUP(A282,'[2]Purified DNA QC Master'!$B:$X,6,FALSE)</f>
        <v>C*16:04</v>
      </c>
      <c r="J282" s="289" t="str">
        <f>VLOOKUP(A282,'[2]Purified DNA QC Master'!$B:$X,7,FALSE)</f>
        <v>C*17:01:01G</v>
      </c>
      <c r="K282" s="289" t="str">
        <f>VLOOKUP(A282,'[2]Purified DNA QC Master'!$B:$X,16,FALSE)</f>
        <v>DRB1*11:04</v>
      </c>
      <c r="L282" s="289" t="str">
        <f>VLOOKUP(A282,'[2]Purified DNA QC Master'!$B:$X,17,FALSE)</f>
        <v>DRB1*13:03</v>
      </c>
      <c r="M282" s="289" t="str">
        <f>VLOOKUP(A282,'[2]Purified DNA QC Master'!$B:$X,14,FALSE)</f>
        <v>DQB1*03:01</v>
      </c>
      <c r="N282" s="289" t="str">
        <f>VLOOKUP(A282,'[2]Purified DNA QC Master'!$B:$X,15,FALSE)</f>
        <v>DQB1*03:01</v>
      </c>
      <c r="O282" s="289" t="str">
        <f>VLOOKUP(A282,'[2]Purified DNA QC Master'!$B:$X,18,FALSE)</f>
        <v>DRB3*01:01</v>
      </c>
      <c r="P282" s="289" t="str">
        <f>VLOOKUP(A282,'[2]Purified DNA QC Master'!$B:$X,19,FALSE)</f>
        <v>DRB3*02:02:01G</v>
      </c>
      <c r="Q282" s="289"/>
      <c r="R282" s="289"/>
      <c r="S282" s="289"/>
      <c r="T282" s="289"/>
      <c r="U282" s="289" t="str">
        <f>VLOOKUP(A282,'[2]Purified DNA QC Master'!$B:$X,12,FALSE)</f>
        <v>DQA1*05:01:01G</v>
      </c>
      <c r="V282" s="289" t="str">
        <f>VLOOKUP(A282,'[2]Purified DNA QC Master'!$B:$X,13,FALSE)</f>
        <v>DQA1*05:01:01G</v>
      </c>
      <c r="W282" s="289" t="str">
        <f>VLOOKUP(A282,'[2]Purified DNA QC Master'!$B:$X,10,FALSE)</f>
        <v>DPB1*02:01:02G</v>
      </c>
      <c r="X282" s="289" t="str">
        <f>VLOOKUP(A282,'[2]Purified DNA QC Master'!$B:$X,11,FALSE)</f>
        <v>DPB1*15:01</v>
      </c>
      <c r="Y282" s="289" t="str">
        <f>VLOOKUP(A282,'[2]Purified DNA QC Master'!$B:$X,8,FALSE)</f>
        <v>DPA1*01:03</v>
      </c>
      <c r="Z282" s="289" t="str">
        <f>VLOOKUP(A282,'[2]Purified DNA QC Master'!$B:$X,9,FALSE)</f>
        <v>DPA1*01:04</v>
      </c>
    </row>
    <row r="283" spans="1:26" x14ac:dyDescent="0.3">
      <c r="A283" s="287">
        <v>579</v>
      </c>
      <c r="C283" s="287">
        <v>11</v>
      </c>
      <c r="D283" s="233" t="s">
        <v>925</v>
      </c>
      <c r="E283" s="289" t="str">
        <f>VLOOKUP(A283,'[2]Purified DNA QC Master'!$B:$X,2,FALSE)</f>
        <v>01BMMP</v>
      </c>
      <c r="F283" s="289" t="str">
        <f>VLOOKUP(A283,'[2]Purified DNA QC Master'!$B:$X,3,FALSE)</f>
        <v>02DFDM</v>
      </c>
      <c r="G283" s="289" t="str">
        <f>VLOOKUP(A283,'[2]Purified DNA QC Master'!$B:$X,4,FALSE)</f>
        <v>4001</v>
      </c>
      <c r="H283" s="289" t="str">
        <f>VLOOKUP(A283,'[2]Purified DNA QC Master'!$B:$X,5,FALSE)</f>
        <v>5201</v>
      </c>
      <c r="I283" s="289" t="str">
        <f>VLOOKUP(A283,'[2]Purified DNA QC Master'!$B:$X,6,FALSE)</f>
        <v>0304</v>
      </c>
      <c r="J283" s="289" t="str">
        <f>VLOOKUP(A283,'[2]Purified DNA QC Master'!$B:$X,7,FALSE)</f>
        <v>1202</v>
      </c>
      <c r="K283" s="289" t="str">
        <f>VLOOKUP(A283,'[2]Purified DNA QC Master'!$B:$X,16,FALSE)</f>
        <v>1302</v>
      </c>
      <c r="L283" s="289" t="str">
        <f>VLOOKUP(A283,'[2]Purified DNA QC Master'!$B:$X,17,FALSE)</f>
        <v>1502</v>
      </c>
      <c r="M283" s="289" t="str">
        <f>VLOOKUP(A283,'[2]Purified DNA QC Master'!$B:$X,14,FALSE)</f>
        <v>0601</v>
      </c>
      <c r="N283" s="289" t="str">
        <f>VLOOKUP(A283,'[2]Purified DNA QC Master'!$B:$X,15,FALSE)</f>
        <v>0604</v>
      </c>
      <c r="O283" s="289" t="str">
        <f>VLOOKUP(A283,'[2]Purified DNA QC Master'!$B:$X,18,FALSE)</f>
        <v>0301</v>
      </c>
      <c r="P283" s="289"/>
      <c r="Q283" s="289"/>
      <c r="R283" s="289"/>
      <c r="S283" s="289" t="str">
        <f>VLOOKUP(A283,'[2]Purified DNA QC Master'!$B:$X,22,FALSE)</f>
        <v>01CGF</v>
      </c>
      <c r="T283" s="289"/>
      <c r="U283" s="289" t="str">
        <f>VLOOKUP(A283,'[2]Purified DNA QC Master'!$B:$X,12,FALSE)</f>
        <v>01ARSW</v>
      </c>
      <c r="V283" s="289" t="str">
        <f>VLOOKUP(A283,'[2]Purified DNA QC Master'!$B:$X,13,FALSE)</f>
        <v>01DB</v>
      </c>
      <c r="W283" s="289" t="str">
        <f>VLOOKUP(A283,'[2]Purified DNA QC Master'!$B:$X,10,FALSE)</f>
        <v>0201</v>
      </c>
      <c r="X283" s="289" t="str">
        <f>VLOOKUP(A283,'[2]Purified DNA QC Master'!$B:$X,11,FALSE)</f>
        <v>1601</v>
      </c>
      <c r="Y283" s="289" t="str">
        <f>VLOOKUP(A283,'[2]Purified DNA QC Master'!$B:$X,8,FALSE)</f>
        <v>0103</v>
      </c>
      <c r="Z283" s="289">
        <v>103</v>
      </c>
    </row>
    <row r="284" spans="1:26" x14ac:dyDescent="0.3">
      <c r="A284" s="287">
        <v>580</v>
      </c>
      <c r="C284" s="287">
        <v>22</v>
      </c>
      <c r="D284" s="233" t="s">
        <v>925</v>
      </c>
      <c r="E284" s="289" t="str">
        <f>VLOOKUP(A284,'[2]Purified DNA QC Master'!$B:$X,2,FALSE)</f>
        <v>A*24:02</v>
      </c>
      <c r="F284" s="289" t="str">
        <f>VLOOKUP(A284,'[2]Purified DNA QC Master'!$B:$X,3,FALSE)</f>
        <v>A*24:07</v>
      </c>
      <c r="G284" s="289" t="str">
        <f>VLOOKUP(A284,'[2]Purified DNA QC Master'!$B:$X,4,FALSE)</f>
        <v>B*15:35</v>
      </c>
      <c r="H284" s="289" t="str">
        <f>VLOOKUP(A284,'[2]Purified DNA QC Master'!$B:$X,5,FALSE)</f>
        <v>B*40:01</v>
      </c>
      <c r="I284" s="289" t="str">
        <f>VLOOKUP(A284,'[2]Purified DNA QC Master'!$B:$X,6,FALSE)</f>
        <v>C*07:02:01G</v>
      </c>
      <c r="J284" s="289" t="str">
        <f>VLOOKUP(A284,'[2]Purified DNA QC Master'!$B:$X,7,FALSE)</f>
        <v>C*08:01:01G</v>
      </c>
      <c r="K284" s="289" t="str">
        <f>VLOOKUP(A284,'[2]Purified DNA QC Master'!$B:$X,16,FALSE)</f>
        <v>DRB1*03:01</v>
      </c>
      <c r="L284" s="289" t="str">
        <f>VLOOKUP(A284,'[2]Purified DNA QC Master'!$B:$X,17,FALSE)</f>
        <v>DRB1*04:05</v>
      </c>
      <c r="M284" s="289" t="str">
        <f>VLOOKUP(A284,'[2]Purified DNA QC Master'!$B:$X,14,FALSE)</f>
        <v>DQB1*02:01</v>
      </c>
      <c r="N284" s="289" t="str">
        <f>VLOOKUP(A284,'[2]Purified DNA QC Master'!$B:$X,15,FALSE)</f>
        <v>DQB1*03:02</v>
      </c>
      <c r="O284" s="289" t="str">
        <f>VLOOKUP(A284,'[2]Purified DNA QC Master'!$B:$X,18,FALSE)</f>
        <v>DRB3*02:02:01G</v>
      </c>
      <c r="P284" s="289"/>
      <c r="Q284" s="289" t="str">
        <f>VLOOKUP(A284,'[2]Purified DNA QC Master'!$B:$X,20,FALSE)</f>
        <v>DRB4*01:01:01G</v>
      </c>
      <c r="R284" s="289"/>
      <c r="S284" s="289"/>
      <c r="T284" s="289"/>
      <c r="U284" s="289" t="str">
        <f>VLOOKUP(A284,'[2]Purified DNA QC Master'!$B:$X,12,FALSE)</f>
        <v>DQA1*03:01:01G</v>
      </c>
      <c r="V284" s="289" t="str">
        <f>VLOOKUP(A284,'[2]Purified DNA QC Master'!$B:$X,13,FALSE)</f>
        <v>DQA1*05:01</v>
      </c>
      <c r="W284" s="289" t="str">
        <f>VLOOKUP(A284,'[2]Purified DNA QC Master'!$B:$X,10,FALSE)</f>
        <v>DPB1*02:01:02G</v>
      </c>
      <c r="X284" s="289" t="str">
        <f>VLOOKUP(A284,'[2]Purified DNA QC Master'!$B:$X,11,FALSE)</f>
        <v>DPB1*13:01:01G</v>
      </c>
      <c r="Y284" s="289" t="str">
        <f>VLOOKUP(A284,'[2]Purified DNA QC Master'!$B:$X,8,FALSE)</f>
        <v>DPA1*01:03</v>
      </c>
      <c r="Z284" s="289" t="str">
        <f>VLOOKUP(A284,'[2]Purified DNA QC Master'!$B:$X,9,FALSE)</f>
        <v>DPA1*04:01</v>
      </c>
    </row>
    <row r="285" spans="1:26" x14ac:dyDescent="0.3">
      <c r="A285" s="287">
        <v>581</v>
      </c>
      <c r="C285" s="287">
        <v>22</v>
      </c>
      <c r="D285" s="233" t="s">
        <v>925</v>
      </c>
      <c r="E285" s="289" t="str">
        <f>VLOOKUP(A285,'[2]Purified DNA QC Master'!$B:$X,2,FALSE)</f>
        <v>A*32:01</v>
      </c>
      <c r="F285" s="289" t="str">
        <f>VLOOKUP(A285,'[2]Purified DNA QC Master'!$B:$X,3,FALSE)</f>
        <v>A*74:01:01G</v>
      </c>
      <c r="G285" s="289" t="str">
        <f>VLOOKUP(A285,'[2]Purified DNA QC Master'!$B:$X,4,FALSE)</f>
        <v>B*08:01</v>
      </c>
      <c r="H285" s="289" t="str">
        <f>VLOOKUP(A285,'[2]Purified DNA QC Master'!$B:$X,5,FALSE)</f>
        <v>B*15:03:01G</v>
      </c>
      <c r="I285" s="289" t="str">
        <f>VLOOKUP(A285,'[2]Purified DNA QC Master'!$B:$X,6,FALSE)</f>
        <v>C*02:10</v>
      </c>
      <c r="J285" s="289" t="str">
        <f>VLOOKUP(A285,'[2]Purified DNA QC Master'!$B:$X,7,FALSE)</f>
        <v>C*07:01:01G</v>
      </c>
      <c r="K285" s="289" t="str">
        <f>VLOOKUP(A285,'[2]Purified DNA QC Master'!$B:$X,16,FALSE)</f>
        <v>DRB1*03:01</v>
      </c>
      <c r="L285" s="289" t="str">
        <f>VLOOKUP(A285,'[2]Purified DNA QC Master'!$B:$X,17,FALSE)</f>
        <v>DRB1*15:03</v>
      </c>
      <c r="M285" s="289" t="str">
        <f>VLOOKUP(A285,'[2]Purified DNA QC Master'!$B:$X,14,FALSE)</f>
        <v>DQB1*06:02</v>
      </c>
      <c r="N285" s="289" t="str">
        <f>VLOOKUP(A285,'[2]Purified DNA QC Master'!$B:$X,15,FALSE)</f>
        <v>DQB1*02:01</v>
      </c>
      <c r="O285" s="289" t="str">
        <f>VLOOKUP(A285,'[2]Purified DNA QC Master'!$B:$X,18,FALSE)</f>
        <v>DRB3*01:01</v>
      </c>
      <c r="P285" s="289"/>
      <c r="Q285" s="289"/>
      <c r="R285" s="289"/>
      <c r="S285" s="289" t="str">
        <f>VLOOKUP(A285,'[2]Purified DNA QC Master'!$B:$X,22,FALSE)</f>
        <v>DRB5*01:01</v>
      </c>
      <c r="T285" s="289"/>
      <c r="U285" s="289" t="str">
        <f>VLOOKUP(A285,'[2]Purified DNA QC Master'!$B:$X,12,FALSE)</f>
        <v>DQA1*01:02:01G</v>
      </c>
      <c r="V285" s="289" t="str">
        <f>VLOOKUP(A285,'[2]Purified DNA QC Master'!$B:$X,13,FALSE)</f>
        <v>DQA1*05:01</v>
      </c>
      <c r="W285" s="289" t="str">
        <f>VLOOKUP(A285,'[2]Purified DNA QC Master'!$B:$X,10,FALSE)</f>
        <v>DPB1*02:01:02G</v>
      </c>
      <c r="X285" s="289" t="str">
        <f>VLOOKUP(A285,'[2]Purified DNA QC Master'!$B:$X,11,FALSE)</f>
        <v>DPB1*03:01:01G</v>
      </c>
      <c r="Y285" s="289" t="str">
        <f>VLOOKUP(A285,'[2]Purified DNA QC Master'!$B:$X,8,FALSE)</f>
        <v>DPA1*01:03</v>
      </c>
      <c r="Z285" s="289" t="str">
        <f>VLOOKUP(A285,'[2]Purified DNA QC Master'!$B:$X,9,FALSE)</f>
        <v>DPA1*02:01</v>
      </c>
    </row>
    <row r="286" spans="1:26" x14ac:dyDescent="0.3">
      <c r="A286" s="287">
        <v>582</v>
      </c>
      <c r="C286" s="287">
        <v>22</v>
      </c>
      <c r="D286" s="233" t="s">
        <v>925</v>
      </c>
      <c r="E286" s="289" t="str">
        <f>VLOOKUP(A286,'[2]Purified DNA QC Master'!$B:$X,2,FALSE)</f>
        <v>A*02:01</v>
      </c>
      <c r="F286" s="289" t="str">
        <f>VLOOKUP(A286,'[2]Purified DNA QC Master'!$B:$X,3,FALSE)</f>
        <v>A*03:01</v>
      </c>
      <c r="G286" s="289" t="str">
        <f>VLOOKUP(A286,'[2]Purified DNA QC Master'!$B:$X,4,FALSE)</f>
        <v>B*15:01</v>
      </c>
      <c r="H286" s="289" t="str">
        <f>VLOOKUP(A286,'[2]Purified DNA QC Master'!$B:$X,5,FALSE)</f>
        <v>B*18:01:01G</v>
      </c>
      <c r="I286" s="289" t="str">
        <f>VLOOKUP(A286,'[2]Purified DNA QC Master'!$B:$X,6,FALSE)</f>
        <v>C*03:04</v>
      </c>
      <c r="J286" s="289" t="str">
        <f>VLOOKUP(A286,'[2]Purified DNA QC Master'!$B:$X,7,FALSE)</f>
        <v>C*07:01:01G</v>
      </c>
      <c r="K286" s="289" t="str">
        <f>VLOOKUP(A286,'[2]Purified DNA QC Master'!$B:$X,16,FALSE)</f>
        <v>DRB1*10:01</v>
      </c>
      <c r="L286" s="289" t="str">
        <f>VLOOKUP(A286,'[2]Purified DNA QC Master'!$B:$X,17,FALSE)</f>
        <v>DRB1*13:01</v>
      </c>
      <c r="M286" s="289" t="str">
        <f>VLOOKUP(A286,'[2]Purified DNA QC Master'!$B:$X,14,FALSE)</f>
        <v>DQB1*05:01</v>
      </c>
      <c r="N286" s="289" t="str">
        <f>VLOOKUP(A286,'[2]Purified DNA QC Master'!$B:$X,15,FALSE)</f>
        <v>DQB1*06:03</v>
      </c>
      <c r="O286" s="289" t="str">
        <f>VLOOKUP(A286,'[2]Purified DNA QC Master'!$B:$X,18,FALSE)</f>
        <v>DRB3*01:01</v>
      </c>
      <c r="P286" s="289"/>
      <c r="Q286" s="289"/>
      <c r="R286" s="289"/>
      <c r="S286" s="289"/>
      <c r="T286" s="289"/>
      <c r="U286" s="289" t="str">
        <f>VLOOKUP(A286,'[2]Purified DNA QC Master'!$B:$X,12,FALSE)</f>
        <v>DQA1*01:01:01G</v>
      </c>
      <c r="V286" s="289" t="str">
        <f>VLOOKUP(A286,'[2]Purified DNA QC Master'!$B:$X,13,FALSE)</f>
        <v>DQA1*01:03</v>
      </c>
      <c r="W286" s="289" t="str">
        <f>VLOOKUP(A286,'[2]Purified DNA QC Master'!$B:$X,10,FALSE)</f>
        <v>DPB1*02:01:02G</v>
      </c>
      <c r="X286" s="289" t="str">
        <f>VLOOKUP(A286,'[2]Purified DNA QC Master'!$B:$X,11,FALSE)</f>
        <v>DPB1*04:01</v>
      </c>
      <c r="Y286" s="289" t="str">
        <f>VLOOKUP(A286,'[2]Purified DNA QC Master'!$B:$X,8,FALSE)</f>
        <v>DPA1*01:03</v>
      </c>
      <c r="Z286" s="289" t="str">
        <f>VLOOKUP(A286,'[2]Purified DNA QC Master'!$B:$X,9,FALSE)</f>
        <v>DPA1*01:03</v>
      </c>
    </row>
    <row r="287" spans="1:26" x14ac:dyDescent="0.3">
      <c r="A287" s="287">
        <v>583</v>
      </c>
      <c r="C287" s="287">
        <v>22</v>
      </c>
      <c r="D287" s="233" t="s">
        <v>925</v>
      </c>
      <c r="E287" s="289" t="str">
        <f>VLOOKUP(A287,'[2]Purified DNA QC Master'!$B:$X,2,FALSE)</f>
        <v>A*01:01</v>
      </c>
      <c r="F287" s="289" t="str">
        <f>VLOOKUP(A287,'[2]Purified DNA QC Master'!$B:$X,3,FALSE)</f>
        <v>A*23:01:01G</v>
      </c>
      <c r="G287" s="289" t="str">
        <f>VLOOKUP(A287,'[2]Purified DNA QC Master'!$B:$X,4,FALSE)</f>
        <v>B*45:01</v>
      </c>
      <c r="H287" s="289" t="str">
        <f>VLOOKUP(A287,'[2]Purified DNA QC Master'!$B:$X,5,FALSE)</f>
        <v>B*57:01</v>
      </c>
      <c r="I287" s="289" t="str">
        <f>VLOOKUP(A287,'[2]Purified DNA QC Master'!$B:$X,6,FALSE)</f>
        <v>C*06:02:01G</v>
      </c>
      <c r="J287" s="289" t="str">
        <f>VLOOKUP(A287,'[2]Purified DNA QC Master'!$B:$X,7,FALSE)</f>
        <v>C*06:02:01G</v>
      </c>
      <c r="K287" s="289" t="str">
        <f>VLOOKUP(A287,'[2]Purified DNA QC Master'!$B:$X,16,FALSE)</f>
        <v>DRB1*07:01</v>
      </c>
      <c r="L287" s="289" t="str">
        <f>VLOOKUP(A287,'[2]Purified DNA QC Master'!$B:$X,17,FALSE)</f>
        <v>DRB1*15:01</v>
      </c>
      <c r="M287" s="289" t="str">
        <f>VLOOKUP(A287,'[2]Purified DNA QC Master'!$B:$X,14,FALSE)</f>
        <v>DQB1*06:02</v>
      </c>
      <c r="N287" s="289" t="str">
        <f>VLOOKUP(A287,'[2]Purified DNA QC Master'!$B:$X,15,FALSE)</f>
        <v>DQB1*03:03</v>
      </c>
      <c r="O287" s="289"/>
      <c r="P287" s="289"/>
      <c r="Q287" s="289" t="str">
        <f>VLOOKUP(A287,'[2]Purified DNA QC Master'!$B:$X,20,FALSE)</f>
        <v>DRB4*01:03N</v>
      </c>
      <c r="R287" s="289"/>
      <c r="S287" s="289" t="str">
        <f>VLOOKUP(A287,'[2]Purified DNA QC Master'!$B:$X,22,FALSE)</f>
        <v>DRB5*01:01</v>
      </c>
      <c r="T287" s="289"/>
      <c r="U287" s="289" t="str">
        <f>VLOOKUP(A287,'[2]Purified DNA QC Master'!$B:$X,12,FALSE)</f>
        <v>DQA1*01:02:01G</v>
      </c>
      <c r="V287" s="289" t="str">
        <f>VLOOKUP(A287,'[2]Purified DNA QC Master'!$B:$X,13,FALSE)</f>
        <v>DQA1*02:01</v>
      </c>
      <c r="W287" s="289" t="str">
        <f>VLOOKUP(A287,'[2]Purified DNA QC Master'!$B:$X,10,FALSE)</f>
        <v>DPB1*04:01</v>
      </c>
      <c r="X287" s="289" t="str">
        <f>VLOOKUP(A287,'[2]Purified DNA QC Master'!$B:$X,11,FALSE)</f>
        <v>DPB1*04:01</v>
      </c>
      <c r="Y287" s="289" t="str">
        <f>VLOOKUP(A287,'[2]Purified DNA QC Master'!$B:$X,8,FALSE)</f>
        <v>DPA1*01:03</v>
      </c>
      <c r="Z287" s="289" t="str">
        <f>VLOOKUP(A287,'[2]Purified DNA QC Master'!$B:$X,9,FALSE)</f>
        <v>DPA1*01:03</v>
      </c>
    </row>
    <row r="288" spans="1:26" x14ac:dyDescent="0.3">
      <c r="A288" s="287">
        <v>584</v>
      </c>
      <c r="C288" s="287">
        <v>22</v>
      </c>
      <c r="D288" s="233" t="s">
        <v>925</v>
      </c>
      <c r="E288" s="289" t="str">
        <f>VLOOKUP(A288,'[2]Purified DNA QC Master'!$B:$X,2,FALSE)</f>
        <v>A*29:02</v>
      </c>
      <c r="F288" s="289" t="str">
        <f>VLOOKUP(A288,'[2]Purified DNA QC Master'!$B:$X,3,FALSE)</f>
        <v>A*68:01</v>
      </c>
      <c r="G288" s="289" t="str">
        <f>VLOOKUP(A288,'[2]Purified DNA QC Master'!$B:$X,4,FALSE)</f>
        <v>B*27:05:02G</v>
      </c>
      <c r="H288" s="289" t="str">
        <f>VLOOKUP(A288,'[2]Purified DNA QC Master'!$B:$X,5,FALSE)</f>
        <v>B*49:01</v>
      </c>
      <c r="I288" s="289" t="str">
        <f>VLOOKUP(A288,'[2]Purified DNA QC Master'!$B:$X,6,FALSE)</f>
        <v>C*02:02</v>
      </c>
      <c r="J288" s="289" t="str">
        <f>VLOOKUP(A288,'[2]Purified DNA QC Master'!$B:$X,7,FALSE)</f>
        <v>C*07:01:01G</v>
      </c>
      <c r="K288" s="289" t="str">
        <f>VLOOKUP(A288,'[2]Purified DNA QC Master'!$B:$X,16,FALSE)</f>
        <v>DRB1*04:07:01G</v>
      </c>
      <c r="L288" s="289" t="str">
        <f>VLOOKUP(A288,'[2]Purified DNA QC Master'!$B:$X,17,FALSE)</f>
        <v>DRB1*11:01</v>
      </c>
      <c r="M288" s="289" t="str">
        <f>VLOOKUP(A288,'[2]Purified DNA QC Master'!$B:$X,14,FALSE)</f>
        <v>DQB1*03:01</v>
      </c>
      <c r="N288" s="289" t="str">
        <f>VLOOKUP(A288,'[2]Purified DNA QC Master'!$B:$X,15,FALSE)</f>
        <v>DQB1*03:01</v>
      </c>
      <c r="O288" s="289" t="str">
        <f>VLOOKUP(A288,'[2]Purified DNA QC Master'!$B:$X,18,FALSE)</f>
        <v>DRB3*02:02:01G</v>
      </c>
      <c r="P288" s="289"/>
      <c r="Q288" s="289" t="str">
        <f>VLOOKUP(A288,'[2]Purified DNA QC Master'!$B:$X,20,FALSE)</f>
        <v>DRB4*01:01:01G</v>
      </c>
      <c r="R288" s="289"/>
      <c r="S288" s="289"/>
      <c r="T288" s="289"/>
      <c r="U288" s="289" t="str">
        <f>VLOOKUP(A288,'[2]Purified DNA QC Master'!$B:$X,12,FALSE)</f>
        <v>DQA1*03:01:01G</v>
      </c>
      <c r="V288" s="289" t="str">
        <f>VLOOKUP(A288,'[2]Purified DNA QC Master'!$B:$X,13,FALSE)</f>
        <v>DQA1*05:01:01G</v>
      </c>
      <c r="W288" s="289" t="str">
        <f>VLOOKUP(A288,'[2]Purified DNA QC Master'!$B:$X,10,FALSE)</f>
        <v>DPB1*03:01:01G</v>
      </c>
      <c r="X288" s="289" t="str">
        <f>VLOOKUP(A288,'[2]Purified DNA QC Master'!$B:$X,11,FALSE)</f>
        <v>DPB1*04:01</v>
      </c>
      <c r="Y288" s="289" t="str">
        <f>VLOOKUP(A288,'[2]Purified DNA QC Master'!$B:$X,8,FALSE)</f>
        <v>DPA1*01:03</v>
      </c>
      <c r="Z288" s="289" t="str">
        <f>VLOOKUP(A288,'[2]Purified DNA QC Master'!$B:$X,9,FALSE)</f>
        <v>DPA1*01:03</v>
      </c>
    </row>
    <row r="289" spans="1:26" x14ac:dyDescent="0.3">
      <c r="A289" s="287">
        <v>585</v>
      </c>
      <c r="C289" s="287">
        <v>21</v>
      </c>
      <c r="D289" s="233" t="s">
        <v>925</v>
      </c>
      <c r="E289" s="289" t="str">
        <f>VLOOKUP(A289,'[2]Purified DNA QC Master'!$B:$X,2,FALSE)</f>
        <v>A*02:07</v>
      </c>
      <c r="F289" s="289" t="str">
        <f>VLOOKUP(A289,'[2]Purified DNA QC Master'!$B:$X,3,FALSE)</f>
        <v>A*02:07</v>
      </c>
      <c r="G289" s="289" t="str">
        <f>VLOOKUP(A289,'[2]Purified DNA QC Master'!$B:$X,4,FALSE)</f>
        <v>B*40:01</v>
      </c>
      <c r="H289" s="289" t="str">
        <f>VLOOKUP(A289,'[2]Purified DNA QC Master'!$B:$X,5,FALSE)</f>
        <v>B*46:01</v>
      </c>
      <c r="I289" s="289" t="str">
        <f>VLOOKUP(A289,'[2]Purified DNA QC Master'!$B:$X,6,FALSE)</f>
        <v>C*01:02:01G</v>
      </c>
      <c r="J289" s="289" t="str">
        <f>VLOOKUP(A289,'[2]Purified DNA QC Master'!$B:$X,7,FALSE)</f>
        <v>C*01:02:01G</v>
      </c>
      <c r="K289" s="289" t="str">
        <f>VLOOKUP(A289,'[2]Purified DNA QC Master'!$B:$X,16,FALSE)</f>
        <v>DRB1*08:03</v>
      </c>
      <c r="L289" s="289" t="str">
        <f>VLOOKUP(A289,'[2]Purified DNA QC Master'!$B:$X,17,FALSE)</f>
        <v>DRB1*14:54</v>
      </c>
      <c r="M289" s="289" t="str">
        <f>VLOOKUP(A289,'[2]Purified DNA QC Master'!$B:$X,14,FALSE)</f>
        <v>DQB1*05:02</v>
      </c>
      <c r="N289" s="289" t="str">
        <f>VLOOKUP(A289,'[2]Purified DNA QC Master'!$B:$X,15,FALSE)</f>
        <v>DQB1*06:01</v>
      </c>
      <c r="O289" s="289" t="str">
        <f>VLOOKUP(A289,'[2]Purified DNA QC Master'!$B:$X,18,FALSE)</f>
        <v>DRB3*02:02:01G</v>
      </c>
      <c r="P289" s="289"/>
      <c r="Q289" s="289"/>
      <c r="R289" s="289"/>
      <c r="S289" s="289"/>
      <c r="T289" s="289"/>
      <c r="U289" s="289" t="str">
        <f>VLOOKUP(A289,'[2]Purified DNA QC Master'!$B:$X,12,FALSE)</f>
        <v>DQA1*01:01:01G</v>
      </c>
      <c r="V289" s="289" t="str">
        <f>VLOOKUP(A289,'[2]Purified DNA QC Master'!$B:$X,13,FALSE)</f>
        <v>DQA1*01:03</v>
      </c>
      <c r="W289" s="289" t="str">
        <f>VLOOKUP(A289,'[2]Purified DNA QC Master'!$B:$X,10,FALSE)</f>
        <v>DPB1*05:01:01G</v>
      </c>
      <c r="X289" s="289" t="str">
        <f>VLOOKUP(A289,'[2]Purified DNA QC Master'!$B:$X,11,FALSE)</f>
        <v>DPB1*05:01:01G</v>
      </c>
      <c r="Y289" s="289" t="str">
        <f>VLOOKUP(A289,'[2]Purified DNA QC Master'!$B:$X,8,FALSE)</f>
        <v>DPA1*02:02</v>
      </c>
      <c r="Z289" s="289" t="str">
        <f>VLOOKUP(A289,'[2]Purified DNA QC Master'!$B:$X,9,FALSE)</f>
        <v>DPA1*02:02</v>
      </c>
    </row>
    <row r="290" spans="1:26" x14ac:dyDescent="0.3">
      <c r="A290" s="287">
        <v>586</v>
      </c>
      <c r="C290" s="287">
        <v>21</v>
      </c>
      <c r="D290" s="233" t="s">
        <v>925</v>
      </c>
      <c r="E290" s="289" t="str">
        <f>VLOOKUP(A290,'[2]Purified DNA QC Master'!$B:$X,2,FALSE)</f>
        <v>A*02:07</v>
      </c>
      <c r="F290" s="289" t="str">
        <f>VLOOKUP(A290,'[2]Purified DNA QC Master'!$B:$X,3,FALSE)</f>
        <v>A*24:02</v>
      </c>
      <c r="G290" s="289" t="str">
        <f>VLOOKUP(A290,'[2]Purified DNA QC Master'!$B:$X,4,FALSE)</f>
        <v>B*15:02</v>
      </c>
      <c r="H290" s="289" t="str">
        <f>VLOOKUP(A290,'[2]Purified DNA QC Master'!$B:$X,5,FALSE)</f>
        <v>B*46:01</v>
      </c>
      <c r="I290" s="289" t="str">
        <f>VLOOKUP(A290,'[2]Purified DNA QC Master'!$B:$X,6,FALSE)</f>
        <v>C*01:02:01G</v>
      </c>
      <c r="J290" s="289" t="str">
        <f>VLOOKUP(A290,'[2]Purified DNA QC Master'!$B:$X,7,FALSE)</f>
        <v>C*08:01:01G</v>
      </c>
      <c r="K290" s="289" t="str">
        <f>VLOOKUP(A290,'[2]Purified DNA QC Master'!$B:$X,16,FALSE)</f>
        <v>DRB1*12:02</v>
      </c>
      <c r="L290" s="289" t="str">
        <f>VLOOKUP(A290,'[2]Purified DNA QC Master'!$B:$X,17,FALSE)</f>
        <v>DRB1*12:02</v>
      </c>
      <c r="M290" s="289" t="str">
        <f>VLOOKUP(A290,'[2]Purified DNA QC Master'!$B:$X,14,FALSE)</f>
        <v>DQB1*03:01</v>
      </c>
      <c r="N290" s="289" t="str">
        <f>VLOOKUP(A290,'[2]Purified DNA QC Master'!$B:$X,15,FALSE)</f>
        <v>DQB1*03:01</v>
      </c>
      <c r="O290" s="289" t="str">
        <f>VLOOKUP(A290,'[2]Purified DNA QC Master'!$B:$X,18,FALSE)</f>
        <v>DRB3*03:01</v>
      </c>
      <c r="P290" s="289" t="str">
        <f>VLOOKUP(A290,'[2]Purified DNA QC Master'!$B:$X,19,FALSE)</f>
        <v>DRB3*03:01</v>
      </c>
      <c r="Q290" s="289"/>
      <c r="R290" s="289"/>
      <c r="S290" s="289"/>
      <c r="T290" s="289"/>
      <c r="U290" s="289" t="str">
        <f>VLOOKUP(A290,'[2]Purified DNA QC Master'!$B:$X,12,FALSE)</f>
        <v>DQA1*06:01</v>
      </c>
      <c r="V290" s="289" t="str">
        <f>VLOOKUP(A290,'[2]Purified DNA QC Master'!$B:$X,13,FALSE)</f>
        <v>DQA1*06:01</v>
      </c>
      <c r="W290" s="289" t="str">
        <f>VLOOKUP(A290,'[2]Purified DNA QC Master'!$B:$X,10,FALSE)</f>
        <v>DPB1*05:01:01G</v>
      </c>
      <c r="X290" s="289" t="str">
        <f>VLOOKUP(A290,'[2]Purified DNA QC Master'!$B:$X,11,FALSE)</f>
        <v>DPB1*05:01:01G</v>
      </c>
      <c r="Y290" s="289" t="str">
        <f>VLOOKUP(A290,'[2]Purified DNA QC Master'!$B:$X,8,FALSE)</f>
        <v>DPA1*02:02</v>
      </c>
      <c r="Z290" s="289" t="str">
        <f>VLOOKUP(A290,'[2]Purified DNA QC Master'!$B:$X,9,FALSE)</f>
        <v>DPA1*02:02</v>
      </c>
    </row>
    <row r="291" spans="1:26" x14ac:dyDescent="0.3">
      <c r="A291" s="287">
        <v>587</v>
      </c>
      <c r="C291" s="287">
        <v>22</v>
      </c>
      <c r="D291" s="233" t="s">
        <v>925</v>
      </c>
      <c r="E291" s="289" t="str">
        <f>VLOOKUP(A291,'[2]Purified DNA QC Master'!$B:$X,2,FALSE)</f>
        <v>A*29:02</v>
      </c>
      <c r="F291" s="289" t="str">
        <f>VLOOKUP(A291,'[2]Purified DNA QC Master'!$B:$X,3,FALSE)</f>
        <v>A*68:01:02G</v>
      </c>
      <c r="G291" s="289" t="str">
        <f>VLOOKUP(A291,'[2]Purified DNA QC Master'!$B:$X,4,FALSE)</f>
        <v>B*15:18</v>
      </c>
      <c r="H291" s="289" t="str">
        <f>VLOOKUP(A291,'[2]Purified DNA QC Master'!$B:$X,5,FALSE)</f>
        <v>B*44:03</v>
      </c>
      <c r="I291" s="289" t="str">
        <f>VLOOKUP(A291,'[2]Purified DNA QC Master'!$B:$X,6,FALSE)</f>
        <v>C*07:04:01G</v>
      </c>
      <c r="J291" s="289" t="str">
        <f>VLOOKUP(A291,'[2]Purified DNA QC Master'!$B:$X,7,FALSE)</f>
        <v>C*16:01:01G</v>
      </c>
      <c r="K291" s="289" t="str">
        <f>VLOOKUP(A291,'[2]Purified DNA QC Master'!$B:$X,16,FALSE)</f>
        <v>DRB1*01:01</v>
      </c>
      <c r="L291" s="289" t="str">
        <f>VLOOKUP(A291,'[2]Purified DNA QC Master'!$B:$X,17,FALSE)</f>
        <v>DRB1*07:01</v>
      </c>
      <c r="M291" s="289" t="str">
        <f>VLOOKUP(A291,'[2]Purified DNA QC Master'!$B:$X,14,FALSE)</f>
        <v>DQB1*05:01</v>
      </c>
      <c r="N291" s="289" t="str">
        <f>VLOOKUP(A291,'[2]Purified DNA QC Master'!$B:$X,15,FALSE)</f>
        <v>DQB1*02:02</v>
      </c>
      <c r="O291" s="289"/>
      <c r="P291" s="289"/>
      <c r="Q291" s="289" t="str">
        <f>VLOOKUP(A291,'[2]Purified DNA QC Master'!$B:$X,20,FALSE)</f>
        <v>DRB4*01:01:01G</v>
      </c>
      <c r="R291" s="289"/>
      <c r="S291" s="289"/>
      <c r="T291" s="289"/>
      <c r="U291" s="289" t="str">
        <f>VLOOKUP(A291,'[2]Purified DNA QC Master'!$B:$X,12,FALSE)</f>
        <v>DQA1*01:01:01G</v>
      </c>
      <c r="V291" s="289" t="str">
        <f>VLOOKUP(A291,'[2]Purified DNA QC Master'!$B:$X,13,FALSE)</f>
        <v>DQA1*02:01</v>
      </c>
      <c r="W291" s="289" t="str">
        <f>VLOOKUP(A291,'[2]Purified DNA QC Master'!$B:$X,10,FALSE)</f>
        <v>DPB1*04:01</v>
      </c>
      <c r="X291" s="289" t="str">
        <f>VLOOKUP(A291,'[2]Purified DNA QC Master'!$B:$X,11,FALSE)</f>
        <v>DPB1*11:01</v>
      </c>
      <c r="Y291" s="289" t="str">
        <f>VLOOKUP(A291,'[2]Purified DNA QC Master'!$B:$X,8,FALSE)</f>
        <v>DPA1*01:03</v>
      </c>
      <c r="Z291" s="289" t="str">
        <f>VLOOKUP(A291,'[2]Purified DNA QC Master'!$B:$X,9,FALSE)</f>
        <v>DPA1*02:01</v>
      </c>
    </row>
    <row r="292" spans="1:26" x14ac:dyDescent="0.3">
      <c r="A292" s="287">
        <v>588</v>
      </c>
      <c r="C292" s="287">
        <v>16</v>
      </c>
      <c r="D292" s="233" t="s">
        <v>925</v>
      </c>
      <c r="E292" s="289" t="str">
        <f>VLOOKUP(A292,'[2]Purified DNA QC Master'!$B:$X,2,FALSE)</f>
        <v>01BMMP</v>
      </c>
      <c r="F292" s="289" t="str">
        <f>VLOOKUP(A292,'[2]Purified DNA QC Master'!$B:$X,3,FALSE)</f>
        <v>3201</v>
      </c>
      <c r="G292" s="289" t="str">
        <f>VLOOKUP(A292,'[2]Purified DNA QC Master'!$B:$X,4,FALSE)</f>
        <v>3508</v>
      </c>
      <c r="H292" s="289" t="str">
        <f>VLOOKUP(A292,'[2]Purified DNA QC Master'!$B:$X,5,FALSE)</f>
        <v>4002</v>
      </c>
      <c r="I292" s="289" t="str">
        <f>VLOOKUP(A292,'[2]Purified DNA QC Master'!$B:$X,6,FALSE)</f>
        <v>0202</v>
      </c>
      <c r="J292" s="289" t="str">
        <f>VLOOKUP(A292,'[2]Purified DNA QC Master'!$B:$X,7,FALSE)</f>
        <v>04CVAF</v>
      </c>
      <c r="K292" s="289" t="str">
        <f>VLOOKUP(A292,'[2]Purified DNA QC Master'!$B:$X,16,FALSE)</f>
        <v>1501</v>
      </c>
      <c r="L292" s="289" t="str">
        <f>VLOOKUP(A292,'[2]Purified DNA QC Master'!$B:$X,17,FALSE)</f>
        <v>14BCAD</v>
      </c>
      <c r="M292" s="289" t="str">
        <f>VLOOKUP(A292,'[2]Purified DNA QC Master'!$B:$X,14,FALSE)</f>
        <v>0503</v>
      </c>
      <c r="N292" s="289" t="str">
        <f>VLOOKUP(A292,'[2]Purified DNA QC Master'!$B:$X,15,FALSE)</f>
        <v>0602</v>
      </c>
      <c r="O292" s="289" t="str">
        <f>VLOOKUP(A292,'[2]Purified DNA QC Master'!$B:$X,18,FALSE)</f>
        <v>02VXEA</v>
      </c>
      <c r="P292" s="289" t="str">
        <f>VLOOKUP(A292,'[2]Purified DNA QC Master'!$B:$X,19,FALSE)</f>
        <v/>
      </c>
      <c r="Q292" s="289"/>
      <c r="R292" s="289"/>
      <c r="S292" s="289" t="str">
        <f>VLOOKUP(A292,'[2]Purified DNA QC Master'!$B:$X,22,FALSE)</f>
        <v>0101</v>
      </c>
      <c r="T292" s="289" t="str">
        <f>VLOOKUP(A292,'[2]Purified DNA QC Master'!$B:$X,23,FALSE)</f>
        <v/>
      </c>
      <c r="U292" s="289" t="str">
        <f>VLOOKUP(A292,'[2]Purified DNA QC Master'!$B:$X,12,FALSE)</f>
        <v>01MV</v>
      </c>
      <c r="V292" s="289" t="str">
        <f>VLOOKUP(A292,'[2]Purified DNA QC Master'!$B:$X,13,FALSE)</f>
        <v>01DVB</v>
      </c>
      <c r="W292" s="289" t="str">
        <f>VLOOKUP(A292,'[2]Purified DNA QC Master'!$B:$X,10,FALSE)</f>
        <v>04HJMR</v>
      </c>
      <c r="X292" s="289" t="str">
        <f>VLOOKUP(A292,'[2]Purified DNA QC Master'!$B:$X,11,FALSE)</f>
        <v>04BDKS</v>
      </c>
      <c r="Y292" s="289" t="str">
        <f>VLOOKUP(A292,'[2]Purified DNA QC Master'!$B:$X,8,FALSE)</f>
        <v>0103</v>
      </c>
      <c r="Z292" s="289">
        <v>103</v>
      </c>
    </row>
    <row r="293" spans="1:26" x14ac:dyDescent="0.3">
      <c r="A293" s="287">
        <v>589</v>
      </c>
      <c r="C293" s="287">
        <v>23</v>
      </c>
      <c r="D293" s="233" t="s">
        <v>925</v>
      </c>
      <c r="E293" s="289" t="str">
        <f>VLOOKUP(A293,'[2]Purified DNA QC Master'!$B:$X,2,FALSE)</f>
        <v>A*03:01</v>
      </c>
      <c r="F293" s="289" t="str">
        <f>VLOOKUP(A293,'[2]Purified DNA QC Master'!$B:$X,3,FALSE)</f>
        <v>A*11:01</v>
      </c>
      <c r="G293" s="289" t="str">
        <f>VLOOKUP(A293,'[2]Purified DNA QC Master'!$B:$X,4,FALSE)</f>
        <v>B*35:01:01G</v>
      </c>
      <c r="H293" s="289" t="str">
        <f>VLOOKUP(A293,'[2]Purified DNA QC Master'!$B:$X,5,FALSE)</f>
        <v>B*37:01</v>
      </c>
      <c r="I293" s="289" t="str">
        <f>VLOOKUP(A293,'[2]Purified DNA QC Master'!$B:$X,6,FALSE)</f>
        <v>C*04:01:01G</v>
      </c>
      <c r="J293" s="289" t="str">
        <f>VLOOKUP(A293,'[2]Purified DNA QC Master'!$B:$X,7,FALSE)</f>
        <v>C*06:02:01G</v>
      </c>
      <c r="K293" s="289" t="str">
        <f>VLOOKUP(A293,'[2]Purified DNA QC Master'!$B:$X,16,FALSE)</f>
        <v>DRB1*08:01</v>
      </c>
      <c r="L293" s="289" t="str">
        <f>VLOOKUP(A293,'[2]Purified DNA QC Master'!$B:$X,17,FALSE)</f>
        <v>DRB1*13:01</v>
      </c>
      <c r="M293" s="289" t="str">
        <f>VLOOKUP(A293,'[2]Purified DNA QC Master'!$B:$X,14,FALSE)</f>
        <v>DQB1*06:03</v>
      </c>
      <c r="N293" s="289" t="str">
        <f>VLOOKUP(A293,'[2]Purified DNA QC Master'!$B:$X,15,FALSE)</f>
        <v>DQB1*04:02</v>
      </c>
      <c r="O293" s="289" t="str">
        <f>VLOOKUP(A293,'[2]Purified DNA QC Master'!$B:$X,18,FALSE)</f>
        <v>DRB3*02:02:01G</v>
      </c>
      <c r="P293" s="289"/>
      <c r="Q293" s="289"/>
      <c r="R293" s="289"/>
      <c r="S293" s="289"/>
      <c r="T293" s="289"/>
      <c r="U293" s="289" t="str">
        <f>VLOOKUP(A293,'[2]Purified DNA QC Master'!$B:$X,12,FALSE)</f>
        <v>DQA1*01:03</v>
      </c>
      <c r="V293" s="289" t="str">
        <f>VLOOKUP(A293,'[2]Purified DNA QC Master'!$B:$X,13,FALSE)</f>
        <v>DQA1*04:02</v>
      </c>
      <c r="W293" s="289" t="str">
        <f>VLOOKUP(A293,'[2]Purified DNA QC Master'!$B:$X,10,FALSE)</f>
        <v>DPB1*01:01</v>
      </c>
      <c r="X293" s="289" t="str">
        <f>VLOOKUP(A293,'[2]Purified DNA QC Master'!$B:$X,11,FALSE)</f>
        <v>DPB1*04:01</v>
      </c>
      <c r="Y293" s="289" t="str">
        <f>VLOOKUP(A293,'[2]Purified DNA QC Master'!$B:$X,8,FALSE)</f>
        <v>DPA1*01:03</v>
      </c>
      <c r="Z293" s="289" t="str">
        <f>VLOOKUP(A293,'[2]Purified DNA QC Master'!$B:$X,9,FALSE)</f>
        <v>DPA1*02:01</v>
      </c>
    </row>
    <row r="294" spans="1:26" x14ac:dyDescent="0.3">
      <c r="A294" s="287">
        <v>590</v>
      </c>
      <c r="C294" s="287">
        <v>22</v>
      </c>
      <c r="D294" s="233" t="s">
        <v>925</v>
      </c>
      <c r="E294" s="289" t="str">
        <f>VLOOKUP(A294,'[2]Purified DNA QC Master'!$B:$X,2,FALSE)</f>
        <v>A*02:01</v>
      </c>
      <c r="F294" s="289" t="str">
        <f>VLOOKUP(A294,'[2]Purified DNA QC Master'!$B:$X,3,FALSE)</f>
        <v>A*02:01</v>
      </c>
      <c r="G294" s="289" t="str">
        <f>VLOOKUP(A294,'[2]Purified DNA QC Master'!$B:$X,4,FALSE)</f>
        <v>B*15:01</v>
      </c>
      <c r="H294" s="289" t="str">
        <f>VLOOKUP(A294,'[2]Purified DNA QC Master'!$B:$X,5,FALSE)</f>
        <v>B*27:02</v>
      </c>
      <c r="I294" s="289" t="str">
        <f>VLOOKUP(A294,'[2]Purified DNA QC Master'!$B:$X,6,FALSE)</f>
        <v>C*02:02</v>
      </c>
      <c r="J294" s="289" t="str">
        <f>VLOOKUP(A294,'[2]Purified DNA QC Master'!$B:$X,7,FALSE)</f>
        <v>C*03:03:01G</v>
      </c>
      <c r="K294" s="289" t="str">
        <f>VLOOKUP(A294,'[2]Purified DNA QC Master'!$B:$X,16,FALSE)</f>
        <v>DRB1*13:01</v>
      </c>
      <c r="L294" s="289" t="str">
        <f>VLOOKUP(A294,'[2]Purified DNA QC Master'!$B:$X,17,FALSE)</f>
        <v>DRB1*16:01</v>
      </c>
      <c r="M294" s="289" t="str">
        <f>VLOOKUP(A294,'[2]Purified DNA QC Master'!$B:$X,14,FALSE)</f>
        <v>DQB1*05:02</v>
      </c>
      <c r="N294" s="289" t="str">
        <f>VLOOKUP(A294,'[2]Purified DNA QC Master'!$B:$X,15,FALSE)</f>
        <v>DQB1*06:03</v>
      </c>
      <c r="O294" s="289" t="str">
        <f>VLOOKUP(A294,'[2]Purified DNA QC Master'!$B:$X,18,FALSE)</f>
        <v>DRB3*02:02:01G</v>
      </c>
      <c r="P294" s="289"/>
      <c r="Q294" s="289"/>
      <c r="R294" s="289"/>
      <c r="S294" s="289" t="str">
        <f>VLOOKUP(A294,'[2]Purified DNA QC Master'!$B:$X,22,FALSE)</f>
        <v>DRB5*02:02:01G</v>
      </c>
      <c r="T294" s="289"/>
      <c r="U294" s="289" t="str">
        <f>VLOOKUP(A294,'[2]Purified DNA QC Master'!$B:$X,12,FALSE)</f>
        <v>DQA1*01:02:01G</v>
      </c>
      <c r="V294" s="289" t="str">
        <f>VLOOKUP(A294,'[2]Purified DNA QC Master'!$B:$X,13,FALSE)</f>
        <v>DQA1*01:03</v>
      </c>
      <c r="W294" s="289" t="str">
        <f>VLOOKUP(A294,'[2]Purified DNA QC Master'!$B:$X,10,FALSE)</f>
        <v>DPB1*02:01:02G</v>
      </c>
      <c r="X294" s="289" t="str">
        <f>VLOOKUP(A294,'[2]Purified DNA QC Master'!$B:$X,11,FALSE)</f>
        <v>DPB1*19:01</v>
      </c>
      <c r="Y294" s="289" t="str">
        <f>VLOOKUP(A294,'[2]Purified DNA QC Master'!$B:$X,8,FALSE)</f>
        <v>DPA1*01:03</v>
      </c>
      <c r="Z294" s="289" t="str">
        <f>VLOOKUP(A294,'[2]Purified DNA QC Master'!$B:$X,9,FALSE)</f>
        <v>DPA1*02:02</v>
      </c>
    </row>
    <row r="295" spans="1:26" x14ac:dyDescent="0.3">
      <c r="A295" s="287">
        <v>591</v>
      </c>
      <c r="C295" s="287">
        <v>23</v>
      </c>
      <c r="D295" s="233" t="s">
        <v>925</v>
      </c>
      <c r="E295" s="289" t="str">
        <f>VLOOKUP(A295,'[2]Purified DNA QC Master'!$B:$X,2,FALSE)</f>
        <v>A*02:01</v>
      </c>
      <c r="F295" s="289" t="str">
        <f>VLOOKUP(A295,'[2]Purified DNA QC Master'!$B:$X,3,FALSE)</f>
        <v>A*11:01</v>
      </c>
      <c r="G295" s="289" t="str">
        <f>VLOOKUP(A295,'[2]Purified DNA QC Master'!$B:$X,4,FALSE)</f>
        <v>B*07:02:01G</v>
      </c>
      <c r="H295" s="289" t="str">
        <f>VLOOKUP(A295,'[2]Purified DNA QC Master'!$B:$X,5,FALSE)</f>
        <v>B*55:01</v>
      </c>
      <c r="I295" s="289" t="str">
        <f>VLOOKUP(A295,'[2]Purified DNA QC Master'!$B:$X,6,FALSE)</f>
        <v>C*03:03:01G</v>
      </c>
      <c r="J295" s="289" t="str">
        <f>VLOOKUP(A295,'[2]Purified DNA QC Master'!$B:$X,7,FALSE)</f>
        <v>C*07:02:01G</v>
      </c>
      <c r="K295" s="289" t="str">
        <f>VLOOKUP(A295,'[2]Purified DNA QC Master'!$B:$X,16,FALSE)</f>
        <v>DRB1*04:02</v>
      </c>
      <c r="L295" s="289" t="str">
        <f>VLOOKUP(A295,'[2]Purified DNA QC Master'!$B:$X,17,FALSE)</f>
        <v>DRB1*15:01</v>
      </c>
      <c r="M295" s="289" t="str">
        <f>VLOOKUP(A295,'[2]Purified DNA QC Master'!$B:$X,14,FALSE)</f>
        <v>DQB1*06:02</v>
      </c>
      <c r="N295" s="289" t="str">
        <f>VLOOKUP(A295,'[2]Purified DNA QC Master'!$B:$X,15,FALSE)</f>
        <v>DQB1*03:02</v>
      </c>
      <c r="O295" s="289"/>
      <c r="P295" s="289"/>
      <c r="Q295" s="289" t="str">
        <f>VLOOKUP(A295,'[2]Purified DNA QC Master'!$B:$X,20,FALSE)</f>
        <v>DRB4*01:01:01G</v>
      </c>
      <c r="R295" s="289"/>
      <c r="S295" s="289" t="str">
        <f>VLOOKUP(A295,'[2]Purified DNA QC Master'!$B:$X,22,FALSE)</f>
        <v>DRB5*01:01</v>
      </c>
      <c r="T295" s="289"/>
      <c r="U295" s="289" t="str">
        <f>VLOOKUP(A295,'[2]Purified DNA QC Master'!$B:$X,12,FALSE)</f>
        <v>DQA1*01:02:01G</v>
      </c>
      <c r="V295" s="289" t="str">
        <f>VLOOKUP(A295,'[2]Purified DNA QC Master'!$B:$X,13,FALSE)</f>
        <v>DQA1*03:01:01G</v>
      </c>
      <c r="W295" s="289" t="str">
        <f>VLOOKUP(A295,'[2]Purified DNA QC Master'!$B:$X,10,FALSE)</f>
        <v>DPB1*04:01:01G</v>
      </c>
      <c r="X295" s="289" t="str">
        <f>VLOOKUP(A295,'[2]Purified DNA QC Master'!$B:$X,11,FALSE)</f>
        <v>DPB1*04:02:01G</v>
      </c>
      <c r="Y295" s="289" t="str">
        <f>VLOOKUP(A295,'[2]Purified DNA QC Master'!$B:$X,8,FALSE)</f>
        <v>DPA1*01:03</v>
      </c>
      <c r="Z295" s="289" t="str">
        <f>VLOOKUP(A295,'[2]Purified DNA QC Master'!$B:$X,9,FALSE)</f>
        <v>DPA1*01:03</v>
      </c>
    </row>
    <row r="296" spans="1:26" x14ac:dyDescent="0.3">
      <c r="A296" s="287">
        <v>592</v>
      </c>
      <c r="C296" s="287">
        <v>23</v>
      </c>
      <c r="D296" s="233" t="s">
        <v>925</v>
      </c>
      <c r="E296" s="289" t="str">
        <f>VLOOKUP(A296,'[2]Purified DNA QC Master'!$B:$X,2,FALSE)</f>
        <v>A*01:01</v>
      </c>
      <c r="F296" s="289" t="str">
        <f>VLOOKUP(A296,'[2]Purified DNA QC Master'!$B:$X,3,FALSE)</f>
        <v>A*02:01</v>
      </c>
      <c r="G296" s="289" t="str">
        <f>VLOOKUP(A296,'[2]Purified DNA QC Master'!$B:$X,4,FALSE)</f>
        <v>B*07:02:01G</v>
      </c>
      <c r="H296" s="289" t="str">
        <f>VLOOKUP(A296,'[2]Purified DNA QC Master'!$B:$X,5,FALSE)</f>
        <v>B*44:02:01G</v>
      </c>
      <c r="I296" s="289" t="str">
        <f>VLOOKUP(A296,'[2]Purified DNA QC Master'!$B:$X,6,FALSE)</f>
        <v>C*05:01</v>
      </c>
      <c r="J296" s="289" t="str">
        <f>VLOOKUP(A296,'[2]Purified DNA QC Master'!$B:$X,7,FALSE)</f>
        <v>C*12:03</v>
      </c>
      <c r="K296" s="289" t="str">
        <f>VLOOKUP(A296,'[2]Purified DNA QC Master'!$B:$X,16,FALSE)</f>
        <v>DRB1*04:01</v>
      </c>
      <c r="L296" s="289" t="str">
        <f>VLOOKUP(A296,'[2]Purified DNA QC Master'!$B:$X,17,FALSE)</f>
        <v>DRB1*13:02</v>
      </c>
      <c r="M296" s="289" t="str">
        <f>VLOOKUP(A296,'[2]Purified DNA QC Master'!$B:$X,14,FALSE)</f>
        <v>DQB1*06:04</v>
      </c>
      <c r="N296" s="289" t="str">
        <f>VLOOKUP(A296,'[2]Purified DNA QC Master'!$B:$X,15,FALSE)</f>
        <v>DQB1*03:01</v>
      </c>
      <c r="O296" s="289" t="str">
        <f>VLOOKUP(A296,'[2]Purified DNA QC Master'!$B:$X,18,FALSE)</f>
        <v>DRB3*03:01</v>
      </c>
      <c r="P296" s="289"/>
      <c r="Q296" s="289" t="str">
        <f>VLOOKUP(A296,'[2]Purified DNA QC Master'!$B:$X,20,FALSE)</f>
        <v>DRB4*01:01:01G</v>
      </c>
      <c r="R296" s="289"/>
      <c r="S296" s="289"/>
      <c r="T296" s="289"/>
      <c r="U296" s="289" t="str">
        <f>VLOOKUP(A296,'[2]Purified DNA QC Master'!$B:$X,12,FALSE)</f>
        <v>DQA1*01:02:01G</v>
      </c>
      <c r="V296" s="289" t="str">
        <f>VLOOKUP(A296,'[2]Purified DNA QC Master'!$B:$X,13,FALSE)</f>
        <v>DQA1*03:01:01G</v>
      </c>
      <c r="W296" s="289" t="str">
        <f>VLOOKUP(A296,'[2]Purified DNA QC Master'!$B:$X,10,FALSE)</f>
        <v>DPB1*02:01:02G</v>
      </c>
      <c r="X296" s="289" t="str">
        <f>VLOOKUP(A296,'[2]Purified DNA QC Master'!$B:$X,11,FALSE)</f>
        <v>DPB1*04:01</v>
      </c>
      <c r="Y296" s="289" t="str">
        <f>VLOOKUP(A296,'[2]Purified DNA QC Master'!$B:$X,8,FALSE)</f>
        <v>DPA1*01:03</v>
      </c>
      <c r="Z296" s="289" t="str">
        <f>VLOOKUP(A296,'[2]Purified DNA QC Master'!$B:$X,9,FALSE)</f>
        <v>DPA1*01:03</v>
      </c>
    </row>
    <row r="297" spans="1:26" x14ac:dyDescent="0.3">
      <c r="A297" s="287">
        <v>593</v>
      </c>
      <c r="C297" s="287">
        <v>23</v>
      </c>
      <c r="D297" s="233" t="s">
        <v>924</v>
      </c>
      <c r="E297" s="289" t="str">
        <f>VLOOKUP(A297,'[2]Purified DNA QC Master'!$B:$X,2,FALSE)</f>
        <v>A*24:02</v>
      </c>
      <c r="F297" s="289" t="str">
        <f>VLOOKUP(A297,'[2]Purified DNA QC Master'!$B:$X,3,FALSE)</f>
        <v>A*68:01:02G</v>
      </c>
      <c r="G297" s="289" t="str">
        <f>VLOOKUP(A297,'[2]Purified DNA QC Master'!$B:$X,4,FALSE)</f>
        <v>B*27:05:02G</v>
      </c>
      <c r="H297" s="289" t="str">
        <f>VLOOKUP(A297,'[2]Purified DNA QC Master'!$B:$X,5,FALSE)</f>
        <v>B*35:01:01G</v>
      </c>
      <c r="I297" s="289" t="str">
        <f>VLOOKUP(A297,'[2]Purified DNA QC Master'!$B:$X,6,FALSE)</f>
        <v>C*02:02</v>
      </c>
      <c r="J297" s="289" t="str">
        <f>VLOOKUP(A297,'[2]Purified DNA QC Master'!$B:$X,7,FALSE)</f>
        <v>C*04:01:01G</v>
      </c>
      <c r="K297" s="289" t="str">
        <f>VLOOKUP(A297,'[2]Purified DNA QC Master'!$B:$X,16,FALSE)</f>
        <v>DRB1*04:04</v>
      </c>
      <c r="L297" s="289" t="str">
        <f>VLOOKUP(A297,'[2]Purified DNA QC Master'!$B:$X,17,FALSE)</f>
        <v>DRB1*16:02</v>
      </c>
      <c r="M297" s="289" t="str">
        <f>VLOOKUP(A297,'[2]Purified DNA QC Master'!$B:$X,14,FALSE)</f>
        <v>DQB1*03:01</v>
      </c>
      <c r="N297" s="289" t="str">
        <f>VLOOKUP(A297,'[2]Purified DNA QC Master'!$B:$X,15,FALSE)</f>
        <v>DQB1*03:02</v>
      </c>
      <c r="O297" s="289"/>
      <c r="P297" s="289"/>
      <c r="Q297" s="289" t="str">
        <f>VLOOKUP(A297,'[2]Purified DNA QC Master'!$B:$X,20,FALSE)</f>
        <v>DRB4*01:01:01G</v>
      </c>
      <c r="R297" s="289"/>
      <c r="S297" s="289" t="str">
        <f>VLOOKUP(A297,'[2]Purified DNA QC Master'!$B:$X,22,FALSE)</f>
        <v>DRB5*02:02:01G</v>
      </c>
      <c r="T297" s="289"/>
      <c r="U297" s="289" t="str">
        <f>VLOOKUP(A297,'[2]Purified DNA QC Master'!$B:$X,12,FALSE)</f>
        <v>DQA1*03:01</v>
      </c>
      <c r="V297" s="289" t="str">
        <f>VLOOKUP(A297,'[2]Purified DNA QC Master'!$B:$X,13,FALSE)</f>
        <v>DQA1*05:01:01G</v>
      </c>
      <c r="W297" s="289" t="str">
        <f>VLOOKUP(A297,'[2]Purified DNA QC Master'!$B:$X,10,FALSE)</f>
        <v>DPB1*04:01:01G</v>
      </c>
      <c r="X297" s="289" t="str">
        <f>VLOOKUP(A297,'[2]Purified DNA QC Master'!$B:$X,11,FALSE)</f>
        <v>DPB1*04:02:01G</v>
      </c>
      <c r="Y297" s="289" t="str">
        <f>VLOOKUP(A297,'[2]Purified DNA QC Master'!$B:$X,8,FALSE)</f>
        <v>DPA1*01:03</v>
      </c>
      <c r="Z297" s="289" t="str">
        <f>VLOOKUP(A297,'[2]Purified DNA QC Master'!$B:$X,9,FALSE)</f>
        <v>DPA1*01:03</v>
      </c>
    </row>
  </sheetData>
  <autoFilter ref="A1:Z297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465"/>
  <sheetViews>
    <sheetView workbookViewId="0">
      <pane ySplit="1" topLeftCell="A2" activePane="bottomLeft" state="frozen"/>
      <selection pane="bottomLeft" activeCell="Q2" sqref="Q2:Q420"/>
    </sheetView>
  </sheetViews>
  <sheetFormatPr defaultColWidth="9" defaultRowHeight="13.8" x14ac:dyDescent="0.3"/>
  <cols>
    <col min="1" max="1" width="18.5" style="280" customWidth="1"/>
    <col min="2" max="2" width="10" style="280" bestFit="1" customWidth="1"/>
    <col min="3" max="3" width="12.59765625" style="280" customWidth="1"/>
    <col min="4" max="4" width="11.19921875" style="280" bestFit="1" customWidth="1"/>
    <col min="5" max="5" width="6.59765625" style="280" bestFit="1" customWidth="1"/>
    <col min="6" max="6" width="12" style="280" bestFit="1" customWidth="1"/>
    <col min="7" max="7" width="9.8984375" style="280" bestFit="1" customWidth="1"/>
    <col min="8" max="8" width="8.3984375" style="280" bestFit="1" customWidth="1"/>
    <col min="9" max="9" width="9.69921875" style="310" bestFit="1" customWidth="1"/>
    <col min="10" max="10" width="10.8984375" style="310" bestFit="1" customWidth="1"/>
    <col min="11" max="11" width="10.09765625" style="280" bestFit="1" customWidth="1"/>
    <col min="12" max="12" width="7.69921875" style="280" bestFit="1" customWidth="1"/>
    <col min="13" max="13" width="22.296875" style="280" customWidth="1"/>
    <col min="14" max="14" width="12" style="280" customWidth="1"/>
    <col min="15" max="15" width="13.5" style="280" customWidth="1"/>
    <col min="16" max="16" width="12" style="280" customWidth="1"/>
    <col min="17" max="17" width="16.59765625" style="280" customWidth="1"/>
    <col min="18" max="19" width="12" style="280" customWidth="1"/>
    <col min="20" max="20" width="15.3984375" style="280" customWidth="1"/>
    <col min="21" max="21" width="14.09765625" style="280" customWidth="1"/>
    <col min="22" max="22" width="12.3984375" style="280" customWidth="1"/>
    <col min="23" max="23" width="12.3984375" style="280" bestFit="1" customWidth="1"/>
    <col min="24" max="24" width="19.3984375" style="280" bestFit="1" customWidth="1"/>
    <col min="25" max="25" width="12.59765625" style="280" bestFit="1" customWidth="1"/>
    <col min="26" max="26" width="5.09765625" style="280" bestFit="1" customWidth="1"/>
    <col min="27" max="16384" width="9" style="280"/>
  </cols>
  <sheetData>
    <row r="1" spans="1:26" s="279" customFormat="1" x14ac:dyDescent="0.3">
      <c r="A1" s="242" t="s">
        <v>3732</v>
      </c>
      <c r="B1" s="242" t="s">
        <v>1540</v>
      </c>
      <c r="C1" s="242" t="s">
        <v>1539</v>
      </c>
      <c r="D1" s="242" t="s">
        <v>1538</v>
      </c>
      <c r="E1" s="277" t="s">
        <v>1537</v>
      </c>
      <c r="F1" s="277" t="s">
        <v>1536</v>
      </c>
      <c r="G1" s="242" t="s">
        <v>1535</v>
      </c>
      <c r="H1" s="277" t="s">
        <v>1534</v>
      </c>
      <c r="I1" s="301" t="s">
        <v>1533</v>
      </c>
      <c r="J1" s="301" t="s">
        <v>1532</v>
      </c>
      <c r="K1" s="242" t="s">
        <v>1531</v>
      </c>
      <c r="L1" s="242" t="s">
        <v>1530</v>
      </c>
      <c r="M1" s="242" t="s">
        <v>930</v>
      </c>
      <c r="N1" s="299" t="s">
        <v>3718</v>
      </c>
      <c r="O1" s="299" t="s">
        <v>3719</v>
      </c>
      <c r="P1" s="299" t="s">
        <v>3720</v>
      </c>
      <c r="Q1" s="299" t="s">
        <v>3721</v>
      </c>
      <c r="R1" s="299" t="s">
        <v>3722</v>
      </c>
      <c r="S1" s="299" t="s">
        <v>3742</v>
      </c>
      <c r="T1" s="299" t="s">
        <v>3743</v>
      </c>
      <c r="U1" s="399" t="s">
        <v>3740</v>
      </c>
      <c r="V1" s="399" t="s">
        <v>3741</v>
      </c>
      <c r="W1" s="301" t="s">
        <v>3629</v>
      </c>
      <c r="X1" s="301" t="s">
        <v>3707</v>
      </c>
      <c r="Y1" s="301" t="s">
        <v>3630</v>
      </c>
      <c r="Z1" s="301" t="s">
        <v>3708</v>
      </c>
    </row>
    <row r="2" spans="1:26" x14ac:dyDescent="0.3">
      <c r="A2" s="12">
        <v>733</v>
      </c>
      <c r="B2" s="12" t="s">
        <v>1529</v>
      </c>
      <c r="C2" s="12" t="s">
        <v>996</v>
      </c>
      <c r="D2" s="18">
        <v>40087</v>
      </c>
      <c r="E2" s="15">
        <v>1</v>
      </c>
      <c r="F2" s="16" t="s">
        <v>932</v>
      </c>
      <c r="G2" s="12">
        <v>12</v>
      </c>
      <c r="H2" s="15">
        <v>18</v>
      </c>
      <c r="I2" s="302">
        <v>22</v>
      </c>
      <c r="J2" s="303">
        <f>PRODUCT(H2:I2)</f>
        <v>396</v>
      </c>
      <c r="K2" s="13">
        <v>8</v>
      </c>
      <c r="L2" s="12">
        <v>1</v>
      </c>
      <c r="M2" s="12"/>
      <c r="N2" s="300" t="s">
        <v>3716</v>
      </c>
      <c r="O2" s="300" t="s">
        <v>3717</v>
      </c>
      <c r="P2" s="300"/>
      <c r="Q2" s="300" t="s">
        <v>3726</v>
      </c>
      <c r="R2" s="300" t="s">
        <v>3723</v>
      </c>
      <c r="S2" s="300" t="s">
        <v>3724</v>
      </c>
      <c r="T2" s="300" t="s">
        <v>3725</v>
      </c>
      <c r="U2" s="400" t="s">
        <v>3727</v>
      </c>
      <c r="V2" s="400" t="s">
        <v>3728</v>
      </c>
      <c r="W2" s="410" t="s">
        <v>3638</v>
      </c>
      <c r="X2" s="410" t="s">
        <v>3632</v>
      </c>
      <c r="Y2" s="410" t="s">
        <v>3445</v>
      </c>
      <c r="Z2" s="410" t="s">
        <v>3636</v>
      </c>
    </row>
    <row r="3" spans="1:26" x14ac:dyDescent="0.3">
      <c r="A3" s="12">
        <v>796</v>
      </c>
      <c r="B3" s="12" t="s">
        <v>1528</v>
      </c>
      <c r="C3" s="12" t="s">
        <v>1278</v>
      </c>
      <c r="D3" s="18">
        <v>40087</v>
      </c>
      <c r="E3" s="15">
        <v>1</v>
      </c>
      <c r="F3" s="16" t="s">
        <v>1306</v>
      </c>
      <c r="G3" s="12">
        <v>13</v>
      </c>
      <c r="H3" s="15">
        <v>17</v>
      </c>
      <c r="I3" s="302">
        <v>18</v>
      </c>
      <c r="J3" s="303">
        <f>PRODUCT(H3:I3)</f>
        <v>306</v>
      </c>
      <c r="K3" s="13">
        <v>7</v>
      </c>
      <c r="L3" s="12">
        <v>1</v>
      </c>
      <c r="M3" s="12"/>
      <c r="N3" s="300" t="s">
        <v>3716</v>
      </c>
      <c r="O3" s="300" t="s">
        <v>3717</v>
      </c>
      <c r="P3" s="300"/>
      <c r="Q3" s="300" t="s">
        <v>3726</v>
      </c>
      <c r="R3" s="300" t="s">
        <v>3723</v>
      </c>
      <c r="S3" s="300" t="s">
        <v>3724</v>
      </c>
      <c r="T3" s="300" t="s">
        <v>3725</v>
      </c>
      <c r="U3" s="400" t="s">
        <v>3727</v>
      </c>
      <c r="V3" s="400" t="s">
        <v>3728</v>
      </c>
      <c r="W3" s="410" t="s">
        <v>3641</v>
      </c>
      <c r="X3" s="410" t="s">
        <v>3632</v>
      </c>
      <c r="Y3" s="410" t="s">
        <v>3445</v>
      </c>
      <c r="Z3" s="410" t="s">
        <v>3633</v>
      </c>
    </row>
    <row r="4" spans="1:26" x14ac:dyDescent="0.3">
      <c r="A4" s="250">
        <v>804</v>
      </c>
      <c r="B4" s="251" t="s">
        <v>3454</v>
      </c>
      <c r="C4" s="251" t="s">
        <v>3455</v>
      </c>
      <c r="D4" s="252">
        <v>39525</v>
      </c>
      <c r="E4" s="253"/>
      <c r="F4" s="251"/>
      <c r="G4" s="251">
        <v>10</v>
      </c>
      <c r="H4" s="253">
        <v>0</v>
      </c>
      <c r="I4" s="304">
        <v>25</v>
      </c>
      <c r="J4" s="304">
        <v>0</v>
      </c>
      <c r="K4" s="254">
        <v>8</v>
      </c>
      <c r="L4" s="251">
        <v>1</v>
      </c>
      <c r="M4" s="255" t="s">
        <v>3456</v>
      </c>
      <c r="N4" s="300" t="s">
        <v>3716</v>
      </c>
      <c r="O4" s="300" t="s">
        <v>3717</v>
      </c>
      <c r="P4" s="300"/>
      <c r="Q4" s="300" t="s">
        <v>3726</v>
      </c>
      <c r="R4" s="300" t="s">
        <v>3723</v>
      </c>
      <c r="S4" s="300" t="s">
        <v>3724</v>
      </c>
      <c r="T4" s="300" t="s">
        <v>3725</v>
      </c>
      <c r="U4" s="400" t="s">
        <v>3727</v>
      </c>
      <c r="V4" s="400" t="s">
        <v>3728</v>
      </c>
      <c r="W4" s="410" t="s">
        <v>3631</v>
      </c>
      <c r="X4" s="410" t="s">
        <v>3632</v>
      </c>
      <c r="Y4" s="410" t="s">
        <v>3445</v>
      </c>
      <c r="Z4" s="410" t="s">
        <v>3633</v>
      </c>
    </row>
    <row r="5" spans="1:26" x14ac:dyDescent="0.3">
      <c r="A5" s="255">
        <v>848</v>
      </c>
      <c r="B5" s="255" t="s">
        <v>3457</v>
      </c>
      <c r="C5" s="255" t="s">
        <v>3458</v>
      </c>
      <c r="D5" s="256">
        <v>39721</v>
      </c>
      <c r="E5" s="257"/>
      <c r="F5" s="258"/>
      <c r="G5" s="255">
        <v>10</v>
      </c>
      <c r="H5" s="257">
        <v>0</v>
      </c>
      <c r="I5" s="305">
        <v>40</v>
      </c>
      <c r="J5" s="304">
        <f>PRODUCT(H5:I5)</f>
        <v>0</v>
      </c>
      <c r="K5" s="76">
        <v>5</v>
      </c>
      <c r="L5" s="255">
        <v>1</v>
      </c>
      <c r="M5" s="255" t="s">
        <v>3456</v>
      </c>
      <c r="N5" s="300" t="s">
        <v>3716</v>
      </c>
      <c r="O5" s="300" t="s">
        <v>3717</v>
      </c>
      <c r="P5" s="300"/>
      <c r="Q5" s="300" t="s">
        <v>3726</v>
      </c>
      <c r="R5" s="300" t="s">
        <v>3723</v>
      </c>
      <c r="S5" s="300" t="s">
        <v>3724</v>
      </c>
      <c r="T5" s="300" t="s">
        <v>3725</v>
      </c>
      <c r="U5" s="400" t="s">
        <v>3727</v>
      </c>
      <c r="V5" s="400" t="s">
        <v>3728</v>
      </c>
      <c r="W5" s="410" t="s">
        <v>3637</v>
      </c>
      <c r="X5" s="410"/>
      <c r="Y5" s="410" t="s">
        <v>3445</v>
      </c>
      <c r="Z5" s="410" t="s">
        <v>3636</v>
      </c>
    </row>
    <row r="6" spans="1:26" x14ac:dyDescent="0.3">
      <c r="A6" s="255">
        <v>859</v>
      </c>
      <c r="B6" s="255" t="s">
        <v>3459</v>
      </c>
      <c r="C6" s="255" t="s">
        <v>1479</v>
      </c>
      <c r="D6" s="256">
        <v>39847</v>
      </c>
      <c r="E6" s="259"/>
      <c r="F6" s="258"/>
      <c r="G6" s="255">
        <v>10</v>
      </c>
      <c r="H6" s="257">
        <v>0</v>
      </c>
      <c r="I6" s="305">
        <v>37</v>
      </c>
      <c r="J6" s="304">
        <f>PRODUCT(H6:I6)</f>
        <v>0</v>
      </c>
      <c r="K6" s="76">
        <v>1</v>
      </c>
      <c r="L6" s="255">
        <v>1</v>
      </c>
      <c r="M6" s="255" t="s">
        <v>3456</v>
      </c>
      <c r="N6" s="300" t="s">
        <v>3716</v>
      </c>
      <c r="O6" s="300" t="s">
        <v>3717</v>
      </c>
      <c r="P6" s="300"/>
      <c r="Q6" s="300" t="s">
        <v>3726</v>
      </c>
      <c r="R6" s="300" t="s">
        <v>3723</v>
      </c>
      <c r="S6" s="300" t="s">
        <v>3724</v>
      </c>
      <c r="T6" s="300" t="s">
        <v>3725</v>
      </c>
      <c r="U6" s="400" t="s">
        <v>3727</v>
      </c>
      <c r="V6" s="400" t="s">
        <v>3728</v>
      </c>
      <c r="W6" s="410" t="s">
        <v>3631</v>
      </c>
      <c r="X6" s="410" t="s">
        <v>3632</v>
      </c>
      <c r="Y6" s="410" t="s">
        <v>3445</v>
      </c>
      <c r="Z6" s="410" t="s">
        <v>3633</v>
      </c>
    </row>
    <row r="7" spans="1:26" x14ac:dyDescent="0.3">
      <c r="A7" s="260">
        <v>884</v>
      </c>
      <c r="B7" s="255" t="s">
        <v>3460</v>
      </c>
      <c r="C7" s="255" t="s">
        <v>3461</v>
      </c>
      <c r="D7" s="256">
        <v>39847</v>
      </c>
      <c r="E7" s="257"/>
      <c r="F7" s="258"/>
      <c r="G7" s="255">
        <v>10</v>
      </c>
      <c r="H7" s="257">
        <v>0</v>
      </c>
      <c r="I7" s="305">
        <v>33</v>
      </c>
      <c r="J7" s="304">
        <f t="shared" ref="J7:J70" si="0">PRODUCT(H7:I7)</f>
        <v>0</v>
      </c>
      <c r="K7" s="76">
        <v>12</v>
      </c>
      <c r="L7" s="255">
        <v>1</v>
      </c>
      <c r="M7" s="255" t="s">
        <v>3456</v>
      </c>
      <c r="N7" s="300" t="s">
        <v>3716</v>
      </c>
      <c r="O7" s="300" t="s">
        <v>3717</v>
      </c>
      <c r="P7" s="300"/>
      <c r="Q7" s="300" t="s">
        <v>3726</v>
      </c>
      <c r="R7" s="300" t="s">
        <v>3723</v>
      </c>
      <c r="S7" s="300" t="s">
        <v>3724</v>
      </c>
      <c r="T7" s="300" t="s">
        <v>3725</v>
      </c>
      <c r="U7" s="400" t="s">
        <v>3727</v>
      </c>
      <c r="V7" s="400" t="s">
        <v>3728</v>
      </c>
      <c r="W7" s="410" t="s">
        <v>3631</v>
      </c>
      <c r="X7" s="410" t="s">
        <v>3632</v>
      </c>
      <c r="Y7" s="410" t="s">
        <v>3445</v>
      </c>
      <c r="Z7" s="410" t="s">
        <v>3633</v>
      </c>
    </row>
    <row r="8" spans="1:26" x14ac:dyDescent="0.3">
      <c r="A8" s="260">
        <v>890</v>
      </c>
      <c r="B8" s="255" t="s">
        <v>3462</v>
      </c>
      <c r="C8" s="255" t="s">
        <v>1246</v>
      </c>
      <c r="D8" s="256">
        <v>39847</v>
      </c>
      <c r="E8" s="259"/>
      <c r="F8" s="258"/>
      <c r="G8" s="255">
        <v>10</v>
      </c>
      <c r="H8" s="257">
        <v>0</v>
      </c>
      <c r="I8" s="305">
        <v>27</v>
      </c>
      <c r="J8" s="304">
        <f t="shared" si="0"/>
        <v>0</v>
      </c>
      <c r="K8" s="76">
        <v>15</v>
      </c>
      <c r="L8" s="255">
        <v>1</v>
      </c>
      <c r="M8" s="255" t="s">
        <v>3456</v>
      </c>
      <c r="N8" s="300" t="s">
        <v>3716</v>
      </c>
      <c r="O8" s="300" t="s">
        <v>3717</v>
      </c>
      <c r="P8" s="300"/>
      <c r="Q8" s="300" t="s">
        <v>3726</v>
      </c>
      <c r="R8" s="300" t="s">
        <v>3723</v>
      </c>
      <c r="S8" s="300" t="s">
        <v>3724</v>
      </c>
      <c r="T8" s="300" t="s">
        <v>3725</v>
      </c>
      <c r="U8" s="400" t="s">
        <v>3727</v>
      </c>
      <c r="V8" s="400" t="s">
        <v>3728</v>
      </c>
      <c r="W8" s="410" t="s">
        <v>3631</v>
      </c>
      <c r="X8" s="410" t="s">
        <v>3632</v>
      </c>
      <c r="Y8" s="410" t="s">
        <v>3445</v>
      </c>
      <c r="Z8" s="410" t="s">
        <v>3633</v>
      </c>
    </row>
    <row r="9" spans="1:26" x14ac:dyDescent="0.3">
      <c r="A9" s="261">
        <v>898</v>
      </c>
      <c r="B9" s="255" t="s">
        <v>3463</v>
      </c>
      <c r="C9" s="255" t="s">
        <v>3464</v>
      </c>
      <c r="D9" s="256">
        <v>39847</v>
      </c>
      <c r="E9" s="259"/>
      <c r="F9" s="258"/>
      <c r="G9" s="255">
        <v>10</v>
      </c>
      <c r="H9" s="259">
        <v>0</v>
      </c>
      <c r="I9" s="305">
        <v>41</v>
      </c>
      <c r="J9" s="304">
        <f t="shared" si="0"/>
        <v>0</v>
      </c>
      <c r="K9" s="76">
        <v>23</v>
      </c>
      <c r="L9" s="255">
        <v>1</v>
      </c>
      <c r="M9" s="255" t="s">
        <v>3456</v>
      </c>
      <c r="N9" s="300" t="s">
        <v>3716</v>
      </c>
      <c r="O9" s="300" t="s">
        <v>3717</v>
      </c>
      <c r="P9" s="300"/>
      <c r="Q9" s="300" t="s">
        <v>3726</v>
      </c>
      <c r="R9" s="300" t="s">
        <v>3723</v>
      </c>
      <c r="S9" s="300" t="s">
        <v>3724</v>
      </c>
      <c r="T9" s="300" t="s">
        <v>3725</v>
      </c>
      <c r="U9" s="400" t="s">
        <v>3727</v>
      </c>
      <c r="V9" s="400" t="s">
        <v>3728</v>
      </c>
      <c r="W9" s="410" t="s">
        <v>3631</v>
      </c>
      <c r="X9" s="410" t="s">
        <v>3632</v>
      </c>
      <c r="Y9" s="410" t="s">
        <v>3445</v>
      </c>
      <c r="Z9" s="410" t="s">
        <v>3636</v>
      </c>
    </row>
    <row r="10" spans="1:26" x14ac:dyDescent="0.3">
      <c r="A10" s="255">
        <v>899</v>
      </c>
      <c r="B10" s="255" t="s">
        <v>3465</v>
      </c>
      <c r="C10" s="255" t="s">
        <v>3466</v>
      </c>
      <c r="D10" s="256">
        <v>39847</v>
      </c>
      <c r="E10" s="259"/>
      <c r="F10" s="258"/>
      <c r="G10" s="255">
        <v>10</v>
      </c>
      <c r="H10" s="257">
        <v>0</v>
      </c>
      <c r="I10" s="305">
        <v>35</v>
      </c>
      <c r="J10" s="304">
        <f t="shared" si="0"/>
        <v>0</v>
      </c>
      <c r="K10" s="76">
        <v>16</v>
      </c>
      <c r="L10" s="255">
        <v>1</v>
      </c>
      <c r="M10" s="255" t="s">
        <v>3456</v>
      </c>
      <c r="N10" s="300" t="s">
        <v>3716</v>
      </c>
      <c r="O10" s="300" t="s">
        <v>3717</v>
      </c>
      <c r="P10" s="300"/>
      <c r="Q10" s="300" t="s">
        <v>3726</v>
      </c>
      <c r="R10" s="300" t="s">
        <v>3723</v>
      </c>
      <c r="S10" s="300" t="s">
        <v>3724</v>
      </c>
      <c r="T10" s="300" t="s">
        <v>3725</v>
      </c>
      <c r="U10" s="400" t="s">
        <v>3727</v>
      </c>
      <c r="V10" s="400" t="s">
        <v>3728</v>
      </c>
      <c r="W10" s="410" t="s">
        <v>3631</v>
      </c>
      <c r="X10" s="410" t="s">
        <v>3632</v>
      </c>
      <c r="Y10" s="410" t="s">
        <v>3445</v>
      </c>
      <c r="Z10" s="410" t="s">
        <v>3633</v>
      </c>
    </row>
    <row r="11" spans="1:26" x14ac:dyDescent="0.3">
      <c r="A11" s="255">
        <v>900</v>
      </c>
      <c r="B11" s="255" t="s">
        <v>3467</v>
      </c>
      <c r="C11" s="255" t="s">
        <v>3468</v>
      </c>
      <c r="D11" s="256">
        <v>39847</v>
      </c>
      <c r="E11" s="259"/>
      <c r="F11" s="258"/>
      <c r="G11" s="255">
        <v>10</v>
      </c>
      <c r="H11" s="257">
        <v>0</v>
      </c>
      <c r="I11" s="305">
        <v>39</v>
      </c>
      <c r="J11" s="304">
        <f t="shared" si="0"/>
        <v>0</v>
      </c>
      <c r="K11" s="76">
        <v>28</v>
      </c>
      <c r="L11" s="255">
        <v>1</v>
      </c>
      <c r="M11" s="255" t="s">
        <v>3456</v>
      </c>
      <c r="N11" s="300" t="s">
        <v>3716</v>
      </c>
      <c r="O11" s="300" t="s">
        <v>3717</v>
      </c>
      <c r="P11" s="300"/>
      <c r="Q11" s="300" t="s">
        <v>3726</v>
      </c>
      <c r="R11" s="300" t="s">
        <v>3723</v>
      </c>
      <c r="S11" s="300" t="s">
        <v>3724</v>
      </c>
      <c r="T11" s="300" t="s">
        <v>3725</v>
      </c>
      <c r="U11" s="400" t="s">
        <v>3727</v>
      </c>
      <c r="V11" s="400" t="s">
        <v>3728</v>
      </c>
      <c r="W11" s="410" t="s">
        <v>3631</v>
      </c>
      <c r="X11" s="410" t="s">
        <v>3632</v>
      </c>
      <c r="Y11" s="410" t="s">
        <v>3445</v>
      </c>
      <c r="Z11" s="410" t="s">
        <v>3633</v>
      </c>
    </row>
    <row r="12" spans="1:26" x14ac:dyDescent="0.3">
      <c r="A12" s="255">
        <v>1000</v>
      </c>
      <c r="B12" s="255" t="s">
        <v>3469</v>
      </c>
      <c r="C12" s="255" t="s">
        <v>3470</v>
      </c>
      <c r="D12" s="256">
        <v>39884</v>
      </c>
      <c r="E12" s="257"/>
      <c r="F12" s="258"/>
      <c r="G12" s="255">
        <v>10</v>
      </c>
      <c r="H12" s="259">
        <v>0</v>
      </c>
      <c r="I12" s="305">
        <v>32</v>
      </c>
      <c r="J12" s="304">
        <f t="shared" si="0"/>
        <v>0</v>
      </c>
      <c r="K12" s="76">
        <v>1</v>
      </c>
      <c r="L12" s="255">
        <v>1</v>
      </c>
      <c r="M12" s="255" t="s">
        <v>3456</v>
      </c>
      <c r="N12" s="300" t="s">
        <v>3716</v>
      </c>
      <c r="O12" s="300" t="s">
        <v>3717</v>
      </c>
      <c r="P12" s="300"/>
      <c r="Q12" s="300" t="s">
        <v>3726</v>
      </c>
      <c r="R12" s="300" t="s">
        <v>3723</v>
      </c>
      <c r="S12" s="300" t="s">
        <v>3724</v>
      </c>
      <c r="T12" s="300" t="s">
        <v>3725</v>
      </c>
      <c r="U12" s="400" t="s">
        <v>3727</v>
      </c>
      <c r="V12" s="400" t="s">
        <v>3728</v>
      </c>
      <c r="W12" s="410" t="s">
        <v>3631</v>
      </c>
      <c r="X12" s="410" t="s">
        <v>3632</v>
      </c>
      <c r="Y12" s="410" t="s">
        <v>3445</v>
      </c>
      <c r="Z12" s="410" t="s">
        <v>3633</v>
      </c>
    </row>
    <row r="13" spans="1:26" x14ac:dyDescent="0.3">
      <c r="A13" s="255">
        <v>1001</v>
      </c>
      <c r="B13" s="255" t="s">
        <v>3471</v>
      </c>
      <c r="C13" s="255" t="s">
        <v>3472</v>
      </c>
      <c r="D13" s="256">
        <v>39884</v>
      </c>
      <c r="E13" s="257"/>
      <c r="F13" s="258"/>
      <c r="G13" s="255">
        <v>10</v>
      </c>
      <c r="H13" s="259">
        <v>0</v>
      </c>
      <c r="I13" s="305">
        <v>31</v>
      </c>
      <c r="J13" s="304">
        <f t="shared" si="0"/>
        <v>0</v>
      </c>
      <c r="K13" s="76">
        <v>1</v>
      </c>
      <c r="L13" s="255">
        <v>1</v>
      </c>
      <c r="M13" s="255" t="s">
        <v>3456</v>
      </c>
      <c r="N13" s="300" t="s">
        <v>3716</v>
      </c>
      <c r="O13" s="300" t="s">
        <v>3717</v>
      </c>
      <c r="P13" s="300"/>
      <c r="Q13" s="300" t="s">
        <v>3726</v>
      </c>
      <c r="R13" s="300" t="s">
        <v>3723</v>
      </c>
      <c r="S13" s="300" t="s">
        <v>3724</v>
      </c>
      <c r="T13" s="300" t="s">
        <v>3725</v>
      </c>
      <c r="U13" s="400" t="s">
        <v>3727</v>
      </c>
      <c r="V13" s="400" t="s">
        <v>3728</v>
      </c>
      <c r="W13" s="410" t="s">
        <v>3631</v>
      </c>
      <c r="X13" s="410" t="s">
        <v>3632</v>
      </c>
      <c r="Y13" s="410" t="s">
        <v>3445</v>
      </c>
      <c r="Z13" s="410" t="s">
        <v>3633</v>
      </c>
    </row>
    <row r="14" spans="1:26" x14ac:dyDescent="0.3">
      <c r="A14" s="255">
        <v>1003</v>
      </c>
      <c r="B14" s="255" t="s">
        <v>3473</v>
      </c>
      <c r="C14" s="255" t="s">
        <v>3474</v>
      </c>
      <c r="D14" s="256">
        <v>39884</v>
      </c>
      <c r="E14" s="257"/>
      <c r="F14" s="258"/>
      <c r="G14" s="255">
        <v>10</v>
      </c>
      <c r="H14" s="259">
        <v>0</v>
      </c>
      <c r="I14" s="305">
        <v>31</v>
      </c>
      <c r="J14" s="304">
        <f t="shared" si="0"/>
        <v>0</v>
      </c>
      <c r="K14" s="76">
        <v>2</v>
      </c>
      <c r="L14" s="255">
        <v>1</v>
      </c>
      <c r="M14" s="255" t="s">
        <v>3456</v>
      </c>
      <c r="N14" s="300" t="s">
        <v>3716</v>
      </c>
      <c r="O14" s="300" t="s">
        <v>3717</v>
      </c>
      <c r="P14" s="300"/>
      <c r="Q14" s="300" t="s">
        <v>3726</v>
      </c>
      <c r="R14" s="300" t="s">
        <v>3723</v>
      </c>
      <c r="S14" s="300" t="s">
        <v>3724</v>
      </c>
      <c r="T14" s="300" t="s">
        <v>3725</v>
      </c>
      <c r="U14" s="400" t="s">
        <v>3727</v>
      </c>
      <c r="V14" s="400" t="s">
        <v>3728</v>
      </c>
      <c r="W14" s="410" t="s">
        <v>3631</v>
      </c>
      <c r="X14" s="410" t="s">
        <v>3632</v>
      </c>
      <c r="Y14" s="410" t="s">
        <v>3445</v>
      </c>
      <c r="Z14" s="410" t="s">
        <v>3633</v>
      </c>
    </row>
    <row r="15" spans="1:26" x14ac:dyDescent="0.3">
      <c r="A15" s="255">
        <v>1005</v>
      </c>
      <c r="B15" s="255" t="s">
        <v>3475</v>
      </c>
      <c r="C15" s="255" t="s">
        <v>3476</v>
      </c>
      <c r="D15" s="256">
        <v>39884</v>
      </c>
      <c r="E15" s="257"/>
      <c r="F15" s="258"/>
      <c r="G15" s="255">
        <v>10</v>
      </c>
      <c r="H15" s="259">
        <v>0</v>
      </c>
      <c r="I15" s="305">
        <v>30</v>
      </c>
      <c r="J15" s="304">
        <f t="shared" si="0"/>
        <v>0</v>
      </c>
      <c r="K15" s="76">
        <v>2</v>
      </c>
      <c r="L15" s="255">
        <v>1</v>
      </c>
      <c r="M15" s="255" t="s">
        <v>3456</v>
      </c>
      <c r="N15" s="300" t="s">
        <v>3716</v>
      </c>
      <c r="O15" s="300" t="s">
        <v>3717</v>
      </c>
      <c r="P15" s="300"/>
      <c r="Q15" s="300" t="s">
        <v>3726</v>
      </c>
      <c r="R15" s="300" t="s">
        <v>3723</v>
      </c>
      <c r="S15" s="300" t="s">
        <v>3724</v>
      </c>
      <c r="T15" s="300" t="s">
        <v>3725</v>
      </c>
      <c r="U15" s="400" t="s">
        <v>3727</v>
      </c>
      <c r="V15" s="400" t="s">
        <v>3728</v>
      </c>
      <c r="W15" s="410" t="s">
        <v>3631</v>
      </c>
      <c r="X15" s="410" t="s">
        <v>3632</v>
      </c>
      <c r="Y15" s="410" t="s">
        <v>3445</v>
      </c>
      <c r="Z15" s="410" t="s">
        <v>3636</v>
      </c>
    </row>
    <row r="16" spans="1:26" x14ac:dyDescent="0.3">
      <c r="A16" s="12">
        <v>1006</v>
      </c>
      <c r="B16" s="12" t="s">
        <v>3477</v>
      </c>
      <c r="C16" s="12" t="s">
        <v>3478</v>
      </c>
      <c r="D16" s="18">
        <v>39884</v>
      </c>
      <c r="E16" s="17">
        <v>2</v>
      </c>
      <c r="F16" s="16" t="s">
        <v>1235</v>
      </c>
      <c r="G16" s="12">
        <v>9</v>
      </c>
      <c r="H16" s="17">
        <v>1</v>
      </c>
      <c r="I16" s="302">
        <v>40</v>
      </c>
      <c r="J16" s="303">
        <f t="shared" si="0"/>
        <v>40</v>
      </c>
      <c r="K16" s="13">
        <v>7</v>
      </c>
      <c r="L16" s="12">
        <v>1</v>
      </c>
      <c r="M16" s="12"/>
      <c r="N16" s="300" t="s">
        <v>3716</v>
      </c>
      <c r="O16" s="300" t="s">
        <v>3717</v>
      </c>
      <c r="P16" s="300"/>
      <c r="Q16" s="300" t="s">
        <v>3726</v>
      </c>
      <c r="R16" s="300" t="s">
        <v>3723</v>
      </c>
      <c r="S16" s="300" t="s">
        <v>3724</v>
      </c>
      <c r="T16" s="300" t="s">
        <v>3725</v>
      </c>
      <c r="U16" s="400" t="s">
        <v>3727</v>
      </c>
      <c r="V16" s="400" t="s">
        <v>3728</v>
      </c>
      <c r="W16" s="410" t="s">
        <v>3631</v>
      </c>
      <c r="X16" s="410" t="s">
        <v>3632</v>
      </c>
      <c r="Y16" s="410" t="s">
        <v>3445</v>
      </c>
      <c r="Z16" s="410" t="s">
        <v>3636</v>
      </c>
    </row>
    <row r="17" spans="1:26" x14ac:dyDescent="0.3">
      <c r="A17" s="255">
        <v>1007</v>
      </c>
      <c r="B17" s="255" t="s">
        <v>3479</v>
      </c>
      <c r="C17" s="255" t="s">
        <v>1329</v>
      </c>
      <c r="D17" s="256">
        <v>39884</v>
      </c>
      <c r="E17" s="257"/>
      <c r="F17" s="258"/>
      <c r="G17" s="255">
        <v>10</v>
      </c>
      <c r="H17" s="259">
        <v>0</v>
      </c>
      <c r="I17" s="305">
        <v>28</v>
      </c>
      <c r="J17" s="304">
        <f t="shared" si="0"/>
        <v>0</v>
      </c>
      <c r="K17" s="76">
        <v>1</v>
      </c>
      <c r="L17" s="255">
        <v>1</v>
      </c>
      <c r="M17" s="255" t="s">
        <v>3456</v>
      </c>
      <c r="N17" s="300" t="s">
        <v>3716</v>
      </c>
      <c r="O17" s="300" t="s">
        <v>3717</v>
      </c>
      <c r="P17" s="300"/>
      <c r="Q17" s="300" t="s">
        <v>3726</v>
      </c>
      <c r="R17" s="300" t="s">
        <v>3723</v>
      </c>
      <c r="S17" s="300" t="s">
        <v>3724</v>
      </c>
      <c r="T17" s="300" t="s">
        <v>3725</v>
      </c>
      <c r="U17" s="400" t="s">
        <v>3727</v>
      </c>
      <c r="V17" s="400" t="s">
        <v>3728</v>
      </c>
      <c r="W17" s="410" t="s">
        <v>3631</v>
      </c>
      <c r="X17" s="410" t="s">
        <v>3632</v>
      </c>
      <c r="Y17" s="410" t="s">
        <v>3445</v>
      </c>
      <c r="Z17" s="410" t="s">
        <v>3633</v>
      </c>
    </row>
    <row r="18" spans="1:26" x14ac:dyDescent="0.3">
      <c r="A18" s="12">
        <v>1008</v>
      </c>
      <c r="B18" s="12" t="s">
        <v>3480</v>
      </c>
      <c r="C18" s="12" t="s">
        <v>3468</v>
      </c>
      <c r="D18" s="18">
        <v>39884</v>
      </c>
      <c r="E18" s="17">
        <v>2</v>
      </c>
      <c r="F18" s="16" t="s">
        <v>1468</v>
      </c>
      <c r="G18" s="12">
        <v>9</v>
      </c>
      <c r="H18" s="15">
        <v>1</v>
      </c>
      <c r="I18" s="302">
        <v>39</v>
      </c>
      <c r="J18" s="303">
        <f t="shared" si="0"/>
        <v>39</v>
      </c>
      <c r="K18" s="13">
        <v>8</v>
      </c>
      <c r="L18" s="12">
        <v>1</v>
      </c>
      <c r="M18" s="12"/>
      <c r="N18" s="300" t="s">
        <v>3716</v>
      </c>
      <c r="O18" s="300" t="s">
        <v>3717</v>
      </c>
      <c r="P18" s="300"/>
      <c r="Q18" s="300" t="s">
        <v>3726</v>
      </c>
      <c r="R18" s="300" t="s">
        <v>3723</v>
      </c>
      <c r="S18" s="300" t="s">
        <v>3724</v>
      </c>
      <c r="T18" s="300" t="s">
        <v>3725</v>
      </c>
      <c r="U18" s="400" t="s">
        <v>3727</v>
      </c>
      <c r="V18" s="400" t="s">
        <v>3728</v>
      </c>
      <c r="W18" s="410" t="s">
        <v>3631</v>
      </c>
      <c r="X18" s="410" t="s">
        <v>3632</v>
      </c>
      <c r="Y18" s="410" t="s">
        <v>3445</v>
      </c>
      <c r="Z18" s="410" t="s">
        <v>3633</v>
      </c>
    </row>
    <row r="19" spans="1:26" x14ac:dyDescent="0.3">
      <c r="A19" s="255">
        <v>1009</v>
      </c>
      <c r="B19" s="255" t="s">
        <v>3481</v>
      </c>
      <c r="C19" s="255" t="s">
        <v>3474</v>
      </c>
      <c r="D19" s="256">
        <v>39884</v>
      </c>
      <c r="E19" s="257"/>
      <c r="F19" s="258"/>
      <c r="G19" s="255">
        <v>10</v>
      </c>
      <c r="H19" s="259">
        <v>0</v>
      </c>
      <c r="I19" s="305">
        <v>31</v>
      </c>
      <c r="J19" s="304">
        <f t="shared" si="0"/>
        <v>0</v>
      </c>
      <c r="K19" s="76">
        <v>3</v>
      </c>
      <c r="L19" s="255">
        <v>1</v>
      </c>
      <c r="M19" s="255" t="s">
        <v>3456</v>
      </c>
      <c r="N19" s="300" t="s">
        <v>3716</v>
      </c>
      <c r="O19" s="300" t="s">
        <v>3717</v>
      </c>
      <c r="P19" s="300"/>
      <c r="Q19" s="300" t="s">
        <v>3726</v>
      </c>
      <c r="R19" s="300" t="s">
        <v>3723</v>
      </c>
      <c r="S19" s="300" t="s">
        <v>3724</v>
      </c>
      <c r="T19" s="300" t="s">
        <v>3725</v>
      </c>
      <c r="U19" s="400" t="s">
        <v>3727</v>
      </c>
      <c r="V19" s="400" t="s">
        <v>3728</v>
      </c>
      <c r="W19" s="410" t="s">
        <v>3631</v>
      </c>
      <c r="X19" s="410" t="s">
        <v>3632</v>
      </c>
      <c r="Y19" s="410" t="s">
        <v>3445</v>
      </c>
      <c r="Z19" s="410" t="s">
        <v>3636</v>
      </c>
    </row>
    <row r="20" spans="1:26" x14ac:dyDescent="0.3">
      <c r="A20" s="255">
        <v>1010</v>
      </c>
      <c r="B20" s="255" t="s">
        <v>3482</v>
      </c>
      <c r="C20" s="255" t="s">
        <v>3483</v>
      </c>
      <c r="D20" s="256">
        <v>39884</v>
      </c>
      <c r="E20" s="257"/>
      <c r="F20" s="258"/>
      <c r="G20" s="255">
        <v>10</v>
      </c>
      <c r="H20" s="259">
        <v>0</v>
      </c>
      <c r="I20" s="305">
        <v>31</v>
      </c>
      <c r="J20" s="304">
        <f t="shared" si="0"/>
        <v>0</v>
      </c>
      <c r="K20" s="76">
        <v>8</v>
      </c>
      <c r="L20" s="255">
        <v>1</v>
      </c>
      <c r="M20" s="255" t="s">
        <v>3456</v>
      </c>
      <c r="N20" s="300" t="s">
        <v>3716</v>
      </c>
      <c r="O20" s="300" t="s">
        <v>3717</v>
      </c>
      <c r="P20" s="300"/>
      <c r="Q20" s="300" t="s">
        <v>3726</v>
      </c>
      <c r="R20" s="300" t="s">
        <v>3723</v>
      </c>
      <c r="S20" s="300" t="s">
        <v>3724</v>
      </c>
      <c r="T20" s="300" t="s">
        <v>3725</v>
      </c>
      <c r="U20" s="400" t="s">
        <v>3727</v>
      </c>
      <c r="V20" s="400" t="s">
        <v>3728</v>
      </c>
      <c r="W20" s="410" t="s">
        <v>3631</v>
      </c>
      <c r="X20" s="410" t="s">
        <v>3632</v>
      </c>
      <c r="Y20" s="410" t="s">
        <v>3445</v>
      </c>
      <c r="Z20" s="410" t="s">
        <v>3633</v>
      </c>
    </row>
    <row r="21" spans="1:26" x14ac:dyDescent="0.3">
      <c r="A21" s="255">
        <v>1011</v>
      </c>
      <c r="B21" s="255" t="s">
        <v>3484</v>
      </c>
      <c r="C21" s="255" t="s">
        <v>3485</v>
      </c>
      <c r="D21" s="256">
        <v>39884</v>
      </c>
      <c r="E21" s="259"/>
      <c r="F21" s="258"/>
      <c r="G21" s="255">
        <v>10</v>
      </c>
      <c r="H21" s="257">
        <v>0</v>
      </c>
      <c r="I21" s="305">
        <v>33</v>
      </c>
      <c r="J21" s="304">
        <f t="shared" si="0"/>
        <v>0</v>
      </c>
      <c r="K21" s="76">
        <v>14</v>
      </c>
      <c r="L21" s="255">
        <v>1</v>
      </c>
      <c r="M21" s="255" t="s">
        <v>3456</v>
      </c>
      <c r="N21" s="300" t="s">
        <v>3716</v>
      </c>
      <c r="O21" s="300" t="s">
        <v>3717</v>
      </c>
      <c r="P21" s="300"/>
      <c r="Q21" s="300" t="s">
        <v>3726</v>
      </c>
      <c r="R21" s="300" t="s">
        <v>3723</v>
      </c>
      <c r="S21" s="300" t="s">
        <v>3724</v>
      </c>
      <c r="T21" s="300" t="s">
        <v>3725</v>
      </c>
      <c r="U21" s="400" t="s">
        <v>3727</v>
      </c>
      <c r="V21" s="400" t="s">
        <v>3728</v>
      </c>
      <c r="W21" s="410" t="s">
        <v>3631</v>
      </c>
      <c r="X21" s="410" t="s">
        <v>3632</v>
      </c>
      <c r="Y21" s="410" t="s">
        <v>3445</v>
      </c>
      <c r="Z21" s="410" t="s">
        <v>3636</v>
      </c>
    </row>
    <row r="22" spans="1:26" x14ac:dyDescent="0.3">
      <c r="A22" s="255">
        <v>1014</v>
      </c>
      <c r="B22" s="255" t="s">
        <v>3486</v>
      </c>
      <c r="C22" s="255" t="s">
        <v>1329</v>
      </c>
      <c r="D22" s="256">
        <v>39884</v>
      </c>
      <c r="E22" s="257"/>
      <c r="F22" s="258"/>
      <c r="G22" s="255">
        <v>10</v>
      </c>
      <c r="H22" s="259">
        <v>0</v>
      </c>
      <c r="I22" s="305">
        <v>28</v>
      </c>
      <c r="J22" s="304">
        <f t="shared" si="0"/>
        <v>0</v>
      </c>
      <c r="K22" s="76">
        <v>2</v>
      </c>
      <c r="L22" s="255">
        <v>1</v>
      </c>
      <c r="M22" s="255" t="s">
        <v>3456</v>
      </c>
      <c r="N22" s="300" t="s">
        <v>3716</v>
      </c>
      <c r="O22" s="300" t="s">
        <v>3717</v>
      </c>
      <c r="P22" s="300"/>
      <c r="Q22" s="300" t="s">
        <v>3726</v>
      </c>
      <c r="R22" s="300" t="s">
        <v>3723</v>
      </c>
      <c r="S22" s="300" t="s">
        <v>3724</v>
      </c>
      <c r="T22" s="300" t="s">
        <v>3725</v>
      </c>
      <c r="U22" s="400" t="s">
        <v>3727</v>
      </c>
      <c r="V22" s="400" t="s">
        <v>3728</v>
      </c>
      <c r="W22" s="410" t="s">
        <v>3631</v>
      </c>
      <c r="X22" s="410" t="s">
        <v>3632</v>
      </c>
      <c r="Y22" s="410" t="s">
        <v>3445</v>
      </c>
      <c r="Z22" s="410" t="s">
        <v>3633</v>
      </c>
    </row>
    <row r="23" spans="1:26" x14ac:dyDescent="0.3">
      <c r="A23" s="12">
        <v>1016</v>
      </c>
      <c r="B23" s="12" t="s">
        <v>3487</v>
      </c>
      <c r="C23" s="12" t="s">
        <v>3488</v>
      </c>
      <c r="D23" s="18">
        <v>39884</v>
      </c>
      <c r="E23" s="17">
        <v>2</v>
      </c>
      <c r="F23" s="16" t="s">
        <v>1449</v>
      </c>
      <c r="G23" s="12">
        <v>9</v>
      </c>
      <c r="H23" s="15">
        <v>1</v>
      </c>
      <c r="I23" s="302">
        <v>39</v>
      </c>
      <c r="J23" s="303">
        <f t="shared" si="0"/>
        <v>39</v>
      </c>
      <c r="K23" s="13">
        <v>10</v>
      </c>
      <c r="L23" s="12">
        <v>1</v>
      </c>
      <c r="M23" s="12"/>
      <c r="N23" s="300" t="s">
        <v>3716</v>
      </c>
      <c r="O23" s="300" t="s">
        <v>3717</v>
      </c>
      <c r="P23" s="300"/>
      <c r="Q23" s="300" t="s">
        <v>3726</v>
      </c>
      <c r="R23" s="300" t="s">
        <v>3723</v>
      </c>
      <c r="S23" s="300" t="s">
        <v>3724</v>
      </c>
      <c r="T23" s="300" t="s">
        <v>3725</v>
      </c>
      <c r="U23" s="400" t="s">
        <v>3727</v>
      </c>
      <c r="V23" s="400" t="s">
        <v>3728</v>
      </c>
      <c r="W23" s="410" t="s">
        <v>3631</v>
      </c>
      <c r="X23" s="410" t="s">
        <v>3632</v>
      </c>
      <c r="Y23" s="410" t="s">
        <v>3445</v>
      </c>
      <c r="Z23" s="410" t="s">
        <v>3633</v>
      </c>
    </row>
    <row r="24" spans="1:26" x14ac:dyDescent="0.3">
      <c r="A24" s="255">
        <v>1017</v>
      </c>
      <c r="B24" s="255" t="s">
        <v>3489</v>
      </c>
      <c r="C24" s="255" t="s">
        <v>3490</v>
      </c>
      <c r="D24" s="256">
        <v>39884</v>
      </c>
      <c r="E24" s="257"/>
      <c r="F24" s="258"/>
      <c r="G24" s="255">
        <v>10</v>
      </c>
      <c r="H24" s="259">
        <v>0</v>
      </c>
      <c r="I24" s="305">
        <v>32</v>
      </c>
      <c r="J24" s="304">
        <f t="shared" si="0"/>
        <v>0</v>
      </c>
      <c r="K24" s="76">
        <v>12</v>
      </c>
      <c r="L24" s="255">
        <v>1</v>
      </c>
      <c r="M24" s="255" t="s">
        <v>3456</v>
      </c>
      <c r="N24" s="300" t="s">
        <v>3716</v>
      </c>
      <c r="O24" s="300" t="s">
        <v>3717</v>
      </c>
      <c r="P24" s="300"/>
      <c r="Q24" s="300" t="s">
        <v>3726</v>
      </c>
      <c r="R24" s="300" t="s">
        <v>3723</v>
      </c>
      <c r="S24" s="300" t="s">
        <v>3724</v>
      </c>
      <c r="T24" s="300" t="s">
        <v>3725</v>
      </c>
      <c r="U24" s="400" t="s">
        <v>3727</v>
      </c>
      <c r="V24" s="400" t="s">
        <v>3728</v>
      </c>
      <c r="W24" s="410" t="s">
        <v>3647</v>
      </c>
      <c r="X24" s="410" t="s">
        <v>3648</v>
      </c>
      <c r="Y24" s="410" t="s">
        <v>3445</v>
      </c>
      <c r="Z24" s="410" t="s">
        <v>3633</v>
      </c>
    </row>
    <row r="25" spans="1:26" x14ac:dyDescent="0.3">
      <c r="A25" s="12">
        <v>1018</v>
      </c>
      <c r="B25" s="12" t="s">
        <v>1527</v>
      </c>
      <c r="C25" s="12" t="s">
        <v>1526</v>
      </c>
      <c r="D25" s="18">
        <v>39884</v>
      </c>
      <c r="E25" s="17">
        <v>2</v>
      </c>
      <c r="F25" s="16" t="s">
        <v>1413</v>
      </c>
      <c r="G25" s="12">
        <v>8</v>
      </c>
      <c r="H25" s="17">
        <v>2</v>
      </c>
      <c r="I25" s="302">
        <v>38</v>
      </c>
      <c r="J25" s="303">
        <f t="shared" si="0"/>
        <v>76</v>
      </c>
      <c r="K25" s="13">
        <v>9</v>
      </c>
      <c r="L25" s="12">
        <v>1</v>
      </c>
      <c r="M25" s="12"/>
      <c r="N25" s="300" t="s">
        <v>3716</v>
      </c>
      <c r="O25" s="300" t="s">
        <v>3717</v>
      </c>
      <c r="P25" s="300"/>
      <c r="Q25" s="300" t="s">
        <v>3726</v>
      </c>
      <c r="R25" s="300" t="s">
        <v>3723</v>
      </c>
      <c r="S25" s="300" t="s">
        <v>3724</v>
      </c>
      <c r="T25" s="300" t="s">
        <v>3725</v>
      </c>
      <c r="U25" s="400" t="s">
        <v>3727</v>
      </c>
      <c r="V25" s="400" t="s">
        <v>3728</v>
      </c>
      <c r="W25" s="410" t="s">
        <v>3631</v>
      </c>
      <c r="X25" s="410" t="s">
        <v>3632</v>
      </c>
      <c r="Y25" s="410" t="s">
        <v>3445</v>
      </c>
      <c r="Z25" s="410" t="s">
        <v>3636</v>
      </c>
    </row>
    <row r="26" spans="1:26" x14ac:dyDescent="0.3">
      <c r="A26" s="255">
        <v>1019</v>
      </c>
      <c r="B26" s="255" t="s">
        <v>3491</v>
      </c>
      <c r="C26" s="255" t="s">
        <v>3492</v>
      </c>
      <c r="D26" s="256">
        <v>39884</v>
      </c>
      <c r="E26" s="257"/>
      <c r="F26" s="258"/>
      <c r="G26" s="255">
        <v>10</v>
      </c>
      <c r="H26" s="259">
        <v>0</v>
      </c>
      <c r="I26" s="305">
        <v>29</v>
      </c>
      <c r="J26" s="304">
        <f t="shared" si="0"/>
        <v>0</v>
      </c>
      <c r="K26" s="76">
        <v>3</v>
      </c>
      <c r="L26" s="255">
        <v>1</v>
      </c>
      <c r="M26" s="255" t="s">
        <v>3456</v>
      </c>
      <c r="N26" s="300" t="s">
        <v>3716</v>
      </c>
      <c r="O26" s="300" t="s">
        <v>3717</v>
      </c>
      <c r="P26" s="300"/>
      <c r="Q26" s="300" t="s">
        <v>3726</v>
      </c>
      <c r="R26" s="300" t="s">
        <v>3723</v>
      </c>
      <c r="S26" s="300" t="s">
        <v>3724</v>
      </c>
      <c r="T26" s="300" t="s">
        <v>3725</v>
      </c>
      <c r="U26" s="400" t="s">
        <v>3727</v>
      </c>
      <c r="V26" s="400" t="s">
        <v>3728</v>
      </c>
      <c r="W26" s="410" t="s">
        <v>3634</v>
      </c>
      <c r="X26" s="410" t="s">
        <v>3635</v>
      </c>
      <c r="Y26" s="410" t="s">
        <v>3445</v>
      </c>
      <c r="Z26" s="410" t="s">
        <v>3633</v>
      </c>
    </row>
    <row r="27" spans="1:26" x14ac:dyDescent="0.3">
      <c r="A27" s="262">
        <v>1021</v>
      </c>
      <c r="B27" s="12" t="s">
        <v>1525</v>
      </c>
      <c r="C27" s="12" t="s">
        <v>1516</v>
      </c>
      <c r="D27" s="18">
        <v>39884</v>
      </c>
      <c r="E27" s="17">
        <v>2</v>
      </c>
      <c r="F27" s="16" t="s">
        <v>1189</v>
      </c>
      <c r="G27" s="12">
        <v>8</v>
      </c>
      <c r="H27" s="15">
        <v>2</v>
      </c>
      <c r="I27" s="302">
        <v>29</v>
      </c>
      <c r="J27" s="303">
        <f t="shared" si="0"/>
        <v>58</v>
      </c>
      <c r="K27" s="13">
        <v>10</v>
      </c>
      <c r="L27" s="12">
        <v>1</v>
      </c>
      <c r="M27" s="12"/>
      <c r="N27" s="300" t="s">
        <v>3716</v>
      </c>
      <c r="O27" s="300" t="s">
        <v>3717</v>
      </c>
      <c r="P27" s="300"/>
      <c r="Q27" s="300" t="s">
        <v>3726</v>
      </c>
      <c r="R27" s="300" t="s">
        <v>3723</v>
      </c>
      <c r="S27" s="300" t="s">
        <v>3724</v>
      </c>
      <c r="T27" s="300" t="s">
        <v>3725</v>
      </c>
      <c r="U27" s="400" t="s">
        <v>3727</v>
      </c>
      <c r="V27" s="400" t="s">
        <v>3728</v>
      </c>
      <c r="W27" s="410" t="s">
        <v>3631</v>
      </c>
      <c r="X27" s="410" t="s">
        <v>3632</v>
      </c>
      <c r="Y27" s="410" t="s">
        <v>3445</v>
      </c>
      <c r="Z27" s="410" t="s">
        <v>3633</v>
      </c>
    </row>
    <row r="28" spans="1:26" x14ac:dyDescent="0.3">
      <c r="A28" s="260">
        <v>1023</v>
      </c>
      <c r="B28" s="255" t="s">
        <v>3493</v>
      </c>
      <c r="C28" s="255" t="s">
        <v>1340</v>
      </c>
      <c r="D28" s="256">
        <v>39884</v>
      </c>
      <c r="E28" s="257"/>
      <c r="F28" s="258"/>
      <c r="G28" s="255">
        <v>10</v>
      </c>
      <c r="H28" s="259">
        <v>0</v>
      </c>
      <c r="I28" s="305">
        <v>28</v>
      </c>
      <c r="J28" s="304">
        <f t="shared" si="0"/>
        <v>0</v>
      </c>
      <c r="K28" s="76">
        <v>4</v>
      </c>
      <c r="L28" s="255">
        <v>1</v>
      </c>
      <c r="M28" s="255" t="s">
        <v>3456</v>
      </c>
      <c r="N28" s="300" t="s">
        <v>3716</v>
      </c>
      <c r="O28" s="300" t="s">
        <v>3717</v>
      </c>
      <c r="P28" s="300"/>
      <c r="Q28" s="300" t="s">
        <v>3726</v>
      </c>
      <c r="R28" s="300" t="s">
        <v>3723</v>
      </c>
      <c r="S28" s="300" t="s">
        <v>3724</v>
      </c>
      <c r="T28" s="300" t="s">
        <v>3725</v>
      </c>
      <c r="U28" s="400" t="s">
        <v>3727</v>
      </c>
      <c r="V28" s="400" t="s">
        <v>3728</v>
      </c>
      <c r="W28" s="410" t="s">
        <v>3631</v>
      </c>
      <c r="X28" s="410" t="s">
        <v>3632</v>
      </c>
      <c r="Y28" s="410" t="s">
        <v>3445</v>
      </c>
      <c r="Z28" s="410" t="s">
        <v>3636</v>
      </c>
    </row>
    <row r="29" spans="1:26" x14ac:dyDescent="0.3">
      <c r="A29" s="255">
        <v>1026</v>
      </c>
      <c r="B29" s="255" t="s">
        <v>3494</v>
      </c>
      <c r="C29" s="255" t="s">
        <v>3495</v>
      </c>
      <c r="D29" s="256">
        <v>39884</v>
      </c>
      <c r="E29" s="257"/>
      <c r="F29" s="258"/>
      <c r="G29" s="255">
        <v>10</v>
      </c>
      <c r="H29" s="259">
        <v>0</v>
      </c>
      <c r="I29" s="305">
        <v>29</v>
      </c>
      <c r="J29" s="304">
        <f t="shared" si="0"/>
        <v>0</v>
      </c>
      <c r="K29" s="76">
        <v>3</v>
      </c>
      <c r="L29" s="255">
        <v>1</v>
      </c>
      <c r="M29" s="255" t="s">
        <v>3456</v>
      </c>
      <c r="N29" s="300" t="s">
        <v>3716</v>
      </c>
      <c r="O29" s="300" t="s">
        <v>3717</v>
      </c>
      <c r="P29" s="300"/>
      <c r="Q29" s="300" t="s">
        <v>3726</v>
      </c>
      <c r="R29" s="300" t="s">
        <v>3723</v>
      </c>
      <c r="S29" s="300" t="s">
        <v>3724</v>
      </c>
      <c r="T29" s="300" t="s">
        <v>3725</v>
      </c>
      <c r="U29" s="400" t="s">
        <v>3727</v>
      </c>
      <c r="V29" s="400" t="s">
        <v>3728</v>
      </c>
      <c r="W29" s="410" t="s">
        <v>3631</v>
      </c>
      <c r="X29" s="410" t="s">
        <v>3632</v>
      </c>
      <c r="Y29" s="410" t="s">
        <v>3445</v>
      </c>
      <c r="Z29" s="410" t="s">
        <v>3633</v>
      </c>
    </row>
    <row r="30" spans="1:26" x14ac:dyDescent="0.3">
      <c r="A30" s="255">
        <v>1027</v>
      </c>
      <c r="B30" s="255" t="s">
        <v>3496</v>
      </c>
      <c r="C30" s="255" t="s">
        <v>3497</v>
      </c>
      <c r="D30" s="256">
        <v>39884</v>
      </c>
      <c r="E30" s="257"/>
      <c r="F30" s="258"/>
      <c r="G30" s="255">
        <v>10</v>
      </c>
      <c r="H30" s="259">
        <v>0</v>
      </c>
      <c r="I30" s="305">
        <v>30</v>
      </c>
      <c r="J30" s="304">
        <f t="shared" si="0"/>
        <v>0</v>
      </c>
      <c r="K30" s="76">
        <v>6</v>
      </c>
      <c r="L30" s="255">
        <v>1</v>
      </c>
      <c r="M30" s="255" t="s">
        <v>3456</v>
      </c>
      <c r="N30" s="300" t="s">
        <v>3716</v>
      </c>
      <c r="O30" s="300" t="s">
        <v>3717</v>
      </c>
      <c r="P30" s="300"/>
      <c r="Q30" s="300" t="s">
        <v>3726</v>
      </c>
      <c r="R30" s="300" t="s">
        <v>3723</v>
      </c>
      <c r="S30" s="300" t="s">
        <v>3724</v>
      </c>
      <c r="T30" s="300" t="s">
        <v>3725</v>
      </c>
      <c r="U30" s="400" t="s">
        <v>3727</v>
      </c>
      <c r="V30" s="400" t="s">
        <v>3728</v>
      </c>
      <c r="W30" s="410" t="s">
        <v>3631</v>
      </c>
      <c r="X30" s="410" t="s">
        <v>3632</v>
      </c>
      <c r="Y30" s="410" t="s">
        <v>3445</v>
      </c>
      <c r="Z30" s="410" t="s">
        <v>3636</v>
      </c>
    </row>
    <row r="31" spans="1:26" x14ac:dyDescent="0.3">
      <c r="A31" s="255">
        <v>1028</v>
      </c>
      <c r="B31" s="255" t="s">
        <v>3498</v>
      </c>
      <c r="C31" s="255" t="s">
        <v>3499</v>
      </c>
      <c r="D31" s="256">
        <v>39884</v>
      </c>
      <c r="E31" s="257"/>
      <c r="F31" s="258"/>
      <c r="G31" s="255">
        <v>10</v>
      </c>
      <c r="H31" s="257">
        <v>0</v>
      </c>
      <c r="I31" s="305">
        <v>30</v>
      </c>
      <c r="J31" s="304">
        <f t="shared" si="0"/>
        <v>0</v>
      </c>
      <c r="K31" s="76">
        <v>6</v>
      </c>
      <c r="L31" s="255">
        <v>1</v>
      </c>
      <c r="M31" s="255" t="s">
        <v>3456</v>
      </c>
      <c r="N31" s="300" t="s">
        <v>3716</v>
      </c>
      <c r="O31" s="300" t="s">
        <v>3717</v>
      </c>
      <c r="P31" s="300"/>
      <c r="Q31" s="300" t="s">
        <v>3726</v>
      </c>
      <c r="R31" s="300" t="s">
        <v>3723</v>
      </c>
      <c r="S31" s="300" t="s">
        <v>3724</v>
      </c>
      <c r="T31" s="300" t="s">
        <v>3725</v>
      </c>
      <c r="U31" s="400" t="s">
        <v>3727</v>
      </c>
      <c r="V31" s="400" t="s">
        <v>3728</v>
      </c>
      <c r="W31" s="410" t="s">
        <v>3631</v>
      </c>
      <c r="X31" s="410" t="s">
        <v>3632</v>
      </c>
      <c r="Y31" s="410" t="s">
        <v>3445</v>
      </c>
      <c r="Z31" s="410" t="s">
        <v>3636</v>
      </c>
    </row>
    <row r="32" spans="1:26" x14ac:dyDescent="0.3">
      <c r="A32" s="255">
        <v>1031</v>
      </c>
      <c r="B32" s="255" t="s">
        <v>3500</v>
      </c>
      <c r="C32" s="255" t="s">
        <v>3490</v>
      </c>
      <c r="D32" s="256">
        <v>39898</v>
      </c>
      <c r="E32" s="259"/>
      <c r="F32" s="258"/>
      <c r="G32" s="255">
        <v>10</v>
      </c>
      <c r="H32" s="257">
        <v>0</v>
      </c>
      <c r="I32" s="305">
        <v>32</v>
      </c>
      <c r="J32" s="304">
        <f t="shared" si="0"/>
        <v>0</v>
      </c>
      <c r="K32" s="76">
        <v>18</v>
      </c>
      <c r="L32" s="255">
        <v>1</v>
      </c>
      <c r="M32" s="255" t="s">
        <v>3456</v>
      </c>
      <c r="N32" s="300" t="s">
        <v>3716</v>
      </c>
      <c r="O32" s="300" t="s">
        <v>3717</v>
      </c>
      <c r="P32" s="300"/>
      <c r="Q32" s="300" t="s">
        <v>3726</v>
      </c>
      <c r="R32" s="300" t="s">
        <v>3723</v>
      </c>
      <c r="S32" s="300" t="s">
        <v>3724</v>
      </c>
      <c r="T32" s="300" t="s">
        <v>3725</v>
      </c>
      <c r="U32" s="400" t="s">
        <v>3727</v>
      </c>
      <c r="V32" s="400" t="s">
        <v>3728</v>
      </c>
      <c r="W32" s="410" t="s">
        <v>3631</v>
      </c>
      <c r="X32" s="410" t="s">
        <v>3632</v>
      </c>
      <c r="Y32" s="410" t="s">
        <v>3445</v>
      </c>
      <c r="Z32" s="410" t="s">
        <v>3633</v>
      </c>
    </row>
    <row r="33" spans="1:26" x14ac:dyDescent="0.3">
      <c r="A33" s="12">
        <v>1033</v>
      </c>
      <c r="B33" s="12" t="s">
        <v>3501</v>
      </c>
      <c r="C33" s="12" t="s">
        <v>3502</v>
      </c>
      <c r="D33" s="18">
        <v>39898</v>
      </c>
      <c r="E33" s="17">
        <v>2</v>
      </c>
      <c r="F33" s="16" t="s">
        <v>1418</v>
      </c>
      <c r="G33" s="12">
        <v>9</v>
      </c>
      <c r="H33" s="15">
        <v>1</v>
      </c>
      <c r="I33" s="302">
        <v>32</v>
      </c>
      <c r="J33" s="303">
        <f t="shared" si="0"/>
        <v>32</v>
      </c>
      <c r="K33" s="13">
        <v>21</v>
      </c>
      <c r="L33" s="12">
        <v>1</v>
      </c>
      <c r="M33" s="12"/>
      <c r="N33" s="300" t="s">
        <v>3716</v>
      </c>
      <c r="O33" s="300" t="s">
        <v>3717</v>
      </c>
      <c r="P33" s="300"/>
      <c r="Q33" s="300" t="s">
        <v>3726</v>
      </c>
      <c r="R33" s="300" t="s">
        <v>3723</v>
      </c>
      <c r="S33" s="300" t="s">
        <v>3724</v>
      </c>
      <c r="T33" s="300" t="s">
        <v>3725</v>
      </c>
      <c r="U33" s="400" t="s">
        <v>3727</v>
      </c>
      <c r="V33" s="400" t="s">
        <v>3728</v>
      </c>
      <c r="W33" s="410" t="s">
        <v>3631</v>
      </c>
      <c r="X33" s="410" t="s">
        <v>3632</v>
      </c>
      <c r="Y33" s="410" t="s">
        <v>3445</v>
      </c>
      <c r="Z33" s="410" t="s">
        <v>3633</v>
      </c>
    </row>
    <row r="34" spans="1:26" x14ac:dyDescent="0.3">
      <c r="A34" s="255">
        <v>1035</v>
      </c>
      <c r="B34" s="255" t="s">
        <v>3503</v>
      </c>
      <c r="C34" s="255" t="s">
        <v>3504</v>
      </c>
      <c r="D34" s="256">
        <v>39898</v>
      </c>
      <c r="E34" s="257"/>
      <c r="F34" s="258"/>
      <c r="G34" s="255">
        <v>10</v>
      </c>
      <c r="H34" s="259">
        <v>0</v>
      </c>
      <c r="I34" s="305">
        <v>29</v>
      </c>
      <c r="J34" s="304">
        <f t="shared" si="0"/>
        <v>0</v>
      </c>
      <c r="K34" s="76">
        <v>11</v>
      </c>
      <c r="L34" s="255">
        <v>1</v>
      </c>
      <c r="M34" s="255" t="s">
        <v>3456</v>
      </c>
      <c r="N34" s="300" t="s">
        <v>3716</v>
      </c>
      <c r="O34" s="300" t="s">
        <v>3717</v>
      </c>
      <c r="P34" s="300"/>
      <c r="Q34" s="300" t="s">
        <v>3726</v>
      </c>
      <c r="R34" s="300" t="s">
        <v>3723</v>
      </c>
      <c r="S34" s="300" t="s">
        <v>3724</v>
      </c>
      <c r="T34" s="300" t="s">
        <v>3725</v>
      </c>
      <c r="U34" s="400" t="s">
        <v>3727</v>
      </c>
      <c r="V34" s="400" t="s">
        <v>3728</v>
      </c>
      <c r="W34" s="410" t="s">
        <v>3631</v>
      </c>
      <c r="X34" s="410" t="s">
        <v>3632</v>
      </c>
      <c r="Y34" s="410" t="s">
        <v>3445</v>
      </c>
      <c r="Z34" s="410" t="s">
        <v>3636</v>
      </c>
    </row>
    <row r="35" spans="1:26" x14ac:dyDescent="0.3">
      <c r="A35" s="12">
        <v>1036</v>
      </c>
      <c r="B35" s="12" t="s">
        <v>3505</v>
      </c>
      <c r="C35" s="12" t="s">
        <v>3506</v>
      </c>
      <c r="D35" s="18">
        <v>39898</v>
      </c>
      <c r="E35" s="17">
        <v>2</v>
      </c>
      <c r="F35" s="16" t="s">
        <v>1504</v>
      </c>
      <c r="G35" s="12">
        <v>9</v>
      </c>
      <c r="H35" s="15">
        <v>1</v>
      </c>
      <c r="I35" s="302">
        <v>38</v>
      </c>
      <c r="J35" s="303">
        <f t="shared" si="0"/>
        <v>38</v>
      </c>
      <c r="K35" s="13">
        <v>15</v>
      </c>
      <c r="L35" s="12">
        <v>1</v>
      </c>
      <c r="M35" s="12"/>
      <c r="N35" s="300" t="s">
        <v>3716</v>
      </c>
      <c r="O35" s="300" t="s">
        <v>3717</v>
      </c>
      <c r="P35" s="300"/>
      <c r="Q35" s="300" t="s">
        <v>3726</v>
      </c>
      <c r="R35" s="300" t="s">
        <v>3723</v>
      </c>
      <c r="S35" s="300" t="s">
        <v>3724</v>
      </c>
      <c r="T35" s="300" t="s">
        <v>3725</v>
      </c>
      <c r="U35" s="400" t="s">
        <v>3727</v>
      </c>
      <c r="V35" s="400" t="s">
        <v>3728</v>
      </c>
      <c r="W35" s="410" t="s">
        <v>3631</v>
      </c>
      <c r="X35" s="410" t="s">
        <v>3632</v>
      </c>
      <c r="Y35" s="410" t="s">
        <v>3445</v>
      </c>
      <c r="Z35" s="410" t="s">
        <v>3633</v>
      </c>
    </row>
    <row r="36" spans="1:26" x14ac:dyDescent="0.3">
      <c r="A36" s="12">
        <v>1039</v>
      </c>
      <c r="B36" s="12" t="s">
        <v>1524</v>
      </c>
      <c r="C36" s="12" t="s">
        <v>1523</v>
      </c>
      <c r="D36" s="18">
        <v>39898</v>
      </c>
      <c r="E36" s="17">
        <v>2</v>
      </c>
      <c r="F36" s="16" t="s">
        <v>1522</v>
      </c>
      <c r="G36" s="12">
        <v>2</v>
      </c>
      <c r="H36" s="15">
        <v>6</v>
      </c>
      <c r="I36" s="302">
        <v>29</v>
      </c>
      <c r="J36" s="303">
        <f t="shared" si="0"/>
        <v>174</v>
      </c>
      <c r="K36" s="13">
        <v>9</v>
      </c>
      <c r="L36" s="12">
        <v>1</v>
      </c>
      <c r="M36" s="281"/>
      <c r="N36" s="300" t="s">
        <v>3716</v>
      </c>
      <c r="O36" s="300" t="s">
        <v>3717</v>
      </c>
      <c r="P36" s="300"/>
      <c r="Q36" s="300" t="s">
        <v>3726</v>
      </c>
      <c r="R36" s="300" t="s">
        <v>3723</v>
      </c>
      <c r="S36" s="300" t="s">
        <v>3724</v>
      </c>
      <c r="T36" s="300" t="s">
        <v>3725</v>
      </c>
      <c r="U36" s="400" t="s">
        <v>3727</v>
      </c>
      <c r="V36" s="400" t="s">
        <v>3728</v>
      </c>
      <c r="W36" s="410" t="s">
        <v>3634</v>
      </c>
      <c r="X36" s="410" t="s">
        <v>3635</v>
      </c>
      <c r="Y36" s="410" t="s">
        <v>3445</v>
      </c>
      <c r="Z36" s="410" t="s">
        <v>3633</v>
      </c>
    </row>
    <row r="37" spans="1:26" x14ac:dyDescent="0.3">
      <c r="A37" s="12">
        <v>1041</v>
      </c>
      <c r="B37" s="12" t="s">
        <v>1521</v>
      </c>
      <c r="C37" s="12" t="s">
        <v>1483</v>
      </c>
      <c r="D37" s="18">
        <v>39898</v>
      </c>
      <c r="E37" s="17">
        <v>2</v>
      </c>
      <c r="F37" s="16" t="s">
        <v>1227</v>
      </c>
      <c r="G37" s="12">
        <v>8</v>
      </c>
      <c r="H37" s="15">
        <v>2</v>
      </c>
      <c r="I37" s="302">
        <v>32</v>
      </c>
      <c r="J37" s="303">
        <f t="shared" si="0"/>
        <v>64</v>
      </c>
      <c r="K37" s="13">
        <v>19</v>
      </c>
      <c r="L37" s="12">
        <v>1</v>
      </c>
      <c r="M37" s="12"/>
      <c r="N37" s="300" t="s">
        <v>3716</v>
      </c>
      <c r="O37" s="300" t="s">
        <v>3717</v>
      </c>
      <c r="P37" s="300"/>
      <c r="Q37" s="300" t="s">
        <v>3726</v>
      </c>
      <c r="R37" s="300" t="s">
        <v>3723</v>
      </c>
      <c r="S37" s="300" t="s">
        <v>3724</v>
      </c>
      <c r="T37" s="300" t="s">
        <v>3725</v>
      </c>
      <c r="U37" s="400" t="s">
        <v>3727</v>
      </c>
      <c r="V37" s="400" t="s">
        <v>3728</v>
      </c>
      <c r="W37" s="410" t="s">
        <v>3631</v>
      </c>
      <c r="X37" s="410" t="s">
        <v>3632</v>
      </c>
      <c r="Y37" s="410" t="s">
        <v>3445</v>
      </c>
      <c r="Z37" s="410" t="s">
        <v>3633</v>
      </c>
    </row>
    <row r="38" spans="1:26" x14ac:dyDescent="0.3">
      <c r="A38" s="255">
        <v>1043</v>
      </c>
      <c r="B38" s="255" t="s">
        <v>3507</v>
      </c>
      <c r="C38" s="255" t="s">
        <v>984</v>
      </c>
      <c r="D38" s="256">
        <v>39898</v>
      </c>
      <c r="E38" s="259"/>
      <c r="F38" s="258"/>
      <c r="G38" s="255">
        <v>11</v>
      </c>
      <c r="H38" s="257">
        <v>0</v>
      </c>
      <c r="I38" s="305">
        <v>33</v>
      </c>
      <c r="J38" s="304">
        <f t="shared" si="0"/>
        <v>0</v>
      </c>
      <c r="K38" s="76">
        <v>22</v>
      </c>
      <c r="L38" s="255">
        <v>1</v>
      </c>
      <c r="M38" s="255" t="s">
        <v>3456</v>
      </c>
      <c r="N38" s="300" t="s">
        <v>3716</v>
      </c>
      <c r="O38" s="300" t="s">
        <v>3717</v>
      </c>
      <c r="P38" s="300"/>
      <c r="Q38" s="300" t="s">
        <v>3726</v>
      </c>
      <c r="R38" s="300" t="s">
        <v>3723</v>
      </c>
      <c r="S38" s="300" t="s">
        <v>3724</v>
      </c>
      <c r="T38" s="300" t="s">
        <v>3725</v>
      </c>
      <c r="U38" s="400" t="s">
        <v>3727</v>
      </c>
      <c r="V38" s="400" t="s">
        <v>3728</v>
      </c>
      <c r="W38" s="410" t="s">
        <v>3631</v>
      </c>
      <c r="X38" s="410" t="s">
        <v>3632</v>
      </c>
      <c r="Y38" s="410" t="s">
        <v>3445</v>
      </c>
      <c r="Z38" s="410" t="s">
        <v>3633</v>
      </c>
    </row>
    <row r="39" spans="1:26" x14ac:dyDescent="0.3">
      <c r="A39" s="262">
        <v>1048</v>
      </c>
      <c r="B39" s="12" t="s">
        <v>1520</v>
      </c>
      <c r="C39" s="12" t="s">
        <v>1519</v>
      </c>
      <c r="D39" s="18">
        <v>39898</v>
      </c>
      <c r="E39" s="17">
        <v>2</v>
      </c>
      <c r="F39" s="16" t="s">
        <v>1336</v>
      </c>
      <c r="G39" s="12">
        <v>7</v>
      </c>
      <c r="H39" s="15">
        <v>3</v>
      </c>
      <c r="I39" s="302">
        <v>42</v>
      </c>
      <c r="J39" s="303">
        <f t="shared" si="0"/>
        <v>126</v>
      </c>
      <c r="K39" s="13">
        <v>2</v>
      </c>
      <c r="L39" s="12">
        <v>1</v>
      </c>
      <c r="M39" s="12"/>
      <c r="N39" s="300" t="s">
        <v>3716</v>
      </c>
      <c r="O39" s="300" t="s">
        <v>3717</v>
      </c>
      <c r="P39" s="300"/>
      <c r="Q39" s="300" t="s">
        <v>3726</v>
      </c>
      <c r="R39" s="300" t="s">
        <v>3723</v>
      </c>
      <c r="S39" s="300" t="s">
        <v>3724</v>
      </c>
      <c r="T39" s="300" t="s">
        <v>3725</v>
      </c>
      <c r="U39" s="400" t="s">
        <v>3727</v>
      </c>
      <c r="V39" s="400" t="s">
        <v>3728</v>
      </c>
      <c r="W39" s="410" t="s">
        <v>3631</v>
      </c>
      <c r="X39" s="410" t="s">
        <v>3632</v>
      </c>
      <c r="Y39" s="410" t="s">
        <v>3445</v>
      </c>
      <c r="Z39" s="410" t="s">
        <v>3633</v>
      </c>
    </row>
    <row r="40" spans="1:26" x14ac:dyDescent="0.3">
      <c r="A40" s="261">
        <v>1049</v>
      </c>
      <c r="B40" s="255" t="s">
        <v>3508</v>
      </c>
      <c r="C40" s="255" t="s">
        <v>3509</v>
      </c>
      <c r="D40" s="256">
        <v>39898</v>
      </c>
      <c r="E40" s="259"/>
      <c r="F40" s="258"/>
      <c r="G40" s="255">
        <v>10</v>
      </c>
      <c r="H40" s="257">
        <v>0</v>
      </c>
      <c r="I40" s="305">
        <v>33</v>
      </c>
      <c r="J40" s="304">
        <f t="shared" si="0"/>
        <v>0</v>
      </c>
      <c r="K40" s="76">
        <v>21</v>
      </c>
      <c r="L40" s="255">
        <v>1</v>
      </c>
      <c r="M40" s="255" t="s">
        <v>3456</v>
      </c>
      <c r="N40" s="300" t="s">
        <v>3716</v>
      </c>
      <c r="O40" s="300" t="s">
        <v>3717</v>
      </c>
      <c r="P40" s="300"/>
      <c r="Q40" s="300" t="s">
        <v>3726</v>
      </c>
      <c r="R40" s="300" t="s">
        <v>3723</v>
      </c>
      <c r="S40" s="300" t="s">
        <v>3724</v>
      </c>
      <c r="T40" s="300" t="s">
        <v>3725</v>
      </c>
      <c r="U40" s="400" t="s">
        <v>3727</v>
      </c>
      <c r="V40" s="400" t="s">
        <v>3728</v>
      </c>
      <c r="W40" s="410" t="s">
        <v>3631</v>
      </c>
      <c r="X40" s="410" t="s">
        <v>3632</v>
      </c>
      <c r="Y40" s="410" t="s">
        <v>3445</v>
      </c>
      <c r="Z40" s="410" t="s">
        <v>3633</v>
      </c>
    </row>
    <row r="41" spans="1:26" x14ac:dyDescent="0.3">
      <c r="A41" s="263">
        <v>1050</v>
      </c>
      <c r="B41" s="12" t="s">
        <v>1518</v>
      </c>
      <c r="C41" s="12" t="s">
        <v>1517</v>
      </c>
      <c r="D41" s="18">
        <v>39898</v>
      </c>
      <c r="E41" s="17">
        <v>2</v>
      </c>
      <c r="F41" s="16" t="s">
        <v>1334</v>
      </c>
      <c r="G41" s="12">
        <v>8</v>
      </c>
      <c r="H41" s="15">
        <v>2</v>
      </c>
      <c r="I41" s="302">
        <v>42</v>
      </c>
      <c r="J41" s="303">
        <f t="shared" si="0"/>
        <v>84</v>
      </c>
      <c r="K41" s="13">
        <v>22</v>
      </c>
      <c r="L41" s="12">
        <v>1</v>
      </c>
      <c r="M41" s="23"/>
      <c r="N41" s="300" t="s">
        <v>3716</v>
      </c>
      <c r="O41" s="300" t="s">
        <v>3717</v>
      </c>
      <c r="P41" s="300"/>
      <c r="Q41" s="300" t="s">
        <v>3726</v>
      </c>
      <c r="R41" s="300" t="s">
        <v>3723</v>
      </c>
      <c r="S41" s="300" t="s">
        <v>3724</v>
      </c>
      <c r="T41" s="300" t="s">
        <v>3725</v>
      </c>
      <c r="U41" s="400" t="s">
        <v>3727</v>
      </c>
      <c r="V41" s="400" t="s">
        <v>3728</v>
      </c>
      <c r="W41" s="410" t="s">
        <v>3631</v>
      </c>
      <c r="X41" s="410" t="s">
        <v>3632</v>
      </c>
      <c r="Y41" s="410" t="s">
        <v>3445</v>
      </c>
      <c r="Z41" s="410" t="s">
        <v>3636</v>
      </c>
    </row>
    <row r="42" spans="1:26" x14ac:dyDescent="0.3">
      <c r="A42" s="261">
        <v>1053</v>
      </c>
      <c r="B42" s="255" t="s">
        <v>3510</v>
      </c>
      <c r="C42" s="255" t="s">
        <v>3511</v>
      </c>
      <c r="D42" s="256">
        <v>39898</v>
      </c>
      <c r="E42" s="259"/>
      <c r="F42" s="258"/>
      <c r="G42" s="255">
        <v>10</v>
      </c>
      <c r="H42" s="257">
        <v>0</v>
      </c>
      <c r="I42" s="305">
        <v>34</v>
      </c>
      <c r="J42" s="304">
        <f t="shared" si="0"/>
        <v>0</v>
      </c>
      <c r="K42" s="76">
        <v>19</v>
      </c>
      <c r="L42" s="255">
        <v>1</v>
      </c>
      <c r="M42" s="255" t="s">
        <v>3456</v>
      </c>
      <c r="N42" s="300" t="s">
        <v>3716</v>
      </c>
      <c r="O42" s="300" t="s">
        <v>3717</v>
      </c>
      <c r="P42" s="300"/>
      <c r="Q42" s="300" t="s">
        <v>3726</v>
      </c>
      <c r="R42" s="300" t="s">
        <v>3723</v>
      </c>
      <c r="S42" s="300" t="s">
        <v>3724</v>
      </c>
      <c r="T42" s="300" t="s">
        <v>3725</v>
      </c>
      <c r="U42" s="400" t="s">
        <v>3727</v>
      </c>
      <c r="V42" s="400" t="s">
        <v>3728</v>
      </c>
      <c r="W42" s="410" t="s">
        <v>3631</v>
      </c>
      <c r="X42" s="410" t="s">
        <v>3632</v>
      </c>
      <c r="Y42" s="410" t="s">
        <v>3445</v>
      </c>
      <c r="Z42" s="410" t="s">
        <v>3636</v>
      </c>
    </row>
    <row r="43" spans="1:26" x14ac:dyDescent="0.3">
      <c r="A43" s="263">
        <v>1054</v>
      </c>
      <c r="B43" s="12" t="s">
        <v>3512</v>
      </c>
      <c r="C43" s="12" t="s">
        <v>3513</v>
      </c>
      <c r="D43" s="18">
        <v>39898</v>
      </c>
      <c r="E43" s="17">
        <v>3</v>
      </c>
      <c r="F43" s="16" t="s">
        <v>932</v>
      </c>
      <c r="G43" s="12">
        <v>10</v>
      </c>
      <c r="H43" s="15">
        <v>1</v>
      </c>
      <c r="I43" s="302">
        <v>35</v>
      </c>
      <c r="J43" s="303">
        <f t="shared" si="0"/>
        <v>35</v>
      </c>
      <c r="K43" s="13">
        <v>5</v>
      </c>
      <c r="L43" s="12">
        <v>1</v>
      </c>
      <c r="M43" s="12"/>
      <c r="N43" s="300" t="s">
        <v>3716</v>
      </c>
      <c r="O43" s="300" t="s">
        <v>3717</v>
      </c>
      <c r="P43" s="300"/>
      <c r="Q43" s="300" t="s">
        <v>3726</v>
      </c>
      <c r="R43" s="300" t="s">
        <v>3723</v>
      </c>
      <c r="S43" s="300" t="s">
        <v>3724</v>
      </c>
      <c r="T43" s="300" t="s">
        <v>3725</v>
      </c>
      <c r="U43" s="400" t="s">
        <v>3727</v>
      </c>
      <c r="V43" s="400" t="s">
        <v>3728</v>
      </c>
      <c r="W43" s="410" t="s">
        <v>3639</v>
      </c>
      <c r="X43" s="410" t="s">
        <v>3640</v>
      </c>
      <c r="Y43" s="410" t="s">
        <v>3445</v>
      </c>
      <c r="Z43" s="410" t="s">
        <v>3633</v>
      </c>
    </row>
    <row r="44" spans="1:26" x14ac:dyDescent="0.3">
      <c r="A44" s="261">
        <v>1057</v>
      </c>
      <c r="B44" s="255" t="s">
        <v>3514</v>
      </c>
      <c r="C44" s="255" t="s">
        <v>1338</v>
      </c>
      <c r="D44" s="256">
        <v>39898</v>
      </c>
      <c r="E44" s="257"/>
      <c r="F44" s="258"/>
      <c r="G44" s="255">
        <v>10</v>
      </c>
      <c r="H44" s="259">
        <v>0</v>
      </c>
      <c r="I44" s="305">
        <v>31</v>
      </c>
      <c r="J44" s="304">
        <f t="shared" si="0"/>
        <v>0</v>
      </c>
      <c r="K44" s="76">
        <v>6</v>
      </c>
      <c r="L44" s="255">
        <v>1</v>
      </c>
      <c r="M44" s="255" t="s">
        <v>3456</v>
      </c>
      <c r="N44" s="300" t="s">
        <v>3716</v>
      </c>
      <c r="O44" s="300" t="s">
        <v>3717</v>
      </c>
      <c r="P44" s="300"/>
      <c r="Q44" s="300" t="s">
        <v>3726</v>
      </c>
      <c r="R44" s="300" t="s">
        <v>3723</v>
      </c>
      <c r="S44" s="300" t="s">
        <v>3724</v>
      </c>
      <c r="T44" s="300" t="s">
        <v>3725</v>
      </c>
      <c r="U44" s="400" t="s">
        <v>3727</v>
      </c>
      <c r="V44" s="400" t="s">
        <v>3728</v>
      </c>
      <c r="W44" s="410" t="s">
        <v>3631</v>
      </c>
      <c r="X44" s="410" t="s">
        <v>3632</v>
      </c>
      <c r="Y44" s="410" t="s">
        <v>3445</v>
      </c>
      <c r="Z44" s="410" t="s">
        <v>3636</v>
      </c>
    </row>
    <row r="45" spans="1:26" x14ac:dyDescent="0.3">
      <c r="A45" s="261">
        <v>1064</v>
      </c>
      <c r="B45" s="255" t="s">
        <v>3515</v>
      </c>
      <c r="C45" s="255" t="s">
        <v>1367</v>
      </c>
      <c r="D45" s="256">
        <v>39898</v>
      </c>
      <c r="E45" s="257"/>
      <c r="F45" s="258"/>
      <c r="G45" s="255">
        <v>10</v>
      </c>
      <c r="H45" s="259">
        <v>0</v>
      </c>
      <c r="I45" s="305">
        <v>29</v>
      </c>
      <c r="J45" s="304">
        <f t="shared" si="0"/>
        <v>0</v>
      </c>
      <c r="K45" s="76">
        <v>5</v>
      </c>
      <c r="L45" s="255">
        <v>1</v>
      </c>
      <c r="M45" s="255" t="s">
        <v>3456</v>
      </c>
      <c r="N45" s="300" t="s">
        <v>3716</v>
      </c>
      <c r="O45" s="300" t="s">
        <v>3717</v>
      </c>
      <c r="P45" s="300"/>
      <c r="Q45" s="300" t="s">
        <v>3726</v>
      </c>
      <c r="R45" s="300" t="s">
        <v>3723</v>
      </c>
      <c r="S45" s="300" t="s">
        <v>3724</v>
      </c>
      <c r="T45" s="300" t="s">
        <v>3725</v>
      </c>
      <c r="U45" s="400" t="s">
        <v>3727</v>
      </c>
      <c r="V45" s="400" t="s">
        <v>3728</v>
      </c>
      <c r="W45" s="410" t="s">
        <v>3631</v>
      </c>
      <c r="X45" s="410" t="s">
        <v>3632</v>
      </c>
      <c r="Y45" s="410" t="s">
        <v>3445</v>
      </c>
      <c r="Z45" s="410" t="s">
        <v>3633</v>
      </c>
    </row>
    <row r="46" spans="1:26" x14ac:dyDescent="0.3">
      <c r="A46" s="261">
        <v>1065</v>
      </c>
      <c r="B46" s="255" t="s">
        <v>3516</v>
      </c>
      <c r="C46" s="255" t="s">
        <v>3517</v>
      </c>
      <c r="D46" s="256">
        <v>39898</v>
      </c>
      <c r="E46" s="257"/>
      <c r="F46" s="258"/>
      <c r="G46" s="255">
        <v>10</v>
      </c>
      <c r="H46" s="259">
        <v>0</v>
      </c>
      <c r="I46" s="305">
        <v>29</v>
      </c>
      <c r="J46" s="304">
        <f t="shared" si="0"/>
        <v>0</v>
      </c>
      <c r="K46" s="76">
        <v>6</v>
      </c>
      <c r="L46" s="255">
        <v>1</v>
      </c>
      <c r="M46" s="255" t="s">
        <v>3456</v>
      </c>
      <c r="N46" s="300" t="s">
        <v>3716</v>
      </c>
      <c r="O46" s="300" t="s">
        <v>3717</v>
      </c>
      <c r="P46" s="300"/>
      <c r="Q46" s="300" t="s">
        <v>3726</v>
      </c>
      <c r="R46" s="300" t="s">
        <v>3723</v>
      </c>
      <c r="S46" s="300" t="s">
        <v>3724</v>
      </c>
      <c r="T46" s="300" t="s">
        <v>3725</v>
      </c>
      <c r="U46" s="400" t="s">
        <v>3727</v>
      </c>
      <c r="V46" s="400" t="s">
        <v>3728</v>
      </c>
      <c r="W46" s="410" t="s">
        <v>3637</v>
      </c>
      <c r="X46" s="410"/>
      <c r="Y46" s="410" t="s">
        <v>3445</v>
      </c>
      <c r="Z46" s="410" t="s">
        <v>3633</v>
      </c>
    </row>
    <row r="47" spans="1:26" x14ac:dyDescent="0.3">
      <c r="A47" s="261">
        <v>1067</v>
      </c>
      <c r="B47" s="264" t="s">
        <v>3518</v>
      </c>
      <c r="C47" s="264" t="s">
        <v>1516</v>
      </c>
      <c r="D47" s="256">
        <v>39924</v>
      </c>
      <c r="E47" s="257"/>
      <c r="F47" s="258"/>
      <c r="G47" s="255">
        <v>10</v>
      </c>
      <c r="H47" s="259">
        <v>0</v>
      </c>
      <c r="I47" s="305">
        <v>29</v>
      </c>
      <c r="J47" s="304">
        <f t="shared" si="0"/>
        <v>0</v>
      </c>
      <c r="K47" s="76">
        <v>7</v>
      </c>
      <c r="L47" s="255">
        <v>1</v>
      </c>
      <c r="M47" s="255" t="s">
        <v>3456</v>
      </c>
      <c r="N47" s="300" t="s">
        <v>3716</v>
      </c>
      <c r="O47" s="300" t="s">
        <v>3717</v>
      </c>
      <c r="P47" s="300"/>
      <c r="Q47" s="300" t="s">
        <v>3726</v>
      </c>
      <c r="R47" s="300" t="s">
        <v>3723</v>
      </c>
      <c r="S47" s="300" t="s">
        <v>3724</v>
      </c>
      <c r="T47" s="300" t="s">
        <v>3725</v>
      </c>
      <c r="U47" s="400" t="s">
        <v>3727</v>
      </c>
      <c r="V47" s="400" t="s">
        <v>3728</v>
      </c>
      <c r="W47" s="410" t="s">
        <v>3631</v>
      </c>
      <c r="X47" s="410" t="s">
        <v>3632</v>
      </c>
      <c r="Y47" s="410" t="s">
        <v>3445</v>
      </c>
      <c r="Z47" s="410" t="s">
        <v>3633</v>
      </c>
    </row>
    <row r="48" spans="1:26" x14ac:dyDescent="0.3">
      <c r="A48" s="263">
        <v>1069</v>
      </c>
      <c r="B48" s="74" t="s">
        <v>3519</v>
      </c>
      <c r="C48" s="265" t="s">
        <v>3520</v>
      </c>
      <c r="D48" s="18">
        <v>39924</v>
      </c>
      <c r="E48" s="17">
        <v>3</v>
      </c>
      <c r="F48" s="16" t="s">
        <v>1362</v>
      </c>
      <c r="G48" s="12">
        <v>9</v>
      </c>
      <c r="H48" s="15">
        <v>1</v>
      </c>
      <c r="I48" s="302">
        <v>37</v>
      </c>
      <c r="J48" s="303">
        <f t="shared" si="0"/>
        <v>37</v>
      </c>
      <c r="K48" s="13">
        <v>20</v>
      </c>
      <c r="L48" s="12">
        <v>1</v>
      </c>
      <c r="M48" s="12"/>
      <c r="N48" s="300" t="s">
        <v>3716</v>
      </c>
      <c r="O48" s="300" t="s">
        <v>3717</v>
      </c>
      <c r="P48" s="300"/>
      <c r="Q48" s="300" t="s">
        <v>3726</v>
      </c>
      <c r="R48" s="300" t="s">
        <v>3723</v>
      </c>
      <c r="S48" s="300" t="s">
        <v>3724</v>
      </c>
      <c r="T48" s="300" t="s">
        <v>3725</v>
      </c>
      <c r="U48" s="400" t="s">
        <v>3727</v>
      </c>
      <c r="V48" s="400" t="s">
        <v>3728</v>
      </c>
      <c r="W48" s="410" t="s">
        <v>3631</v>
      </c>
      <c r="X48" s="410" t="s">
        <v>3632</v>
      </c>
      <c r="Y48" s="410" t="s">
        <v>3445</v>
      </c>
      <c r="Z48" s="410" t="s">
        <v>3636</v>
      </c>
    </row>
    <row r="49" spans="1:26" x14ac:dyDescent="0.3">
      <c r="A49" s="261">
        <v>1071</v>
      </c>
      <c r="B49" s="264" t="s">
        <v>3521</v>
      </c>
      <c r="C49" s="264" t="s">
        <v>1319</v>
      </c>
      <c r="D49" s="256">
        <v>39924</v>
      </c>
      <c r="E49" s="257"/>
      <c r="F49" s="258"/>
      <c r="G49" s="255">
        <v>10</v>
      </c>
      <c r="H49" s="259">
        <v>0</v>
      </c>
      <c r="I49" s="305">
        <v>31</v>
      </c>
      <c r="J49" s="304">
        <f t="shared" si="0"/>
        <v>0</v>
      </c>
      <c r="K49" s="76">
        <v>9</v>
      </c>
      <c r="L49" s="255">
        <v>1</v>
      </c>
      <c r="M49" s="255" t="s">
        <v>3456</v>
      </c>
      <c r="N49" s="300" t="s">
        <v>3716</v>
      </c>
      <c r="O49" s="300" t="s">
        <v>3717</v>
      </c>
      <c r="P49" s="300"/>
      <c r="Q49" s="300" t="s">
        <v>3726</v>
      </c>
      <c r="R49" s="300" t="s">
        <v>3723</v>
      </c>
      <c r="S49" s="300" t="s">
        <v>3724</v>
      </c>
      <c r="T49" s="300" t="s">
        <v>3725</v>
      </c>
      <c r="U49" s="400" t="s">
        <v>3727</v>
      </c>
      <c r="V49" s="400" t="s">
        <v>3728</v>
      </c>
      <c r="W49" s="410" t="s">
        <v>3631</v>
      </c>
      <c r="X49" s="410" t="s">
        <v>3632</v>
      </c>
      <c r="Y49" s="410" t="s">
        <v>3445</v>
      </c>
      <c r="Z49" s="410" t="s">
        <v>3636</v>
      </c>
    </row>
    <row r="50" spans="1:26" x14ac:dyDescent="0.3">
      <c r="A50" s="263">
        <v>1072</v>
      </c>
      <c r="B50" s="74" t="s">
        <v>1515</v>
      </c>
      <c r="C50" s="74" t="s">
        <v>1514</v>
      </c>
      <c r="D50" s="18">
        <v>39924</v>
      </c>
      <c r="E50" s="17">
        <v>3</v>
      </c>
      <c r="F50" s="16" t="s">
        <v>1351</v>
      </c>
      <c r="G50" s="12">
        <v>7</v>
      </c>
      <c r="H50" s="15">
        <v>3</v>
      </c>
      <c r="I50" s="302">
        <v>41</v>
      </c>
      <c r="J50" s="303">
        <f t="shared" si="0"/>
        <v>123</v>
      </c>
      <c r="K50" s="13">
        <v>6</v>
      </c>
      <c r="L50" s="12">
        <v>1</v>
      </c>
      <c r="M50" s="12"/>
      <c r="N50" s="300" t="s">
        <v>3716</v>
      </c>
      <c r="O50" s="300" t="s">
        <v>3717</v>
      </c>
      <c r="P50" s="300"/>
      <c r="Q50" s="300" t="s">
        <v>3726</v>
      </c>
      <c r="R50" s="300" t="s">
        <v>3723</v>
      </c>
      <c r="S50" s="300" t="s">
        <v>3724</v>
      </c>
      <c r="T50" s="300" t="s">
        <v>3725</v>
      </c>
      <c r="U50" s="400" t="s">
        <v>3727</v>
      </c>
      <c r="V50" s="400" t="s">
        <v>3728</v>
      </c>
      <c r="W50" s="410" t="s">
        <v>3631</v>
      </c>
      <c r="X50" s="410" t="s">
        <v>3632</v>
      </c>
      <c r="Y50" s="410" t="s">
        <v>3445</v>
      </c>
      <c r="Z50" s="410" t="s">
        <v>3633</v>
      </c>
    </row>
    <row r="51" spans="1:26" x14ac:dyDescent="0.3">
      <c r="A51" s="263">
        <v>1073</v>
      </c>
      <c r="B51" s="74" t="s">
        <v>1513</v>
      </c>
      <c r="C51" s="74" t="s">
        <v>1028</v>
      </c>
      <c r="D51" s="18">
        <v>39924</v>
      </c>
      <c r="E51" s="17">
        <v>3</v>
      </c>
      <c r="F51" s="16" t="s">
        <v>1232</v>
      </c>
      <c r="G51" s="12">
        <v>7</v>
      </c>
      <c r="H51" s="15">
        <v>3</v>
      </c>
      <c r="I51" s="302">
        <v>28</v>
      </c>
      <c r="J51" s="303">
        <f t="shared" si="0"/>
        <v>84</v>
      </c>
      <c r="K51" s="13">
        <v>9</v>
      </c>
      <c r="L51" s="12">
        <v>1</v>
      </c>
      <c r="M51" s="23"/>
      <c r="N51" s="300" t="s">
        <v>3716</v>
      </c>
      <c r="O51" s="300" t="s">
        <v>3717</v>
      </c>
      <c r="P51" s="300"/>
      <c r="Q51" s="300" t="s">
        <v>3726</v>
      </c>
      <c r="R51" s="300" t="s">
        <v>3723</v>
      </c>
      <c r="S51" s="300" t="s">
        <v>3724</v>
      </c>
      <c r="T51" s="300" t="s">
        <v>3725</v>
      </c>
      <c r="U51" s="400" t="s">
        <v>3727</v>
      </c>
      <c r="V51" s="400" t="s">
        <v>3728</v>
      </c>
      <c r="W51" s="410" t="s">
        <v>3631</v>
      </c>
      <c r="X51" s="410" t="s">
        <v>3632</v>
      </c>
      <c r="Y51" s="410" t="s">
        <v>3445</v>
      </c>
      <c r="Z51" s="410" t="s">
        <v>3633</v>
      </c>
    </row>
    <row r="52" spans="1:26" x14ac:dyDescent="0.3">
      <c r="A52" s="261">
        <v>1074</v>
      </c>
      <c r="B52" s="264" t="s">
        <v>3522</v>
      </c>
      <c r="C52" s="264" t="s">
        <v>3523</v>
      </c>
      <c r="D52" s="256">
        <v>39924</v>
      </c>
      <c r="E52" s="259"/>
      <c r="F52" s="258"/>
      <c r="G52" s="255">
        <v>10</v>
      </c>
      <c r="H52" s="257">
        <v>0</v>
      </c>
      <c r="I52" s="305">
        <v>27</v>
      </c>
      <c r="J52" s="304">
        <f t="shared" si="0"/>
        <v>0</v>
      </c>
      <c r="K52" s="76">
        <v>1</v>
      </c>
      <c r="L52" s="255">
        <v>1</v>
      </c>
      <c r="M52" s="255" t="s">
        <v>3456</v>
      </c>
      <c r="N52" s="300" t="s">
        <v>3716</v>
      </c>
      <c r="O52" s="300" t="s">
        <v>3717</v>
      </c>
      <c r="P52" s="300"/>
      <c r="Q52" s="300" t="s">
        <v>3726</v>
      </c>
      <c r="R52" s="300" t="s">
        <v>3723</v>
      </c>
      <c r="S52" s="300" t="s">
        <v>3724</v>
      </c>
      <c r="T52" s="300" t="s">
        <v>3725</v>
      </c>
      <c r="U52" s="400" t="s">
        <v>3727</v>
      </c>
      <c r="V52" s="400" t="s">
        <v>3728</v>
      </c>
      <c r="W52" s="410" t="s">
        <v>3631</v>
      </c>
      <c r="X52" s="410" t="s">
        <v>3632</v>
      </c>
      <c r="Y52" s="410" t="s">
        <v>3445</v>
      </c>
      <c r="Z52" s="410" t="s">
        <v>3633</v>
      </c>
    </row>
    <row r="53" spans="1:26" x14ac:dyDescent="0.3">
      <c r="A53" s="261">
        <v>1077</v>
      </c>
      <c r="B53" s="264" t="s">
        <v>3524</v>
      </c>
      <c r="C53" s="264" t="s">
        <v>3476</v>
      </c>
      <c r="D53" s="256">
        <v>39924</v>
      </c>
      <c r="E53" s="257"/>
      <c r="F53" s="258"/>
      <c r="G53" s="255">
        <v>10</v>
      </c>
      <c r="H53" s="259">
        <v>0</v>
      </c>
      <c r="I53" s="305">
        <v>30</v>
      </c>
      <c r="J53" s="304">
        <f t="shared" si="0"/>
        <v>0</v>
      </c>
      <c r="K53" s="76">
        <v>8</v>
      </c>
      <c r="L53" s="255">
        <v>1</v>
      </c>
      <c r="M53" s="255" t="s">
        <v>3456</v>
      </c>
      <c r="N53" s="300" t="s">
        <v>3716</v>
      </c>
      <c r="O53" s="300" t="s">
        <v>3717</v>
      </c>
      <c r="P53" s="300"/>
      <c r="Q53" s="300" t="s">
        <v>3726</v>
      </c>
      <c r="R53" s="300" t="s">
        <v>3723</v>
      </c>
      <c r="S53" s="300" t="s">
        <v>3724</v>
      </c>
      <c r="T53" s="300" t="s">
        <v>3725</v>
      </c>
      <c r="U53" s="400" t="s">
        <v>3727</v>
      </c>
      <c r="V53" s="400" t="s">
        <v>3728</v>
      </c>
      <c r="W53" s="410" t="s">
        <v>3631</v>
      </c>
      <c r="X53" s="410" t="s">
        <v>3632</v>
      </c>
      <c r="Y53" s="410" t="s">
        <v>3445</v>
      </c>
      <c r="Z53" s="410" t="s">
        <v>3636</v>
      </c>
    </row>
    <row r="54" spans="1:26" x14ac:dyDescent="0.3">
      <c r="A54" s="261">
        <v>1078</v>
      </c>
      <c r="B54" s="264" t="s">
        <v>3525</v>
      </c>
      <c r="C54" s="264" t="s">
        <v>1325</v>
      </c>
      <c r="D54" s="256">
        <v>39924</v>
      </c>
      <c r="E54" s="259"/>
      <c r="F54" s="258"/>
      <c r="G54" s="255">
        <v>10</v>
      </c>
      <c r="H54" s="257">
        <v>0</v>
      </c>
      <c r="I54" s="305">
        <v>32</v>
      </c>
      <c r="J54" s="304">
        <f t="shared" si="0"/>
        <v>0</v>
      </c>
      <c r="K54" s="76">
        <v>19</v>
      </c>
      <c r="L54" s="255">
        <v>1</v>
      </c>
      <c r="M54" s="255" t="s">
        <v>3456</v>
      </c>
      <c r="N54" s="300" t="s">
        <v>3716</v>
      </c>
      <c r="O54" s="300" t="s">
        <v>3717</v>
      </c>
      <c r="P54" s="300"/>
      <c r="Q54" s="300" t="s">
        <v>3726</v>
      </c>
      <c r="R54" s="300" t="s">
        <v>3723</v>
      </c>
      <c r="S54" s="300" t="s">
        <v>3724</v>
      </c>
      <c r="T54" s="300" t="s">
        <v>3725</v>
      </c>
      <c r="U54" s="400" t="s">
        <v>3727</v>
      </c>
      <c r="V54" s="400" t="s">
        <v>3728</v>
      </c>
      <c r="W54" s="410" t="s">
        <v>3631</v>
      </c>
      <c r="X54" s="410" t="s">
        <v>3632</v>
      </c>
      <c r="Y54" s="410" t="s">
        <v>3445</v>
      </c>
      <c r="Z54" s="410" t="s">
        <v>3633</v>
      </c>
    </row>
    <row r="55" spans="1:26" x14ac:dyDescent="0.3">
      <c r="A55" s="261">
        <v>1079</v>
      </c>
      <c r="B55" s="264" t="s">
        <v>3526</v>
      </c>
      <c r="C55" s="264" t="s">
        <v>3527</v>
      </c>
      <c r="D55" s="256">
        <v>39924</v>
      </c>
      <c r="E55" s="259"/>
      <c r="F55" s="258"/>
      <c r="G55" s="255">
        <v>10</v>
      </c>
      <c r="H55" s="257">
        <v>0</v>
      </c>
      <c r="I55" s="305">
        <v>36</v>
      </c>
      <c r="J55" s="304">
        <f t="shared" si="0"/>
        <v>0</v>
      </c>
      <c r="K55" s="76">
        <v>26</v>
      </c>
      <c r="L55" s="255">
        <v>1</v>
      </c>
      <c r="M55" s="255" t="s">
        <v>3456</v>
      </c>
      <c r="N55" s="300" t="s">
        <v>3716</v>
      </c>
      <c r="O55" s="300" t="s">
        <v>3717</v>
      </c>
      <c r="P55" s="300"/>
      <c r="Q55" s="300" t="s">
        <v>3726</v>
      </c>
      <c r="R55" s="300" t="s">
        <v>3723</v>
      </c>
      <c r="S55" s="300" t="s">
        <v>3724</v>
      </c>
      <c r="T55" s="300" t="s">
        <v>3725</v>
      </c>
      <c r="U55" s="400" t="s">
        <v>3727</v>
      </c>
      <c r="V55" s="400" t="s">
        <v>3728</v>
      </c>
      <c r="W55" s="410" t="s">
        <v>3642</v>
      </c>
      <c r="X55" s="410" t="s">
        <v>3643</v>
      </c>
      <c r="Y55" s="410" t="s">
        <v>3644</v>
      </c>
      <c r="Z55" s="410" t="s">
        <v>3633</v>
      </c>
    </row>
    <row r="56" spans="1:26" x14ac:dyDescent="0.3">
      <c r="A56" s="263">
        <v>1080</v>
      </c>
      <c r="B56" s="74" t="s">
        <v>3528</v>
      </c>
      <c r="C56" s="74" t="s">
        <v>1338</v>
      </c>
      <c r="D56" s="18">
        <v>39924</v>
      </c>
      <c r="E56" s="17">
        <v>3</v>
      </c>
      <c r="F56" s="16" t="s">
        <v>1311</v>
      </c>
      <c r="G56" s="12">
        <v>9</v>
      </c>
      <c r="H56" s="17">
        <v>1</v>
      </c>
      <c r="I56" s="302">
        <v>31</v>
      </c>
      <c r="J56" s="303">
        <f t="shared" si="0"/>
        <v>31</v>
      </c>
      <c r="K56" s="13">
        <v>8</v>
      </c>
      <c r="L56" s="12">
        <v>1</v>
      </c>
      <c r="M56" s="12"/>
      <c r="N56" s="300" t="s">
        <v>3716</v>
      </c>
      <c r="O56" s="300" t="s">
        <v>3717</v>
      </c>
      <c r="P56" s="300"/>
      <c r="Q56" s="300" t="s">
        <v>3726</v>
      </c>
      <c r="R56" s="300" t="s">
        <v>3723</v>
      </c>
      <c r="S56" s="300" t="s">
        <v>3724</v>
      </c>
      <c r="T56" s="300" t="s">
        <v>3725</v>
      </c>
      <c r="U56" s="400" t="s">
        <v>3727</v>
      </c>
      <c r="V56" s="400" t="s">
        <v>3728</v>
      </c>
      <c r="W56" s="410" t="s">
        <v>3652</v>
      </c>
      <c r="X56" s="410" t="s">
        <v>3671</v>
      </c>
      <c r="Y56" s="410" t="s">
        <v>3639</v>
      </c>
      <c r="Z56" s="410" t="s">
        <v>3636</v>
      </c>
    </row>
    <row r="57" spans="1:26" x14ac:dyDescent="0.3">
      <c r="A57" s="261">
        <v>1081</v>
      </c>
      <c r="B57" s="264" t="s">
        <v>3529</v>
      </c>
      <c r="C57" s="264" t="s">
        <v>1367</v>
      </c>
      <c r="D57" s="256">
        <v>39924</v>
      </c>
      <c r="E57" s="257"/>
      <c r="F57" s="258"/>
      <c r="G57" s="255">
        <v>10</v>
      </c>
      <c r="H57" s="259">
        <v>0</v>
      </c>
      <c r="I57" s="305">
        <v>29</v>
      </c>
      <c r="J57" s="304">
        <f t="shared" si="0"/>
        <v>0</v>
      </c>
      <c r="K57" s="76">
        <v>7</v>
      </c>
      <c r="L57" s="255">
        <v>1</v>
      </c>
      <c r="M57" s="255" t="s">
        <v>3456</v>
      </c>
      <c r="N57" s="300" t="s">
        <v>3716</v>
      </c>
      <c r="O57" s="300" t="s">
        <v>3717</v>
      </c>
      <c r="P57" s="300"/>
      <c r="Q57" s="300" t="s">
        <v>3726</v>
      </c>
      <c r="R57" s="300" t="s">
        <v>3723</v>
      </c>
      <c r="S57" s="300" t="s">
        <v>3724</v>
      </c>
      <c r="T57" s="300" t="s">
        <v>3725</v>
      </c>
      <c r="U57" s="400" t="s">
        <v>3727</v>
      </c>
      <c r="V57" s="400" t="s">
        <v>3728</v>
      </c>
      <c r="W57" s="410" t="s">
        <v>3639</v>
      </c>
      <c r="X57" s="410" t="s">
        <v>3640</v>
      </c>
      <c r="Y57" s="410" t="s">
        <v>3445</v>
      </c>
      <c r="Z57" s="410" t="s">
        <v>3636</v>
      </c>
    </row>
    <row r="58" spans="1:26" x14ac:dyDescent="0.3">
      <c r="A58" s="261">
        <v>1082</v>
      </c>
      <c r="B58" s="264" t="s">
        <v>3530</v>
      </c>
      <c r="C58" s="264" t="s">
        <v>3476</v>
      </c>
      <c r="D58" s="256">
        <v>39924</v>
      </c>
      <c r="E58" s="259"/>
      <c r="F58" s="258"/>
      <c r="G58" s="255">
        <v>10</v>
      </c>
      <c r="H58" s="257">
        <v>0</v>
      </c>
      <c r="I58" s="305">
        <v>30</v>
      </c>
      <c r="J58" s="304">
        <f t="shared" si="0"/>
        <v>0</v>
      </c>
      <c r="K58" s="76">
        <v>7</v>
      </c>
      <c r="L58" s="255">
        <v>1</v>
      </c>
      <c r="M58" s="255" t="s">
        <v>3456</v>
      </c>
      <c r="N58" s="300" t="s">
        <v>3716</v>
      </c>
      <c r="O58" s="300" t="s">
        <v>3717</v>
      </c>
      <c r="P58" s="300"/>
      <c r="Q58" s="300" t="s">
        <v>3726</v>
      </c>
      <c r="R58" s="300" t="s">
        <v>3723</v>
      </c>
      <c r="S58" s="300" t="s">
        <v>3724</v>
      </c>
      <c r="T58" s="300" t="s">
        <v>3725</v>
      </c>
      <c r="U58" s="400" t="s">
        <v>3727</v>
      </c>
      <c r="V58" s="400" t="s">
        <v>3728</v>
      </c>
      <c r="W58" s="410" t="s">
        <v>3631</v>
      </c>
      <c r="X58" s="410" t="s">
        <v>3632</v>
      </c>
      <c r="Y58" s="410" t="s">
        <v>3445</v>
      </c>
      <c r="Z58" s="410" t="s">
        <v>3636</v>
      </c>
    </row>
    <row r="59" spans="1:26" x14ac:dyDescent="0.3">
      <c r="A59" s="261">
        <v>1083</v>
      </c>
      <c r="B59" s="264" t="s">
        <v>3531</v>
      </c>
      <c r="C59" s="264" t="s">
        <v>3455</v>
      </c>
      <c r="D59" s="256">
        <v>39924</v>
      </c>
      <c r="E59" s="259"/>
      <c r="F59" s="258"/>
      <c r="G59" s="255">
        <v>10</v>
      </c>
      <c r="H59" s="257">
        <v>0</v>
      </c>
      <c r="I59" s="305">
        <v>29</v>
      </c>
      <c r="J59" s="304">
        <f t="shared" si="0"/>
        <v>0</v>
      </c>
      <c r="K59" s="76">
        <v>7</v>
      </c>
      <c r="L59" s="255">
        <v>1</v>
      </c>
      <c r="M59" s="255" t="s">
        <v>3456</v>
      </c>
      <c r="N59" s="300" t="s">
        <v>3716</v>
      </c>
      <c r="O59" s="300" t="s">
        <v>3717</v>
      </c>
      <c r="P59" s="300"/>
      <c r="Q59" s="300" t="s">
        <v>3726</v>
      </c>
      <c r="R59" s="300" t="s">
        <v>3723</v>
      </c>
      <c r="S59" s="300" t="s">
        <v>3724</v>
      </c>
      <c r="T59" s="300" t="s">
        <v>3725</v>
      </c>
      <c r="U59" s="400" t="s">
        <v>3727</v>
      </c>
      <c r="V59" s="400" t="s">
        <v>3728</v>
      </c>
      <c r="W59" s="410" t="s">
        <v>3631</v>
      </c>
      <c r="X59" s="410" t="s">
        <v>3632</v>
      </c>
      <c r="Y59" s="410" t="s">
        <v>3445</v>
      </c>
      <c r="Z59" s="410" t="s">
        <v>3636</v>
      </c>
    </row>
    <row r="60" spans="1:26" x14ac:dyDescent="0.3">
      <c r="A60" s="261">
        <v>1084</v>
      </c>
      <c r="B60" s="264" t="s">
        <v>3532</v>
      </c>
      <c r="C60" s="264" t="s">
        <v>3533</v>
      </c>
      <c r="D60" s="256">
        <v>39924</v>
      </c>
      <c r="E60" s="259"/>
      <c r="F60" s="258"/>
      <c r="G60" s="255">
        <v>10</v>
      </c>
      <c r="H60" s="257">
        <v>0</v>
      </c>
      <c r="I60" s="305">
        <v>34</v>
      </c>
      <c r="J60" s="304">
        <f t="shared" si="0"/>
        <v>0</v>
      </c>
      <c r="K60" s="76">
        <v>12</v>
      </c>
      <c r="L60" s="255">
        <v>1</v>
      </c>
      <c r="M60" s="255" t="s">
        <v>3456</v>
      </c>
      <c r="N60" s="300" t="s">
        <v>3716</v>
      </c>
      <c r="O60" s="300" t="s">
        <v>3717</v>
      </c>
      <c r="P60" s="300"/>
      <c r="Q60" s="300" t="s">
        <v>3726</v>
      </c>
      <c r="R60" s="300" t="s">
        <v>3723</v>
      </c>
      <c r="S60" s="300" t="s">
        <v>3724</v>
      </c>
      <c r="T60" s="300" t="s">
        <v>3725</v>
      </c>
      <c r="U60" s="400" t="s">
        <v>3727</v>
      </c>
      <c r="V60" s="400" t="s">
        <v>3728</v>
      </c>
      <c r="W60" s="410" t="s">
        <v>3631</v>
      </c>
      <c r="X60" s="410" t="s">
        <v>3632</v>
      </c>
      <c r="Y60" s="410" t="s">
        <v>3445</v>
      </c>
      <c r="Z60" s="410" t="s">
        <v>3633</v>
      </c>
    </row>
    <row r="61" spans="1:26" x14ac:dyDescent="0.3">
      <c r="A61" s="261">
        <v>1085</v>
      </c>
      <c r="B61" s="264" t="s">
        <v>3534</v>
      </c>
      <c r="C61" s="264" t="s">
        <v>1469</v>
      </c>
      <c r="D61" s="256">
        <v>39924</v>
      </c>
      <c r="E61" s="259"/>
      <c r="F61" s="258"/>
      <c r="G61" s="255">
        <v>10</v>
      </c>
      <c r="H61" s="257">
        <v>0</v>
      </c>
      <c r="I61" s="305">
        <v>30</v>
      </c>
      <c r="J61" s="304">
        <f t="shared" si="0"/>
        <v>0</v>
      </c>
      <c r="K61" s="76">
        <v>7</v>
      </c>
      <c r="L61" s="255">
        <v>1</v>
      </c>
      <c r="M61" s="255" t="s">
        <v>3456</v>
      </c>
      <c r="N61" s="300" t="s">
        <v>3716</v>
      </c>
      <c r="O61" s="300" t="s">
        <v>3717</v>
      </c>
      <c r="P61" s="300"/>
      <c r="Q61" s="300" t="s">
        <v>3726</v>
      </c>
      <c r="R61" s="300" t="s">
        <v>3723</v>
      </c>
      <c r="S61" s="300" t="s">
        <v>3724</v>
      </c>
      <c r="T61" s="300" t="s">
        <v>3725</v>
      </c>
      <c r="U61" s="400" t="s">
        <v>3727</v>
      </c>
      <c r="V61" s="400" t="s">
        <v>3728</v>
      </c>
      <c r="W61" s="410" t="s">
        <v>3641</v>
      </c>
      <c r="X61" s="410" t="s">
        <v>3632</v>
      </c>
      <c r="Y61" s="410" t="s">
        <v>3445</v>
      </c>
      <c r="Z61" s="410" t="s">
        <v>3633</v>
      </c>
    </row>
    <row r="62" spans="1:26" x14ac:dyDescent="0.3">
      <c r="A62" s="255">
        <v>1086</v>
      </c>
      <c r="B62" s="264" t="s">
        <v>3535</v>
      </c>
      <c r="C62" s="264" t="s">
        <v>1319</v>
      </c>
      <c r="D62" s="256">
        <v>39924</v>
      </c>
      <c r="E62" s="259"/>
      <c r="F62" s="258"/>
      <c r="G62" s="255">
        <v>10</v>
      </c>
      <c r="H62" s="257">
        <v>0</v>
      </c>
      <c r="I62" s="305">
        <v>31</v>
      </c>
      <c r="J62" s="304">
        <f t="shared" si="0"/>
        <v>0</v>
      </c>
      <c r="K62" s="76">
        <v>9</v>
      </c>
      <c r="L62" s="255">
        <v>1</v>
      </c>
      <c r="M62" s="255" t="s">
        <v>3456</v>
      </c>
      <c r="N62" s="300" t="s">
        <v>3716</v>
      </c>
      <c r="O62" s="300" t="s">
        <v>3717</v>
      </c>
      <c r="P62" s="300"/>
      <c r="Q62" s="300" t="s">
        <v>3726</v>
      </c>
      <c r="R62" s="300" t="s">
        <v>3723</v>
      </c>
      <c r="S62" s="300" t="s">
        <v>3724</v>
      </c>
      <c r="T62" s="300" t="s">
        <v>3725</v>
      </c>
      <c r="U62" s="400" t="s">
        <v>3727</v>
      </c>
      <c r="V62" s="400" t="s">
        <v>3728</v>
      </c>
      <c r="W62" s="410" t="s">
        <v>3631</v>
      </c>
      <c r="X62" s="410" t="s">
        <v>3632</v>
      </c>
      <c r="Y62" s="410" t="s">
        <v>3445</v>
      </c>
      <c r="Z62" s="410" t="s">
        <v>3633</v>
      </c>
    </row>
    <row r="63" spans="1:26" x14ac:dyDescent="0.3">
      <c r="A63" s="255">
        <v>1087</v>
      </c>
      <c r="B63" s="264" t="s">
        <v>3536</v>
      </c>
      <c r="C63" s="264" t="s">
        <v>3537</v>
      </c>
      <c r="D63" s="256">
        <v>39924</v>
      </c>
      <c r="E63" s="259"/>
      <c r="F63" s="258"/>
      <c r="G63" s="255">
        <v>10</v>
      </c>
      <c r="H63" s="257">
        <v>0</v>
      </c>
      <c r="I63" s="305">
        <v>33</v>
      </c>
      <c r="J63" s="304">
        <f t="shared" si="0"/>
        <v>0</v>
      </c>
      <c r="K63" s="76">
        <v>14</v>
      </c>
      <c r="L63" s="255">
        <v>1</v>
      </c>
      <c r="M63" s="255" t="s">
        <v>3456</v>
      </c>
      <c r="N63" s="300" t="s">
        <v>3716</v>
      </c>
      <c r="O63" s="300" t="s">
        <v>3717</v>
      </c>
      <c r="P63" s="300"/>
      <c r="Q63" s="300" t="s">
        <v>3726</v>
      </c>
      <c r="R63" s="300" t="s">
        <v>3723</v>
      </c>
      <c r="S63" s="300" t="s">
        <v>3724</v>
      </c>
      <c r="T63" s="300" t="s">
        <v>3725</v>
      </c>
      <c r="U63" s="400" t="s">
        <v>3727</v>
      </c>
      <c r="V63" s="400" t="s">
        <v>3728</v>
      </c>
      <c r="W63" s="410" t="s">
        <v>3631</v>
      </c>
      <c r="X63" s="410" t="s">
        <v>3632</v>
      </c>
      <c r="Y63" s="410" t="s">
        <v>3445</v>
      </c>
      <c r="Z63" s="410" t="s">
        <v>3636</v>
      </c>
    </row>
    <row r="64" spans="1:26" x14ac:dyDescent="0.3">
      <c r="A64" s="255">
        <v>1090</v>
      </c>
      <c r="B64" s="264" t="s">
        <v>3538</v>
      </c>
      <c r="C64" s="264" t="s">
        <v>3539</v>
      </c>
      <c r="D64" s="256">
        <v>39924</v>
      </c>
      <c r="E64" s="257"/>
      <c r="F64" s="258"/>
      <c r="G64" s="255">
        <v>10</v>
      </c>
      <c r="H64" s="259">
        <v>0</v>
      </c>
      <c r="I64" s="305">
        <v>28</v>
      </c>
      <c r="J64" s="304">
        <f t="shared" si="0"/>
        <v>0</v>
      </c>
      <c r="K64" s="76">
        <v>4</v>
      </c>
      <c r="L64" s="255">
        <v>1</v>
      </c>
      <c r="M64" s="255" t="s">
        <v>3456</v>
      </c>
      <c r="N64" s="300" t="s">
        <v>3716</v>
      </c>
      <c r="O64" s="300" t="s">
        <v>3717</v>
      </c>
      <c r="P64" s="300"/>
      <c r="Q64" s="300" t="s">
        <v>3726</v>
      </c>
      <c r="R64" s="300" t="s">
        <v>3723</v>
      </c>
      <c r="S64" s="300" t="s">
        <v>3724</v>
      </c>
      <c r="T64" s="300" t="s">
        <v>3725</v>
      </c>
      <c r="U64" s="400" t="s">
        <v>3727</v>
      </c>
      <c r="V64" s="400" t="s">
        <v>3728</v>
      </c>
      <c r="W64" s="410" t="s">
        <v>3634</v>
      </c>
      <c r="X64" s="410" t="s">
        <v>3635</v>
      </c>
      <c r="Y64" s="410" t="s">
        <v>3445</v>
      </c>
      <c r="Z64" s="410" t="s">
        <v>3633</v>
      </c>
    </row>
    <row r="65" spans="1:26" x14ac:dyDescent="0.3">
      <c r="A65" s="260">
        <v>1091</v>
      </c>
      <c r="B65" s="264" t="s">
        <v>3540</v>
      </c>
      <c r="C65" s="264" t="s">
        <v>3499</v>
      </c>
      <c r="D65" s="256">
        <v>39924</v>
      </c>
      <c r="E65" s="259"/>
      <c r="F65" s="258"/>
      <c r="G65" s="255">
        <v>10</v>
      </c>
      <c r="H65" s="257">
        <v>0</v>
      </c>
      <c r="I65" s="305">
        <v>30</v>
      </c>
      <c r="J65" s="304">
        <f t="shared" si="0"/>
        <v>0</v>
      </c>
      <c r="K65" s="76">
        <v>11</v>
      </c>
      <c r="L65" s="255">
        <v>1</v>
      </c>
      <c r="M65" s="255" t="s">
        <v>3456</v>
      </c>
      <c r="N65" s="300" t="s">
        <v>3716</v>
      </c>
      <c r="O65" s="300" t="s">
        <v>3717</v>
      </c>
      <c r="P65" s="300"/>
      <c r="Q65" s="300" t="s">
        <v>3726</v>
      </c>
      <c r="R65" s="300" t="s">
        <v>3723</v>
      </c>
      <c r="S65" s="300" t="s">
        <v>3724</v>
      </c>
      <c r="T65" s="300" t="s">
        <v>3725</v>
      </c>
      <c r="U65" s="400" t="s">
        <v>3727</v>
      </c>
      <c r="V65" s="400" t="s">
        <v>3728</v>
      </c>
      <c r="W65" s="410" t="s">
        <v>3637</v>
      </c>
      <c r="X65" s="410"/>
      <c r="Y65" s="410" t="s">
        <v>3445</v>
      </c>
      <c r="Z65" s="410" t="s">
        <v>3636</v>
      </c>
    </row>
    <row r="66" spans="1:26" x14ac:dyDescent="0.3">
      <c r="A66" s="255">
        <v>1093</v>
      </c>
      <c r="B66" s="264" t="s">
        <v>3541</v>
      </c>
      <c r="C66" s="264" t="s">
        <v>3542</v>
      </c>
      <c r="D66" s="256">
        <v>39941</v>
      </c>
      <c r="E66" s="259"/>
      <c r="F66" s="258"/>
      <c r="G66" s="255">
        <v>10</v>
      </c>
      <c r="H66" s="257">
        <v>0</v>
      </c>
      <c r="I66" s="305">
        <v>32</v>
      </c>
      <c r="J66" s="304">
        <f t="shared" si="0"/>
        <v>0</v>
      </c>
      <c r="K66" s="76">
        <v>8</v>
      </c>
      <c r="L66" s="255">
        <v>1</v>
      </c>
      <c r="M66" s="255" t="s">
        <v>3456</v>
      </c>
      <c r="N66" s="300" t="s">
        <v>3716</v>
      </c>
      <c r="O66" s="300" t="s">
        <v>3717</v>
      </c>
      <c r="P66" s="300"/>
      <c r="Q66" s="300" t="s">
        <v>3726</v>
      </c>
      <c r="R66" s="300" t="s">
        <v>3723</v>
      </c>
      <c r="S66" s="300" t="s">
        <v>3724</v>
      </c>
      <c r="T66" s="300" t="s">
        <v>3725</v>
      </c>
      <c r="U66" s="400" t="s">
        <v>3727</v>
      </c>
      <c r="V66" s="400" t="s">
        <v>3728</v>
      </c>
      <c r="W66" s="410" t="s">
        <v>3634</v>
      </c>
      <c r="X66" s="410" t="s">
        <v>3635</v>
      </c>
      <c r="Y66" s="410" t="s">
        <v>3445</v>
      </c>
      <c r="Z66" s="410" t="s">
        <v>3633</v>
      </c>
    </row>
    <row r="67" spans="1:26" x14ac:dyDescent="0.3">
      <c r="A67" s="255">
        <v>1094</v>
      </c>
      <c r="B67" s="264" t="s">
        <v>3543</v>
      </c>
      <c r="C67" s="264" t="s">
        <v>3490</v>
      </c>
      <c r="D67" s="256">
        <v>39941</v>
      </c>
      <c r="E67" s="259"/>
      <c r="F67" s="258"/>
      <c r="G67" s="255">
        <v>10</v>
      </c>
      <c r="H67" s="257">
        <v>1</v>
      </c>
      <c r="I67" s="305">
        <v>32</v>
      </c>
      <c r="J67" s="304">
        <f t="shared" si="0"/>
        <v>32</v>
      </c>
      <c r="K67" s="76">
        <v>40</v>
      </c>
      <c r="L67" s="255">
        <v>1</v>
      </c>
      <c r="M67" s="255" t="s">
        <v>3456</v>
      </c>
      <c r="N67" s="300" t="s">
        <v>3716</v>
      </c>
      <c r="O67" s="300" t="s">
        <v>3717</v>
      </c>
      <c r="P67" s="300"/>
      <c r="Q67" s="300" t="s">
        <v>3726</v>
      </c>
      <c r="R67" s="300" t="s">
        <v>3723</v>
      </c>
      <c r="S67" s="300" t="s">
        <v>3724</v>
      </c>
      <c r="T67" s="300" t="s">
        <v>3725</v>
      </c>
      <c r="U67" s="400" t="s">
        <v>3727</v>
      </c>
      <c r="V67" s="400" t="s">
        <v>3728</v>
      </c>
      <c r="W67" s="410" t="s">
        <v>3634</v>
      </c>
      <c r="X67" s="410" t="s">
        <v>3635</v>
      </c>
      <c r="Y67" s="410" t="s">
        <v>3445</v>
      </c>
      <c r="Z67" s="410" t="s">
        <v>3633</v>
      </c>
    </row>
    <row r="68" spans="1:26" x14ac:dyDescent="0.3">
      <c r="A68" s="255">
        <v>1095</v>
      </c>
      <c r="B68" s="264" t="s">
        <v>3544</v>
      </c>
      <c r="C68" s="264" t="s">
        <v>1469</v>
      </c>
      <c r="D68" s="256">
        <v>39941</v>
      </c>
      <c r="E68" s="259"/>
      <c r="F68" s="258"/>
      <c r="G68" s="255">
        <v>10</v>
      </c>
      <c r="H68" s="257">
        <v>0</v>
      </c>
      <c r="I68" s="305">
        <v>31</v>
      </c>
      <c r="J68" s="304">
        <f t="shared" si="0"/>
        <v>0</v>
      </c>
      <c r="K68" s="76">
        <v>11</v>
      </c>
      <c r="L68" s="255">
        <v>1</v>
      </c>
      <c r="M68" s="255" t="s">
        <v>3456</v>
      </c>
      <c r="N68" s="300" t="s">
        <v>3716</v>
      </c>
      <c r="O68" s="300" t="s">
        <v>3717</v>
      </c>
      <c r="P68" s="300"/>
      <c r="Q68" s="300" t="s">
        <v>3726</v>
      </c>
      <c r="R68" s="300" t="s">
        <v>3723</v>
      </c>
      <c r="S68" s="300" t="s">
        <v>3724</v>
      </c>
      <c r="T68" s="300" t="s">
        <v>3725</v>
      </c>
      <c r="U68" s="400" t="s">
        <v>3727</v>
      </c>
      <c r="V68" s="400" t="s">
        <v>3728</v>
      </c>
      <c r="W68" s="410" t="s">
        <v>3634</v>
      </c>
      <c r="X68" s="410" t="s">
        <v>3635</v>
      </c>
      <c r="Y68" s="410" t="s">
        <v>3445</v>
      </c>
      <c r="Z68" s="410" t="s">
        <v>3633</v>
      </c>
    </row>
    <row r="69" spans="1:26" x14ac:dyDescent="0.3">
      <c r="A69" s="12">
        <v>1096</v>
      </c>
      <c r="B69" s="74" t="s">
        <v>3545</v>
      </c>
      <c r="C69" s="74" t="s">
        <v>3546</v>
      </c>
      <c r="D69" s="18">
        <v>39941</v>
      </c>
      <c r="E69" s="17">
        <v>3</v>
      </c>
      <c r="F69" s="16" t="s">
        <v>1441</v>
      </c>
      <c r="G69" s="12">
        <v>9</v>
      </c>
      <c r="H69" s="17">
        <v>1</v>
      </c>
      <c r="I69" s="302">
        <v>36</v>
      </c>
      <c r="J69" s="303">
        <f t="shared" si="0"/>
        <v>36</v>
      </c>
      <c r="K69" s="13">
        <v>27</v>
      </c>
      <c r="L69" s="12">
        <v>1</v>
      </c>
      <c r="M69" s="12"/>
      <c r="N69" s="300" t="s">
        <v>3716</v>
      </c>
      <c r="O69" s="300" t="s">
        <v>3717</v>
      </c>
      <c r="P69" s="300"/>
      <c r="Q69" s="300" t="s">
        <v>3726</v>
      </c>
      <c r="R69" s="300" t="s">
        <v>3723</v>
      </c>
      <c r="S69" s="300" t="s">
        <v>3724</v>
      </c>
      <c r="T69" s="300" t="s">
        <v>3725</v>
      </c>
      <c r="U69" s="400" t="s">
        <v>3727</v>
      </c>
      <c r="V69" s="400" t="s">
        <v>3728</v>
      </c>
      <c r="W69" s="410" t="s">
        <v>3631</v>
      </c>
      <c r="X69" s="410" t="s">
        <v>3632</v>
      </c>
      <c r="Y69" s="410" t="s">
        <v>3445</v>
      </c>
      <c r="Z69" s="410" t="s">
        <v>3633</v>
      </c>
    </row>
    <row r="70" spans="1:26" x14ac:dyDescent="0.3">
      <c r="A70" s="12">
        <v>1097</v>
      </c>
      <c r="B70" s="74" t="s">
        <v>1512</v>
      </c>
      <c r="C70" s="74" t="s">
        <v>1319</v>
      </c>
      <c r="D70" s="18">
        <v>39941</v>
      </c>
      <c r="E70" s="17">
        <v>3</v>
      </c>
      <c r="F70" s="16" t="s">
        <v>1193</v>
      </c>
      <c r="G70" s="12">
        <v>8</v>
      </c>
      <c r="H70" s="17">
        <v>2</v>
      </c>
      <c r="I70" s="302">
        <v>32</v>
      </c>
      <c r="J70" s="303">
        <f t="shared" si="0"/>
        <v>64</v>
      </c>
      <c r="K70" s="13">
        <v>9</v>
      </c>
      <c r="L70" s="12">
        <v>1</v>
      </c>
      <c r="M70" s="12"/>
      <c r="N70" s="300" t="s">
        <v>3716</v>
      </c>
      <c r="O70" s="300" t="s">
        <v>3717</v>
      </c>
      <c r="P70" s="300"/>
      <c r="Q70" s="300" t="s">
        <v>3726</v>
      </c>
      <c r="R70" s="300" t="s">
        <v>3723</v>
      </c>
      <c r="S70" s="300" t="s">
        <v>3724</v>
      </c>
      <c r="T70" s="300" t="s">
        <v>3725</v>
      </c>
      <c r="U70" s="400" t="s">
        <v>3727</v>
      </c>
      <c r="V70" s="400" t="s">
        <v>3728</v>
      </c>
      <c r="W70" s="410" t="s">
        <v>3631</v>
      </c>
      <c r="X70" s="410" t="s">
        <v>3632</v>
      </c>
      <c r="Y70" s="410" t="s">
        <v>3445</v>
      </c>
      <c r="Z70" s="410" t="s">
        <v>3633</v>
      </c>
    </row>
    <row r="71" spans="1:26" x14ac:dyDescent="0.3">
      <c r="A71" s="255">
        <v>1098</v>
      </c>
      <c r="B71" s="264" t="s">
        <v>3547</v>
      </c>
      <c r="C71" s="264" t="s">
        <v>3548</v>
      </c>
      <c r="D71" s="256">
        <v>39941</v>
      </c>
      <c r="E71" s="259"/>
      <c r="F71" s="258"/>
      <c r="G71" s="255">
        <v>10</v>
      </c>
      <c r="H71" s="257">
        <v>0</v>
      </c>
      <c r="I71" s="305">
        <v>34</v>
      </c>
      <c r="J71" s="304">
        <f t="shared" ref="J71:J134" si="1">PRODUCT(H71:I71)</f>
        <v>0</v>
      </c>
      <c r="K71" s="76">
        <v>22</v>
      </c>
      <c r="L71" s="255">
        <v>1</v>
      </c>
      <c r="M71" s="255" t="s">
        <v>3456</v>
      </c>
      <c r="N71" s="300" t="s">
        <v>3716</v>
      </c>
      <c r="O71" s="300" t="s">
        <v>3717</v>
      </c>
      <c r="P71" s="300"/>
      <c r="Q71" s="300" t="s">
        <v>3726</v>
      </c>
      <c r="R71" s="300" t="s">
        <v>3723</v>
      </c>
      <c r="S71" s="300" t="s">
        <v>3724</v>
      </c>
      <c r="T71" s="300" t="s">
        <v>3725</v>
      </c>
      <c r="U71" s="400" t="s">
        <v>3727</v>
      </c>
      <c r="V71" s="400" t="s">
        <v>3728</v>
      </c>
      <c r="W71" s="410" t="s">
        <v>3631</v>
      </c>
      <c r="X71" s="410" t="s">
        <v>3632</v>
      </c>
      <c r="Y71" s="410" t="s">
        <v>3445</v>
      </c>
      <c r="Z71" s="410" t="s">
        <v>3633</v>
      </c>
    </row>
    <row r="72" spans="1:26" x14ac:dyDescent="0.3">
      <c r="A72" s="255">
        <v>1100</v>
      </c>
      <c r="B72" s="264" t="s">
        <v>3549</v>
      </c>
      <c r="C72" s="264" t="s">
        <v>1249</v>
      </c>
      <c r="D72" s="256">
        <v>39941</v>
      </c>
      <c r="E72" s="259"/>
      <c r="F72" s="258"/>
      <c r="G72" s="255">
        <v>10</v>
      </c>
      <c r="H72" s="257">
        <v>0</v>
      </c>
      <c r="I72" s="305">
        <v>28</v>
      </c>
      <c r="J72" s="304">
        <f t="shared" si="1"/>
        <v>0</v>
      </c>
      <c r="K72" s="76">
        <v>1</v>
      </c>
      <c r="L72" s="255">
        <v>1</v>
      </c>
      <c r="M72" s="255" t="s">
        <v>3456</v>
      </c>
      <c r="N72" s="300" t="s">
        <v>3716</v>
      </c>
      <c r="O72" s="300" t="s">
        <v>3717</v>
      </c>
      <c r="P72" s="300"/>
      <c r="Q72" s="300" t="s">
        <v>3726</v>
      </c>
      <c r="R72" s="300" t="s">
        <v>3723</v>
      </c>
      <c r="S72" s="300" t="s">
        <v>3724</v>
      </c>
      <c r="T72" s="300" t="s">
        <v>3725</v>
      </c>
      <c r="U72" s="400" t="s">
        <v>3727</v>
      </c>
      <c r="V72" s="400" t="s">
        <v>3728</v>
      </c>
      <c r="W72" s="410" t="s">
        <v>3639</v>
      </c>
      <c r="X72" s="410" t="s">
        <v>3640</v>
      </c>
      <c r="Y72" s="410" t="s">
        <v>3445</v>
      </c>
      <c r="Z72" s="410" t="s">
        <v>3633</v>
      </c>
    </row>
    <row r="73" spans="1:26" x14ac:dyDescent="0.3">
      <c r="A73" s="12">
        <v>1101</v>
      </c>
      <c r="B73" s="12" t="s">
        <v>1511</v>
      </c>
      <c r="C73" s="12" t="s">
        <v>1151</v>
      </c>
      <c r="D73" s="18">
        <v>40094</v>
      </c>
      <c r="E73" s="17">
        <v>3</v>
      </c>
      <c r="F73" s="16" t="s">
        <v>1202</v>
      </c>
      <c r="G73" s="12">
        <v>0</v>
      </c>
      <c r="H73" s="15">
        <v>35</v>
      </c>
      <c r="I73" s="302">
        <v>21</v>
      </c>
      <c r="J73" s="303">
        <f t="shared" si="1"/>
        <v>735</v>
      </c>
      <c r="K73" s="13">
        <v>18</v>
      </c>
      <c r="L73" s="12">
        <v>0</v>
      </c>
      <c r="M73" s="12"/>
      <c r="N73" s="300" t="s">
        <v>3716</v>
      </c>
      <c r="O73" s="300" t="s">
        <v>3717</v>
      </c>
      <c r="P73" s="300"/>
      <c r="Q73" s="300" t="s">
        <v>3726</v>
      </c>
      <c r="R73" s="300" t="s">
        <v>3723</v>
      </c>
      <c r="S73" s="300" t="s">
        <v>3724</v>
      </c>
      <c r="T73" s="300" t="s">
        <v>3725</v>
      </c>
      <c r="U73" s="400" t="s">
        <v>3727</v>
      </c>
      <c r="V73" s="400" t="s">
        <v>3728</v>
      </c>
      <c r="W73" s="410" t="s">
        <v>3631</v>
      </c>
      <c r="X73" s="410" t="s">
        <v>3632</v>
      </c>
      <c r="Y73" s="410" t="s">
        <v>3445</v>
      </c>
      <c r="Z73" s="410" t="s">
        <v>3636</v>
      </c>
    </row>
    <row r="74" spans="1:26" x14ac:dyDescent="0.3">
      <c r="A74" s="255">
        <v>1102</v>
      </c>
      <c r="B74" s="264" t="s">
        <v>3551</v>
      </c>
      <c r="C74" s="264" t="s">
        <v>3546</v>
      </c>
      <c r="D74" s="256">
        <v>39941</v>
      </c>
      <c r="E74" s="259"/>
      <c r="F74" s="258"/>
      <c r="G74" s="255">
        <v>10</v>
      </c>
      <c r="H74" s="257">
        <v>0</v>
      </c>
      <c r="I74" s="305">
        <v>36</v>
      </c>
      <c r="J74" s="304">
        <f t="shared" si="1"/>
        <v>0</v>
      </c>
      <c r="K74" s="76">
        <v>27</v>
      </c>
      <c r="L74" s="255">
        <v>1</v>
      </c>
      <c r="M74" s="255" t="s">
        <v>3456</v>
      </c>
      <c r="N74" s="300" t="s">
        <v>3716</v>
      </c>
      <c r="O74" s="300" t="s">
        <v>3717</v>
      </c>
      <c r="P74" s="300"/>
      <c r="Q74" s="300" t="s">
        <v>3726</v>
      </c>
      <c r="R74" s="300" t="s">
        <v>3723</v>
      </c>
      <c r="S74" s="300" t="s">
        <v>3724</v>
      </c>
      <c r="T74" s="300" t="s">
        <v>3725</v>
      </c>
      <c r="U74" s="400" t="s">
        <v>3727</v>
      </c>
      <c r="V74" s="400" t="s">
        <v>3728</v>
      </c>
      <c r="W74" s="410" t="s">
        <v>3631</v>
      </c>
      <c r="X74" s="410" t="s">
        <v>3632</v>
      </c>
      <c r="Y74" s="410" t="s">
        <v>3445</v>
      </c>
      <c r="Z74" s="410" t="s">
        <v>3636</v>
      </c>
    </row>
    <row r="75" spans="1:26" x14ac:dyDescent="0.3">
      <c r="A75" s="12">
        <v>1103</v>
      </c>
      <c r="B75" s="74" t="s">
        <v>3552</v>
      </c>
      <c r="C75" s="74" t="s">
        <v>1479</v>
      </c>
      <c r="D75" s="18">
        <v>39941</v>
      </c>
      <c r="E75" s="17">
        <v>4</v>
      </c>
      <c r="F75" s="16" t="s">
        <v>1499</v>
      </c>
      <c r="G75" s="12">
        <v>9</v>
      </c>
      <c r="H75" s="15">
        <v>1</v>
      </c>
      <c r="I75" s="302">
        <v>37</v>
      </c>
      <c r="J75" s="303">
        <f t="shared" si="1"/>
        <v>37</v>
      </c>
      <c r="K75" s="13">
        <v>28</v>
      </c>
      <c r="L75" s="12">
        <v>1</v>
      </c>
      <c r="M75" s="12"/>
      <c r="N75" s="300" t="s">
        <v>3716</v>
      </c>
      <c r="O75" s="300" t="s">
        <v>3717</v>
      </c>
      <c r="P75" s="300"/>
      <c r="Q75" s="300" t="s">
        <v>3726</v>
      </c>
      <c r="R75" s="300" t="s">
        <v>3723</v>
      </c>
      <c r="S75" s="300" t="s">
        <v>3724</v>
      </c>
      <c r="T75" s="300" t="s">
        <v>3725</v>
      </c>
      <c r="U75" s="400" t="s">
        <v>3727</v>
      </c>
      <c r="V75" s="400" t="s">
        <v>3728</v>
      </c>
      <c r="W75" s="410" t="s">
        <v>3631</v>
      </c>
      <c r="X75" s="410" t="s">
        <v>3632</v>
      </c>
      <c r="Y75" s="410" t="s">
        <v>3445</v>
      </c>
      <c r="Z75" s="410" t="s">
        <v>3636</v>
      </c>
    </row>
    <row r="76" spans="1:26" x14ac:dyDescent="0.3">
      <c r="A76" s="255">
        <v>1104</v>
      </c>
      <c r="B76" s="264" t="s">
        <v>3553</v>
      </c>
      <c r="C76" s="264" t="s">
        <v>3485</v>
      </c>
      <c r="D76" s="256">
        <v>39941</v>
      </c>
      <c r="E76" s="259"/>
      <c r="F76" s="258"/>
      <c r="G76" s="255">
        <v>10</v>
      </c>
      <c r="H76" s="257">
        <v>0</v>
      </c>
      <c r="I76" s="305">
        <v>33</v>
      </c>
      <c r="J76" s="304">
        <f t="shared" si="1"/>
        <v>0</v>
      </c>
      <c r="K76" s="76">
        <v>18</v>
      </c>
      <c r="L76" s="255">
        <v>1</v>
      </c>
      <c r="M76" s="255" t="s">
        <v>3456</v>
      </c>
      <c r="N76" s="300" t="s">
        <v>3716</v>
      </c>
      <c r="O76" s="300" t="s">
        <v>3717</v>
      </c>
      <c r="P76" s="300"/>
      <c r="Q76" s="300" t="s">
        <v>3726</v>
      </c>
      <c r="R76" s="300" t="s">
        <v>3723</v>
      </c>
      <c r="S76" s="300" t="s">
        <v>3724</v>
      </c>
      <c r="T76" s="300" t="s">
        <v>3725</v>
      </c>
      <c r="U76" s="400" t="s">
        <v>3727</v>
      </c>
      <c r="V76" s="400" t="s">
        <v>3728</v>
      </c>
      <c r="W76" s="410" t="s">
        <v>3631</v>
      </c>
      <c r="X76" s="410" t="s">
        <v>3632</v>
      </c>
      <c r="Y76" s="410" t="s">
        <v>3644</v>
      </c>
      <c r="Z76" s="410" t="s">
        <v>3633</v>
      </c>
    </row>
    <row r="77" spans="1:26" x14ac:dyDescent="0.3">
      <c r="A77" s="255">
        <v>1105</v>
      </c>
      <c r="B77" s="264" t="s">
        <v>3554</v>
      </c>
      <c r="C77" s="264" t="s">
        <v>3474</v>
      </c>
      <c r="D77" s="256">
        <v>39941</v>
      </c>
      <c r="E77" s="259"/>
      <c r="F77" s="258"/>
      <c r="G77" s="255">
        <v>10</v>
      </c>
      <c r="H77" s="257">
        <v>0</v>
      </c>
      <c r="I77" s="305">
        <v>31</v>
      </c>
      <c r="J77" s="304">
        <f t="shared" si="1"/>
        <v>0</v>
      </c>
      <c r="K77" s="76">
        <v>11</v>
      </c>
      <c r="L77" s="255">
        <v>1</v>
      </c>
      <c r="M77" s="255" t="s">
        <v>3456</v>
      </c>
      <c r="N77" s="300" t="s">
        <v>3716</v>
      </c>
      <c r="O77" s="300" t="s">
        <v>3717</v>
      </c>
      <c r="P77" s="300"/>
      <c r="Q77" s="300" t="s">
        <v>3726</v>
      </c>
      <c r="R77" s="300" t="s">
        <v>3723</v>
      </c>
      <c r="S77" s="300" t="s">
        <v>3724</v>
      </c>
      <c r="T77" s="300" t="s">
        <v>3725</v>
      </c>
      <c r="U77" s="400" t="s">
        <v>3727</v>
      </c>
      <c r="V77" s="400" t="s">
        <v>3728</v>
      </c>
      <c r="W77" s="410" t="s">
        <v>3631</v>
      </c>
      <c r="X77" s="410" t="s">
        <v>3632</v>
      </c>
      <c r="Y77" s="410" t="s">
        <v>3445</v>
      </c>
      <c r="Z77" s="410" t="s">
        <v>3636</v>
      </c>
    </row>
    <row r="78" spans="1:26" x14ac:dyDescent="0.3">
      <c r="A78" s="12">
        <v>1106</v>
      </c>
      <c r="B78" s="74" t="s">
        <v>1509</v>
      </c>
      <c r="C78" s="74" t="s">
        <v>1508</v>
      </c>
      <c r="D78" s="18">
        <v>39941</v>
      </c>
      <c r="E78" s="17">
        <v>4</v>
      </c>
      <c r="F78" s="16" t="s">
        <v>1243</v>
      </c>
      <c r="G78" s="12">
        <v>8</v>
      </c>
      <c r="H78" s="15">
        <v>2</v>
      </c>
      <c r="I78" s="302">
        <v>39</v>
      </c>
      <c r="J78" s="303">
        <f t="shared" si="1"/>
        <v>78</v>
      </c>
      <c r="K78" s="13">
        <v>14</v>
      </c>
      <c r="L78" s="12">
        <v>1</v>
      </c>
      <c r="M78" s="255"/>
      <c r="N78" s="300" t="s">
        <v>3716</v>
      </c>
      <c r="O78" s="300" t="s">
        <v>3717</v>
      </c>
      <c r="P78" s="300"/>
      <c r="Q78" s="300" t="s">
        <v>3726</v>
      </c>
      <c r="R78" s="300" t="s">
        <v>3723</v>
      </c>
      <c r="S78" s="300" t="s">
        <v>3724</v>
      </c>
      <c r="T78" s="300" t="s">
        <v>3725</v>
      </c>
      <c r="U78" s="400" t="s">
        <v>3727</v>
      </c>
      <c r="V78" s="400" t="s">
        <v>3728</v>
      </c>
      <c r="W78" s="410" t="s">
        <v>3631</v>
      </c>
      <c r="X78" s="410" t="s">
        <v>3632</v>
      </c>
      <c r="Y78" s="410" t="s">
        <v>3445</v>
      </c>
      <c r="Z78" s="410" t="s">
        <v>3633</v>
      </c>
    </row>
    <row r="79" spans="1:26" x14ac:dyDescent="0.3">
      <c r="A79" s="261">
        <v>1107</v>
      </c>
      <c r="B79" s="264" t="s">
        <v>3555</v>
      </c>
      <c r="C79" s="264" t="s">
        <v>3509</v>
      </c>
      <c r="D79" s="256">
        <v>39941</v>
      </c>
      <c r="E79" s="259"/>
      <c r="F79" s="258"/>
      <c r="G79" s="255">
        <v>10</v>
      </c>
      <c r="H79" s="257">
        <v>0</v>
      </c>
      <c r="I79" s="305">
        <v>33</v>
      </c>
      <c r="J79" s="304">
        <f t="shared" si="1"/>
        <v>0</v>
      </c>
      <c r="K79" s="76">
        <v>15</v>
      </c>
      <c r="L79" s="255">
        <v>1</v>
      </c>
      <c r="M79" s="255" t="s">
        <v>3456</v>
      </c>
      <c r="N79" s="300" t="s">
        <v>3716</v>
      </c>
      <c r="O79" s="300" t="s">
        <v>3717</v>
      </c>
      <c r="P79" s="300"/>
      <c r="Q79" s="300" t="s">
        <v>3726</v>
      </c>
      <c r="R79" s="300" t="s">
        <v>3723</v>
      </c>
      <c r="S79" s="300" t="s">
        <v>3724</v>
      </c>
      <c r="T79" s="300" t="s">
        <v>3725</v>
      </c>
      <c r="U79" s="400" t="s">
        <v>3727</v>
      </c>
      <c r="V79" s="400" t="s">
        <v>3728</v>
      </c>
      <c r="W79" s="410" t="s">
        <v>3631</v>
      </c>
      <c r="X79" s="410" t="s">
        <v>3632</v>
      </c>
      <c r="Y79" s="410" t="s">
        <v>3445</v>
      </c>
      <c r="Z79" s="410" t="s">
        <v>3636</v>
      </c>
    </row>
    <row r="80" spans="1:26" x14ac:dyDescent="0.3">
      <c r="A80" s="12">
        <v>1108</v>
      </c>
      <c r="B80" s="74" t="s">
        <v>1507</v>
      </c>
      <c r="C80" s="74" t="s">
        <v>1483</v>
      </c>
      <c r="D80" s="18">
        <v>39941</v>
      </c>
      <c r="E80" s="17">
        <v>4</v>
      </c>
      <c r="F80" s="16" t="s">
        <v>935</v>
      </c>
      <c r="G80" s="12">
        <v>8</v>
      </c>
      <c r="H80" s="15">
        <v>2</v>
      </c>
      <c r="I80" s="302">
        <v>32</v>
      </c>
      <c r="J80" s="303">
        <f t="shared" si="1"/>
        <v>64</v>
      </c>
      <c r="K80" s="13">
        <v>23</v>
      </c>
      <c r="L80" s="12">
        <v>1</v>
      </c>
      <c r="M80" s="12"/>
      <c r="N80" s="300" t="s">
        <v>3716</v>
      </c>
      <c r="O80" s="300" t="s">
        <v>3717</v>
      </c>
      <c r="P80" s="300"/>
      <c r="Q80" s="300" t="s">
        <v>3726</v>
      </c>
      <c r="R80" s="300" t="s">
        <v>3723</v>
      </c>
      <c r="S80" s="300" t="s">
        <v>3724</v>
      </c>
      <c r="T80" s="300" t="s">
        <v>3725</v>
      </c>
      <c r="U80" s="400" t="s">
        <v>3727</v>
      </c>
      <c r="V80" s="400" t="s">
        <v>3728</v>
      </c>
      <c r="W80" s="410" t="s">
        <v>3631</v>
      </c>
      <c r="X80" s="410" t="s">
        <v>3632</v>
      </c>
      <c r="Y80" s="410" t="s">
        <v>3445</v>
      </c>
      <c r="Z80" s="410" t="s">
        <v>3633</v>
      </c>
    </row>
    <row r="81" spans="1:26" x14ac:dyDescent="0.3">
      <c r="A81" s="261">
        <v>1109</v>
      </c>
      <c r="B81" s="264" t="s">
        <v>3556</v>
      </c>
      <c r="C81" s="264" t="s">
        <v>3483</v>
      </c>
      <c r="D81" s="256">
        <v>39941</v>
      </c>
      <c r="E81" s="259"/>
      <c r="F81" s="258"/>
      <c r="G81" s="255">
        <v>10</v>
      </c>
      <c r="H81" s="257">
        <v>0</v>
      </c>
      <c r="I81" s="305">
        <v>31</v>
      </c>
      <c r="J81" s="304">
        <f t="shared" si="1"/>
        <v>0</v>
      </c>
      <c r="K81" s="76">
        <v>11</v>
      </c>
      <c r="L81" s="255">
        <v>1</v>
      </c>
      <c r="M81" s="255" t="s">
        <v>3456</v>
      </c>
      <c r="N81" s="300" t="s">
        <v>3716</v>
      </c>
      <c r="O81" s="300" t="s">
        <v>3717</v>
      </c>
      <c r="P81" s="300"/>
      <c r="Q81" s="300" t="s">
        <v>3726</v>
      </c>
      <c r="R81" s="300" t="s">
        <v>3723</v>
      </c>
      <c r="S81" s="300" t="s">
        <v>3724</v>
      </c>
      <c r="T81" s="300" t="s">
        <v>3725</v>
      </c>
      <c r="U81" s="400" t="s">
        <v>3727</v>
      </c>
      <c r="V81" s="400" t="s">
        <v>3728</v>
      </c>
      <c r="W81" s="410" t="s">
        <v>3631</v>
      </c>
      <c r="X81" s="410" t="s">
        <v>3632</v>
      </c>
      <c r="Y81" s="410" t="s">
        <v>3445</v>
      </c>
      <c r="Z81" s="410" t="s">
        <v>3633</v>
      </c>
    </row>
    <row r="82" spans="1:26" x14ac:dyDescent="0.3">
      <c r="A82" s="255">
        <v>1110</v>
      </c>
      <c r="B82" s="264" t="s">
        <v>3557</v>
      </c>
      <c r="C82" s="264" t="s">
        <v>3542</v>
      </c>
      <c r="D82" s="256">
        <v>39941</v>
      </c>
      <c r="E82" s="259"/>
      <c r="F82" s="258"/>
      <c r="G82" s="255">
        <v>10</v>
      </c>
      <c r="H82" s="257">
        <v>0</v>
      </c>
      <c r="I82" s="305">
        <v>32</v>
      </c>
      <c r="J82" s="304">
        <f t="shared" si="1"/>
        <v>0</v>
      </c>
      <c r="K82" s="76">
        <v>10</v>
      </c>
      <c r="L82" s="255">
        <v>1</v>
      </c>
      <c r="M82" s="255" t="s">
        <v>3456</v>
      </c>
      <c r="N82" s="300" t="s">
        <v>3716</v>
      </c>
      <c r="O82" s="300" t="s">
        <v>3717</v>
      </c>
      <c r="P82" s="300"/>
      <c r="Q82" s="300" t="s">
        <v>3726</v>
      </c>
      <c r="R82" s="300" t="s">
        <v>3723</v>
      </c>
      <c r="S82" s="300" t="s">
        <v>3724</v>
      </c>
      <c r="T82" s="300" t="s">
        <v>3725</v>
      </c>
      <c r="U82" s="400" t="s">
        <v>3727</v>
      </c>
      <c r="V82" s="400" t="s">
        <v>3728</v>
      </c>
      <c r="W82" s="410" t="s">
        <v>3631</v>
      </c>
      <c r="X82" s="410" t="s">
        <v>3632</v>
      </c>
      <c r="Y82" s="410" t="s">
        <v>3445</v>
      </c>
      <c r="Z82" s="410" t="s">
        <v>3636</v>
      </c>
    </row>
    <row r="83" spans="1:26" x14ac:dyDescent="0.3">
      <c r="A83" s="255">
        <v>1111</v>
      </c>
      <c r="B83" s="264" t="s">
        <v>3558</v>
      </c>
      <c r="C83" s="264" t="s">
        <v>3559</v>
      </c>
      <c r="D83" s="256">
        <v>39941</v>
      </c>
      <c r="E83" s="259"/>
      <c r="F83" s="258"/>
      <c r="G83" s="255">
        <v>10</v>
      </c>
      <c r="H83" s="257">
        <v>0</v>
      </c>
      <c r="I83" s="305">
        <v>26</v>
      </c>
      <c r="J83" s="304">
        <f t="shared" si="1"/>
        <v>0</v>
      </c>
      <c r="K83" s="76">
        <v>4</v>
      </c>
      <c r="L83" s="255">
        <v>1</v>
      </c>
      <c r="M83" s="255" t="s">
        <v>3456</v>
      </c>
      <c r="N83" s="300" t="s">
        <v>3716</v>
      </c>
      <c r="O83" s="300" t="s">
        <v>3717</v>
      </c>
      <c r="P83" s="300"/>
      <c r="Q83" s="300" t="s">
        <v>3726</v>
      </c>
      <c r="R83" s="300" t="s">
        <v>3723</v>
      </c>
      <c r="S83" s="300" t="s">
        <v>3724</v>
      </c>
      <c r="T83" s="300" t="s">
        <v>3725</v>
      </c>
      <c r="U83" s="400" t="s">
        <v>3727</v>
      </c>
      <c r="V83" s="400" t="s">
        <v>3728</v>
      </c>
      <c r="W83" s="410" t="s">
        <v>3631</v>
      </c>
      <c r="X83" s="410" t="s">
        <v>3632</v>
      </c>
      <c r="Y83" s="410" t="s">
        <v>3445</v>
      </c>
      <c r="Z83" s="410" t="s">
        <v>3633</v>
      </c>
    </row>
    <row r="84" spans="1:26" x14ac:dyDescent="0.3">
      <c r="A84" s="255">
        <v>1112</v>
      </c>
      <c r="B84" s="264" t="s">
        <v>3560</v>
      </c>
      <c r="C84" s="264" t="s">
        <v>3509</v>
      </c>
      <c r="D84" s="256">
        <v>39941</v>
      </c>
      <c r="E84" s="259"/>
      <c r="F84" s="258"/>
      <c r="G84" s="255">
        <v>10</v>
      </c>
      <c r="H84" s="257">
        <v>0</v>
      </c>
      <c r="I84" s="305">
        <v>33</v>
      </c>
      <c r="J84" s="304">
        <f t="shared" si="1"/>
        <v>0</v>
      </c>
      <c r="K84" s="76">
        <v>20</v>
      </c>
      <c r="L84" s="255">
        <v>1</v>
      </c>
      <c r="M84" s="255" t="s">
        <v>3456</v>
      </c>
      <c r="N84" s="300" t="s">
        <v>3716</v>
      </c>
      <c r="O84" s="300" t="s">
        <v>3717</v>
      </c>
      <c r="P84" s="300"/>
      <c r="Q84" s="300" t="s">
        <v>3726</v>
      </c>
      <c r="R84" s="300" t="s">
        <v>3723</v>
      </c>
      <c r="S84" s="300" t="s">
        <v>3724</v>
      </c>
      <c r="T84" s="300" t="s">
        <v>3725</v>
      </c>
      <c r="U84" s="400" t="s">
        <v>3727</v>
      </c>
      <c r="V84" s="400" t="s">
        <v>3728</v>
      </c>
      <c r="W84" s="410" t="s">
        <v>3631</v>
      </c>
      <c r="X84" s="410" t="s">
        <v>3632</v>
      </c>
      <c r="Y84" s="410" t="s">
        <v>3445</v>
      </c>
      <c r="Z84" s="410" t="s">
        <v>3633</v>
      </c>
    </row>
    <row r="85" spans="1:26" x14ac:dyDescent="0.3">
      <c r="A85" s="255">
        <v>1113</v>
      </c>
      <c r="B85" s="264" t="s">
        <v>3561</v>
      </c>
      <c r="C85" s="264" t="s">
        <v>3461</v>
      </c>
      <c r="D85" s="256">
        <v>39941</v>
      </c>
      <c r="E85" s="259"/>
      <c r="F85" s="258"/>
      <c r="G85" s="255">
        <v>10</v>
      </c>
      <c r="H85" s="257">
        <v>0</v>
      </c>
      <c r="I85" s="305">
        <v>33</v>
      </c>
      <c r="J85" s="304">
        <f t="shared" si="1"/>
        <v>0</v>
      </c>
      <c r="K85" s="76">
        <v>22</v>
      </c>
      <c r="L85" s="255">
        <v>1</v>
      </c>
      <c r="M85" s="255" t="s">
        <v>3456</v>
      </c>
      <c r="N85" s="300" t="s">
        <v>3716</v>
      </c>
      <c r="O85" s="300" t="s">
        <v>3717</v>
      </c>
      <c r="P85" s="300"/>
      <c r="Q85" s="300" t="s">
        <v>3726</v>
      </c>
      <c r="R85" s="300" t="s">
        <v>3723</v>
      </c>
      <c r="S85" s="300" t="s">
        <v>3724</v>
      </c>
      <c r="T85" s="300" t="s">
        <v>3725</v>
      </c>
      <c r="U85" s="400" t="s">
        <v>3727</v>
      </c>
      <c r="V85" s="400" t="s">
        <v>3728</v>
      </c>
      <c r="W85" s="410" t="s">
        <v>3631</v>
      </c>
      <c r="X85" s="410" t="s">
        <v>3632</v>
      </c>
      <c r="Y85" s="410" t="s">
        <v>3445</v>
      </c>
      <c r="Z85" s="410" t="s">
        <v>3636</v>
      </c>
    </row>
    <row r="86" spans="1:26" x14ac:dyDescent="0.3">
      <c r="A86" s="255">
        <v>1114</v>
      </c>
      <c r="B86" s="264" t="s">
        <v>3562</v>
      </c>
      <c r="C86" s="264" t="s">
        <v>1032</v>
      </c>
      <c r="D86" s="256">
        <v>39941</v>
      </c>
      <c r="E86" s="259"/>
      <c r="F86" s="258"/>
      <c r="G86" s="255">
        <v>10</v>
      </c>
      <c r="H86" s="257">
        <v>0</v>
      </c>
      <c r="I86" s="305">
        <v>26</v>
      </c>
      <c r="J86" s="304">
        <f t="shared" si="1"/>
        <v>0</v>
      </c>
      <c r="K86" s="76">
        <v>6</v>
      </c>
      <c r="L86" s="255">
        <v>1</v>
      </c>
      <c r="M86" s="255" t="s">
        <v>3456</v>
      </c>
      <c r="N86" s="300" t="s">
        <v>3716</v>
      </c>
      <c r="O86" s="300" t="s">
        <v>3717</v>
      </c>
      <c r="P86" s="300"/>
      <c r="Q86" s="300" t="s">
        <v>3726</v>
      </c>
      <c r="R86" s="300" t="s">
        <v>3723</v>
      </c>
      <c r="S86" s="300" t="s">
        <v>3724</v>
      </c>
      <c r="T86" s="300" t="s">
        <v>3725</v>
      </c>
      <c r="U86" s="400" t="s">
        <v>3727</v>
      </c>
      <c r="V86" s="400" t="s">
        <v>3728</v>
      </c>
      <c r="W86" s="410" t="s">
        <v>3631</v>
      </c>
      <c r="X86" s="410" t="s">
        <v>3632</v>
      </c>
      <c r="Y86" s="410" t="s">
        <v>3445</v>
      </c>
      <c r="Z86" s="410" t="s">
        <v>3633</v>
      </c>
    </row>
    <row r="87" spans="1:26" x14ac:dyDescent="0.3">
      <c r="A87" s="12">
        <v>1115</v>
      </c>
      <c r="B87" s="74" t="s">
        <v>1506</v>
      </c>
      <c r="C87" s="74" t="s">
        <v>1505</v>
      </c>
      <c r="D87" s="18">
        <v>39941</v>
      </c>
      <c r="E87" s="17">
        <v>4</v>
      </c>
      <c r="F87" s="16" t="s">
        <v>1504</v>
      </c>
      <c r="G87" s="12">
        <v>8</v>
      </c>
      <c r="H87" s="15">
        <v>2</v>
      </c>
      <c r="I87" s="302">
        <v>36</v>
      </c>
      <c r="J87" s="303">
        <f t="shared" si="1"/>
        <v>72</v>
      </c>
      <c r="K87" s="13">
        <v>10</v>
      </c>
      <c r="L87" s="12">
        <v>1</v>
      </c>
      <c r="M87" s="12"/>
      <c r="N87" s="300" t="s">
        <v>3716</v>
      </c>
      <c r="O87" s="300" t="s">
        <v>3717</v>
      </c>
      <c r="P87" s="300"/>
      <c r="Q87" s="300" t="s">
        <v>3726</v>
      </c>
      <c r="R87" s="300" t="s">
        <v>3723</v>
      </c>
      <c r="S87" s="300" t="s">
        <v>3724</v>
      </c>
      <c r="T87" s="300" t="s">
        <v>3725</v>
      </c>
      <c r="U87" s="400" t="s">
        <v>3727</v>
      </c>
      <c r="V87" s="400" t="s">
        <v>3728</v>
      </c>
      <c r="W87" s="410" t="s">
        <v>3650</v>
      </c>
      <c r="X87" s="410" t="s">
        <v>3651</v>
      </c>
      <c r="Y87" s="410" t="s">
        <v>3445</v>
      </c>
      <c r="Z87" s="410" t="s">
        <v>3636</v>
      </c>
    </row>
    <row r="88" spans="1:26" x14ac:dyDescent="0.3">
      <c r="A88" s="255">
        <v>1116</v>
      </c>
      <c r="B88" s="264" t="s">
        <v>3563</v>
      </c>
      <c r="C88" s="264" t="s">
        <v>1319</v>
      </c>
      <c r="D88" s="256">
        <v>39941</v>
      </c>
      <c r="E88" s="259"/>
      <c r="F88" s="258"/>
      <c r="G88" s="255">
        <v>10</v>
      </c>
      <c r="H88" s="257">
        <v>0</v>
      </c>
      <c r="I88" s="305">
        <v>32</v>
      </c>
      <c r="J88" s="304">
        <f t="shared" si="1"/>
        <v>0</v>
      </c>
      <c r="K88" s="76">
        <v>18</v>
      </c>
      <c r="L88" s="255">
        <v>1</v>
      </c>
      <c r="M88" s="255" t="s">
        <v>3456</v>
      </c>
      <c r="N88" s="300" t="s">
        <v>3716</v>
      </c>
      <c r="O88" s="300" t="s">
        <v>3717</v>
      </c>
      <c r="P88" s="300"/>
      <c r="Q88" s="300" t="s">
        <v>3726</v>
      </c>
      <c r="R88" s="300" t="s">
        <v>3723</v>
      </c>
      <c r="S88" s="300" t="s">
        <v>3724</v>
      </c>
      <c r="T88" s="300" t="s">
        <v>3725</v>
      </c>
      <c r="U88" s="400" t="s">
        <v>3727</v>
      </c>
      <c r="V88" s="400" t="s">
        <v>3728</v>
      </c>
      <c r="W88" s="410" t="s">
        <v>3631</v>
      </c>
      <c r="X88" s="410" t="s">
        <v>3632</v>
      </c>
      <c r="Y88" s="410" t="s">
        <v>3445</v>
      </c>
      <c r="Z88" s="410" t="s">
        <v>3636</v>
      </c>
    </row>
    <row r="89" spans="1:26" x14ac:dyDescent="0.3">
      <c r="A89" s="12">
        <v>1117</v>
      </c>
      <c r="B89" s="74" t="s">
        <v>3564</v>
      </c>
      <c r="C89" s="74" t="s">
        <v>3565</v>
      </c>
      <c r="D89" s="18">
        <v>39941</v>
      </c>
      <c r="E89" s="17">
        <v>4</v>
      </c>
      <c r="F89" s="16" t="s">
        <v>1212</v>
      </c>
      <c r="G89" s="12">
        <v>9</v>
      </c>
      <c r="H89" s="15">
        <v>1</v>
      </c>
      <c r="I89" s="302">
        <v>32</v>
      </c>
      <c r="J89" s="303">
        <f t="shared" si="1"/>
        <v>32</v>
      </c>
      <c r="K89" s="13">
        <v>21</v>
      </c>
      <c r="L89" s="12">
        <v>1</v>
      </c>
      <c r="M89" s="12"/>
      <c r="N89" s="300" t="s">
        <v>3716</v>
      </c>
      <c r="O89" s="300" t="s">
        <v>3717</v>
      </c>
      <c r="P89" s="300"/>
      <c r="Q89" s="300" t="s">
        <v>3726</v>
      </c>
      <c r="R89" s="300" t="s">
        <v>3723</v>
      </c>
      <c r="S89" s="300" t="s">
        <v>3724</v>
      </c>
      <c r="T89" s="300" t="s">
        <v>3725</v>
      </c>
      <c r="U89" s="400" t="s">
        <v>3727</v>
      </c>
      <c r="V89" s="400" t="s">
        <v>3728</v>
      </c>
      <c r="W89" s="410" t="s">
        <v>3652</v>
      </c>
      <c r="X89" s="410" t="s">
        <v>3653</v>
      </c>
      <c r="Y89" s="410" t="s">
        <v>3445</v>
      </c>
      <c r="Z89" s="410" t="s">
        <v>3636</v>
      </c>
    </row>
    <row r="90" spans="1:26" x14ac:dyDescent="0.3">
      <c r="A90" s="12">
        <v>1118</v>
      </c>
      <c r="B90" s="74" t="s">
        <v>3566</v>
      </c>
      <c r="C90" s="74" t="s">
        <v>3511</v>
      </c>
      <c r="D90" s="18">
        <v>39941</v>
      </c>
      <c r="E90" s="17">
        <v>4</v>
      </c>
      <c r="F90" s="16" t="s">
        <v>1273</v>
      </c>
      <c r="G90" s="12">
        <v>9</v>
      </c>
      <c r="H90" s="15">
        <v>1</v>
      </c>
      <c r="I90" s="302">
        <v>34</v>
      </c>
      <c r="J90" s="303">
        <f t="shared" si="1"/>
        <v>34</v>
      </c>
      <c r="K90" s="13">
        <v>24</v>
      </c>
      <c r="L90" s="12">
        <v>1</v>
      </c>
      <c r="M90" s="12"/>
      <c r="N90" s="300" t="s">
        <v>3716</v>
      </c>
      <c r="O90" s="300" t="s">
        <v>3717</v>
      </c>
      <c r="P90" s="300"/>
      <c r="Q90" s="300" t="s">
        <v>3726</v>
      </c>
      <c r="R90" s="300" t="s">
        <v>3723</v>
      </c>
      <c r="S90" s="300" t="s">
        <v>3724</v>
      </c>
      <c r="T90" s="300" t="s">
        <v>3725</v>
      </c>
      <c r="U90" s="400" t="s">
        <v>3727</v>
      </c>
      <c r="V90" s="400" t="s">
        <v>3728</v>
      </c>
      <c r="W90" s="410" t="s">
        <v>3639</v>
      </c>
      <c r="X90" s="410" t="s">
        <v>3640</v>
      </c>
      <c r="Y90" s="410" t="s">
        <v>3445</v>
      </c>
      <c r="Z90" s="410" t="s">
        <v>3636</v>
      </c>
    </row>
    <row r="91" spans="1:26" x14ac:dyDescent="0.3">
      <c r="A91" s="255">
        <v>1119</v>
      </c>
      <c r="B91" s="264" t="s">
        <v>3567</v>
      </c>
      <c r="C91" s="264" t="s">
        <v>3568</v>
      </c>
      <c r="D91" s="256">
        <v>39941</v>
      </c>
      <c r="E91" s="259"/>
      <c r="F91" s="258"/>
      <c r="G91" s="255">
        <v>10</v>
      </c>
      <c r="H91" s="257">
        <v>0</v>
      </c>
      <c r="I91" s="305">
        <v>32</v>
      </c>
      <c r="J91" s="304">
        <f t="shared" si="1"/>
        <v>0</v>
      </c>
      <c r="K91" s="76">
        <v>13</v>
      </c>
      <c r="L91" s="255">
        <v>1</v>
      </c>
      <c r="M91" s="255" t="s">
        <v>3456</v>
      </c>
      <c r="N91" s="300" t="s">
        <v>3716</v>
      </c>
      <c r="O91" s="300" t="s">
        <v>3717</v>
      </c>
      <c r="P91" s="300"/>
      <c r="Q91" s="300" t="s">
        <v>3726</v>
      </c>
      <c r="R91" s="300" t="s">
        <v>3723</v>
      </c>
      <c r="S91" s="300" t="s">
        <v>3724</v>
      </c>
      <c r="T91" s="300" t="s">
        <v>3725</v>
      </c>
      <c r="U91" s="400" t="s">
        <v>3727</v>
      </c>
      <c r="V91" s="400" t="s">
        <v>3728</v>
      </c>
      <c r="W91" s="410" t="s">
        <v>3631</v>
      </c>
      <c r="X91" s="410" t="s">
        <v>3632</v>
      </c>
      <c r="Y91" s="410" t="s">
        <v>3445</v>
      </c>
      <c r="Z91" s="410" t="s">
        <v>3633</v>
      </c>
    </row>
    <row r="92" spans="1:26" x14ac:dyDescent="0.3">
      <c r="A92" s="255">
        <v>1120</v>
      </c>
      <c r="B92" s="264" t="s">
        <v>3569</v>
      </c>
      <c r="C92" s="264" t="s">
        <v>3568</v>
      </c>
      <c r="D92" s="256">
        <v>39941</v>
      </c>
      <c r="E92" s="259"/>
      <c r="F92" s="258"/>
      <c r="G92" s="255">
        <v>10</v>
      </c>
      <c r="H92" s="257">
        <v>0</v>
      </c>
      <c r="I92" s="305">
        <v>32</v>
      </c>
      <c r="J92" s="304">
        <f t="shared" si="1"/>
        <v>0</v>
      </c>
      <c r="K92" s="76">
        <v>13</v>
      </c>
      <c r="L92" s="255">
        <v>1</v>
      </c>
      <c r="M92" s="255" t="s">
        <v>3456</v>
      </c>
      <c r="N92" s="300" t="s">
        <v>3716</v>
      </c>
      <c r="O92" s="300" t="s">
        <v>3717</v>
      </c>
      <c r="P92" s="300"/>
      <c r="Q92" s="300" t="s">
        <v>3726</v>
      </c>
      <c r="R92" s="300" t="s">
        <v>3723</v>
      </c>
      <c r="S92" s="300" t="s">
        <v>3724</v>
      </c>
      <c r="T92" s="300" t="s">
        <v>3725</v>
      </c>
      <c r="U92" s="400" t="s">
        <v>3727</v>
      </c>
      <c r="V92" s="400" t="s">
        <v>3728</v>
      </c>
      <c r="W92" s="410" t="s">
        <v>3631</v>
      </c>
      <c r="X92" s="410" t="s">
        <v>3632</v>
      </c>
      <c r="Y92" s="410" t="s">
        <v>3445</v>
      </c>
      <c r="Z92" s="410" t="s">
        <v>3633</v>
      </c>
    </row>
    <row r="93" spans="1:26" x14ac:dyDescent="0.3">
      <c r="A93" s="255">
        <v>1121</v>
      </c>
      <c r="B93" s="264" t="s">
        <v>3570</v>
      </c>
      <c r="C93" s="264" t="s">
        <v>1317</v>
      </c>
      <c r="D93" s="256">
        <v>39941</v>
      </c>
      <c r="E93" s="259"/>
      <c r="F93" s="258"/>
      <c r="G93" s="255">
        <v>10</v>
      </c>
      <c r="H93" s="257">
        <v>0</v>
      </c>
      <c r="I93" s="305">
        <v>30</v>
      </c>
      <c r="J93" s="304">
        <f t="shared" si="1"/>
        <v>0</v>
      </c>
      <c r="K93" s="76">
        <v>11</v>
      </c>
      <c r="L93" s="255">
        <v>1</v>
      </c>
      <c r="M93" s="255" t="s">
        <v>3456</v>
      </c>
      <c r="N93" s="300" t="s">
        <v>3716</v>
      </c>
      <c r="O93" s="300" t="s">
        <v>3717</v>
      </c>
      <c r="P93" s="300"/>
      <c r="Q93" s="300" t="s">
        <v>3726</v>
      </c>
      <c r="R93" s="300" t="s">
        <v>3723</v>
      </c>
      <c r="S93" s="300" t="s">
        <v>3724</v>
      </c>
      <c r="T93" s="300" t="s">
        <v>3725</v>
      </c>
      <c r="U93" s="400" t="s">
        <v>3727</v>
      </c>
      <c r="V93" s="400" t="s">
        <v>3728</v>
      </c>
      <c r="W93" s="410" t="s">
        <v>3631</v>
      </c>
      <c r="X93" s="410" t="s">
        <v>3632</v>
      </c>
      <c r="Y93" s="410" t="s">
        <v>3445</v>
      </c>
      <c r="Z93" s="410" t="s">
        <v>3633</v>
      </c>
    </row>
    <row r="94" spans="1:26" x14ac:dyDescent="0.3">
      <c r="A94" s="12">
        <v>1122</v>
      </c>
      <c r="B94" s="74" t="s">
        <v>3571</v>
      </c>
      <c r="C94" s="74" t="s">
        <v>3542</v>
      </c>
      <c r="D94" s="18">
        <v>39941</v>
      </c>
      <c r="E94" s="17">
        <v>4</v>
      </c>
      <c r="F94" s="16" t="s">
        <v>1404</v>
      </c>
      <c r="G94" s="12">
        <v>9</v>
      </c>
      <c r="H94" s="15">
        <v>1</v>
      </c>
      <c r="I94" s="302">
        <v>32</v>
      </c>
      <c r="J94" s="303">
        <f t="shared" si="1"/>
        <v>32</v>
      </c>
      <c r="K94" s="13">
        <v>18</v>
      </c>
      <c r="L94" s="12">
        <v>1</v>
      </c>
      <c r="M94" s="12"/>
      <c r="N94" s="300" t="s">
        <v>3716</v>
      </c>
      <c r="O94" s="300" t="s">
        <v>3717</v>
      </c>
      <c r="P94" s="300"/>
      <c r="Q94" s="300" t="s">
        <v>3726</v>
      </c>
      <c r="R94" s="300" t="s">
        <v>3723</v>
      </c>
      <c r="S94" s="300" t="s">
        <v>3724</v>
      </c>
      <c r="T94" s="300" t="s">
        <v>3725</v>
      </c>
      <c r="U94" s="400" t="s">
        <v>3727</v>
      </c>
      <c r="V94" s="400" t="s">
        <v>3728</v>
      </c>
      <c r="W94" s="410" t="s">
        <v>3631</v>
      </c>
      <c r="X94" s="410" t="s">
        <v>3632</v>
      </c>
      <c r="Y94" s="410" t="s">
        <v>3445</v>
      </c>
      <c r="Z94" s="410" t="s">
        <v>3633</v>
      </c>
    </row>
    <row r="95" spans="1:26" x14ac:dyDescent="0.3">
      <c r="A95" s="12">
        <v>1123</v>
      </c>
      <c r="B95" s="74" t="s">
        <v>3572</v>
      </c>
      <c r="C95" s="74" t="s">
        <v>3548</v>
      </c>
      <c r="D95" s="18">
        <v>39941</v>
      </c>
      <c r="E95" s="17">
        <v>4</v>
      </c>
      <c r="F95" s="16" t="s">
        <v>1202</v>
      </c>
      <c r="G95" s="12">
        <v>9</v>
      </c>
      <c r="H95" s="15">
        <v>1</v>
      </c>
      <c r="I95" s="302">
        <v>34</v>
      </c>
      <c r="J95" s="303">
        <f t="shared" si="1"/>
        <v>34</v>
      </c>
      <c r="K95" s="13">
        <v>27</v>
      </c>
      <c r="L95" s="12">
        <v>1</v>
      </c>
      <c r="M95" s="12"/>
      <c r="N95" s="300" t="s">
        <v>3716</v>
      </c>
      <c r="O95" s="300" t="s">
        <v>3717</v>
      </c>
      <c r="P95" s="300"/>
      <c r="Q95" s="300" t="s">
        <v>3726</v>
      </c>
      <c r="R95" s="300" t="s">
        <v>3723</v>
      </c>
      <c r="S95" s="300" t="s">
        <v>3724</v>
      </c>
      <c r="T95" s="300" t="s">
        <v>3725</v>
      </c>
      <c r="U95" s="400" t="s">
        <v>3727</v>
      </c>
      <c r="V95" s="400" t="s">
        <v>3728</v>
      </c>
      <c r="W95" s="410" t="s">
        <v>3631</v>
      </c>
      <c r="X95" s="410" t="s">
        <v>3632</v>
      </c>
      <c r="Y95" s="410" t="s">
        <v>3445</v>
      </c>
      <c r="Z95" s="410" t="s">
        <v>3633</v>
      </c>
    </row>
    <row r="96" spans="1:26" x14ac:dyDescent="0.3">
      <c r="A96" s="261">
        <v>1124</v>
      </c>
      <c r="B96" s="264" t="s">
        <v>3573</v>
      </c>
      <c r="C96" s="264" t="s">
        <v>1028</v>
      </c>
      <c r="D96" s="256">
        <v>39941</v>
      </c>
      <c r="E96" s="259"/>
      <c r="F96" s="258"/>
      <c r="G96" s="255">
        <v>10</v>
      </c>
      <c r="H96" s="257">
        <v>0</v>
      </c>
      <c r="I96" s="305">
        <v>28</v>
      </c>
      <c r="J96" s="304">
        <f t="shared" si="1"/>
        <v>0</v>
      </c>
      <c r="K96" s="76">
        <v>8</v>
      </c>
      <c r="L96" s="255">
        <v>1</v>
      </c>
      <c r="M96" s="255" t="s">
        <v>3456</v>
      </c>
      <c r="N96" s="300" t="s">
        <v>3716</v>
      </c>
      <c r="O96" s="300" t="s">
        <v>3717</v>
      </c>
      <c r="P96" s="300"/>
      <c r="Q96" s="300" t="s">
        <v>3726</v>
      </c>
      <c r="R96" s="300" t="s">
        <v>3723</v>
      </c>
      <c r="S96" s="300" t="s">
        <v>3724</v>
      </c>
      <c r="T96" s="300" t="s">
        <v>3725</v>
      </c>
      <c r="U96" s="400" t="s">
        <v>3727</v>
      </c>
      <c r="V96" s="400" t="s">
        <v>3728</v>
      </c>
      <c r="W96" s="410" t="s">
        <v>3665</v>
      </c>
      <c r="X96" s="410" t="s">
        <v>3666</v>
      </c>
      <c r="Y96" s="410" t="s">
        <v>3445</v>
      </c>
      <c r="Z96" s="410" t="s">
        <v>3633</v>
      </c>
    </row>
    <row r="97" spans="1:26" x14ac:dyDescent="0.3">
      <c r="A97" s="261">
        <v>1125</v>
      </c>
      <c r="B97" s="264" t="s">
        <v>3574</v>
      </c>
      <c r="C97" s="264" t="s">
        <v>3575</v>
      </c>
      <c r="D97" s="256">
        <v>39941</v>
      </c>
      <c r="E97" s="257"/>
      <c r="F97" s="258"/>
      <c r="G97" s="255">
        <v>10</v>
      </c>
      <c r="H97" s="257">
        <v>0</v>
      </c>
      <c r="I97" s="305">
        <v>28</v>
      </c>
      <c r="J97" s="303">
        <f t="shared" si="1"/>
        <v>0</v>
      </c>
      <c r="K97" s="76">
        <v>5</v>
      </c>
      <c r="L97" s="255">
        <v>1</v>
      </c>
      <c r="M97" s="255" t="s">
        <v>3456</v>
      </c>
      <c r="N97" s="300" t="s">
        <v>3716</v>
      </c>
      <c r="O97" s="300" t="s">
        <v>3717</v>
      </c>
      <c r="P97" s="300"/>
      <c r="Q97" s="300" t="s">
        <v>3726</v>
      </c>
      <c r="R97" s="300" t="s">
        <v>3723</v>
      </c>
      <c r="S97" s="300" t="s">
        <v>3724</v>
      </c>
      <c r="T97" s="300" t="s">
        <v>3725</v>
      </c>
      <c r="U97" s="400" t="s">
        <v>3727</v>
      </c>
      <c r="V97" s="400" t="s">
        <v>3728</v>
      </c>
      <c r="W97" s="410" t="s">
        <v>3634</v>
      </c>
      <c r="X97" s="410" t="s">
        <v>3635</v>
      </c>
      <c r="Y97" s="410" t="s">
        <v>3445</v>
      </c>
      <c r="Z97" s="410" t="s">
        <v>3633</v>
      </c>
    </row>
    <row r="98" spans="1:26" x14ac:dyDescent="0.3">
      <c r="A98" s="261">
        <v>1126</v>
      </c>
      <c r="B98" s="264" t="s">
        <v>3576</v>
      </c>
      <c r="C98" s="264" t="s">
        <v>3577</v>
      </c>
      <c r="D98" s="256">
        <v>39941</v>
      </c>
      <c r="E98" s="259"/>
      <c r="F98" s="258"/>
      <c r="G98" s="255">
        <v>10</v>
      </c>
      <c r="H98" s="257">
        <v>0</v>
      </c>
      <c r="I98" s="305">
        <v>34</v>
      </c>
      <c r="J98" s="304">
        <f t="shared" si="1"/>
        <v>0</v>
      </c>
      <c r="K98" s="76">
        <v>22</v>
      </c>
      <c r="L98" s="255">
        <v>1</v>
      </c>
      <c r="M98" s="255" t="s">
        <v>3456</v>
      </c>
      <c r="N98" s="300" t="s">
        <v>3716</v>
      </c>
      <c r="O98" s="300" t="s">
        <v>3717</v>
      </c>
      <c r="P98" s="300"/>
      <c r="Q98" s="300" t="s">
        <v>3726</v>
      </c>
      <c r="R98" s="300" t="s">
        <v>3723</v>
      </c>
      <c r="S98" s="300" t="s">
        <v>3724</v>
      </c>
      <c r="T98" s="300" t="s">
        <v>3725</v>
      </c>
      <c r="U98" s="400" t="s">
        <v>3727</v>
      </c>
      <c r="V98" s="400" t="s">
        <v>3728</v>
      </c>
      <c r="W98" s="410" t="s">
        <v>3634</v>
      </c>
      <c r="X98" s="410" t="s">
        <v>3635</v>
      </c>
      <c r="Y98" s="410" t="s">
        <v>3445</v>
      </c>
      <c r="Z98" s="410" t="s">
        <v>3636</v>
      </c>
    </row>
    <row r="99" spans="1:26" x14ac:dyDescent="0.3">
      <c r="A99" s="263">
        <v>1127</v>
      </c>
      <c r="B99" s="74" t="s">
        <v>3578</v>
      </c>
      <c r="C99" s="74" t="s">
        <v>3483</v>
      </c>
      <c r="D99" s="18">
        <v>39941</v>
      </c>
      <c r="E99" s="17">
        <v>4</v>
      </c>
      <c r="F99" s="16" t="s">
        <v>1382</v>
      </c>
      <c r="G99" s="12">
        <v>9</v>
      </c>
      <c r="H99" s="15">
        <v>1</v>
      </c>
      <c r="I99" s="302">
        <v>31</v>
      </c>
      <c r="J99" s="303">
        <f t="shared" si="1"/>
        <v>31</v>
      </c>
      <c r="K99" s="13">
        <v>12</v>
      </c>
      <c r="L99" s="12">
        <v>1</v>
      </c>
      <c r="M99" s="12"/>
      <c r="N99" s="300" t="s">
        <v>3716</v>
      </c>
      <c r="O99" s="300" t="s">
        <v>3717</v>
      </c>
      <c r="P99" s="300"/>
      <c r="Q99" s="300" t="s">
        <v>3726</v>
      </c>
      <c r="R99" s="300" t="s">
        <v>3723</v>
      </c>
      <c r="S99" s="300" t="s">
        <v>3724</v>
      </c>
      <c r="T99" s="300" t="s">
        <v>3725</v>
      </c>
      <c r="U99" s="400" t="s">
        <v>3727</v>
      </c>
      <c r="V99" s="400" t="s">
        <v>3728</v>
      </c>
      <c r="W99" s="410" t="s">
        <v>3674</v>
      </c>
      <c r="X99" s="410" t="s">
        <v>3675</v>
      </c>
      <c r="Y99" s="410" t="s">
        <v>3445</v>
      </c>
      <c r="Z99" s="410" t="s">
        <v>3633</v>
      </c>
    </row>
    <row r="100" spans="1:26" x14ac:dyDescent="0.3">
      <c r="A100" s="263">
        <v>1128</v>
      </c>
      <c r="B100" s="74" t="s">
        <v>1503</v>
      </c>
      <c r="C100" s="74" t="s">
        <v>1502</v>
      </c>
      <c r="D100" s="18">
        <v>39941</v>
      </c>
      <c r="E100" s="17">
        <v>5</v>
      </c>
      <c r="F100" s="16" t="s">
        <v>1270</v>
      </c>
      <c r="G100" s="12">
        <v>7</v>
      </c>
      <c r="H100" s="15">
        <v>3</v>
      </c>
      <c r="I100" s="302">
        <v>39</v>
      </c>
      <c r="J100" s="303">
        <f t="shared" si="1"/>
        <v>117</v>
      </c>
      <c r="K100" s="13">
        <v>33</v>
      </c>
      <c r="L100" s="12">
        <v>1</v>
      </c>
      <c r="M100" s="12"/>
      <c r="N100" s="300" t="s">
        <v>3716</v>
      </c>
      <c r="O100" s="300" t="s">
        <v>3717</v>
      </c>
      <c r="P100" s="300"/>
      <c r="Q100" s="300" t="s">
        <v>3726</v>
      </c>
      <c r="R100" s="300" t="s">
        <v>3723</v>
      </c>
      <c r="S100" s="300" t="s">
        <v>3724</v>
      </c>
      <c r="T100" s="300" t="s">
        <v>3725</v>
      </c>
      <c r="U100" s="400" t="s">
        <v>3727</v>
      </c>
      <c r="V100" s="400" t="s">
        <v>3728</v>
      </c>
      <c r="W100" s="410" t="s">
        <v>3631</v>
      </c>
      <c r="X100" s="410" t="s">
        <v>3632</v>
      </c>
      <c r="Y100" s="410" t="s">
        <v>3445</v>
      </c>
      <c r="Z100" s="410" t="s">
        <v>3636</v>
      </c>
    </row>
    <row r="101" spans="1:26" x14ac:dyDescent="0.3">
      <c r="A101" s="263">
        <v>1129</v>
      </c>
      <c r="B101" s="74" t="s">
        <v>3579</v>
      </c>
      <c r="C101" s="74" t="s">
        <v>1483</v>
      </c>
      <c r="D101" s="18">
        <v>39941</v>
      </c>
      <c r="E101" s="17">
        <v>5</v>
      </c>
      <c r="F101" s="16" t="s">
        <v>1235</v>
      </c>
      <c r="G101" s="12">
        <v>10</v>
      </c>
      <c r="H101" s="15">
        <v>1</v>
      </c>
      <c r="I101" s="302">
        <v>32</v>
      </c>
      <c r="J101" s="303">
        <f t="shared" si="1"/>
        <v>32</v>
      </c>
      <c r="K101" s="13">
        <v>36</v>
      </c>
      <c r="L101" s="12">
        <v>1</v>
      </c>
      <c r="M101" s="12"/>
      <c r="N101" s="300" t="s">
        <v>3716</v>
      </c>
      <c r="O101" s="300" t="s">
        <v>3717</v>
      </c>
      <c r="P101" s="300"/>
      <c r="Q101" s="300" t="s">
        <v>3726</v>
      </c>
      <c r="R101" s="300" t="s">
        <v>3723</v>
      </c>
      <c r="S101" s="300" t="s">
        <v>3724</v>
      </c>
      <c r="T101" s="300" t="s">
        <v>3725</v>
      </c>
      <c r="U101" s="400" t="s">
        <v>3727</v>
      </c>
      <c r="V101" s="400" t="s">
        <v>3728</v>
      </c>
      <c r="W101" s="410" t="s">
        <v>3634</v>
      </c>
      <c r="X101" s="410" t="s">
        <v>3635</v>
      </c>
      <c r="Y101" s="410" t="s">
        <v>3445</v>
      </c>
      <c r="Z101" s="410" t="s">
        <v>3633</v>
      </c>
    </row>
    <row r="102" spans="1:26" x14ac:dyDescent="0.3">
      <c r="A102" s="263">
        <v>1130</v>
      </c>
      <c r="B102" s="74" t="s">
        <v>3580</v>
      </c>
      <c r="C102" s="74" t="s">
        <v>1471</v>
      </c>
      <c r="D102" s="18">
        <v>39941</v>
      </c>
      <c r="E102" s="17">
        <v>5</v>
      </c>
      <c r="F102" s="16" t="s">
        <v>1225</v>
      </c>
      <c r="G102" s="12">
        <v>9</v>
      </c>
      <c r="H102" s="15">
        <v>1</v>
      </c>
      <c r="I102" s="302">
        <v>34</v>
      </c>
      <c r="J102" s="303">
        <f t="shared" si="1"/>
        <v>34</v>
      </c>
      <c r="K102" s="13">
        <v>27</v>
      </c>
      <c r="L102" s="12">
        <v>1</v>
      </c>
      <c r="M102" s="12"/>
      <c r="N102" s="300" t="s">
        <v>3716</v>
      </c>
      <c r="O102" s="300" t="s">
        <v>3717</v>
      </c>
      <c r="P102" s="300"/>
      <c r="Q102" s="300" t="s">
        <v>3726</v>
      </c>
      <c r="R102" s="300" t="s">
        <v>3723</v>
      </c>
      <c r="S102" s="300" t="s">
        <v>3724</v>
      </c>
      <c r="T102" s="300" t="s">
        <v>3725</v>
      </c>
      <c r="U102" s="400" t="s">
        <v>3727</v>
      </c>
      <c r="V102" s="400" t="s">
        <v>3728</v>
      </c>
      <c r="W102" s="410" t="s">
        <v>3631</v>
      </c>
      <c r="X102" s="410" t="s">
        <v>3632</v>
      </c>
      <c r="Y102" s="410" t="s">
        <v>3445</v>
      </c>
      <c r="Z102" s="410" t="s">
        <v>3636</v>
      </c>
    </row>
    <row r="103" spans="1:26" x14ac:dyDescent="0.3">
      <c r="A103" s="263">
        <v>1131</v>
      </c>
      <c r="B103" s="74" t="s">
        <v>3581</v>
      </c>
      <c r="C103" s="74" t="s">
        <v>3483</v>
      </c>
      <c r="D103" s="18">
        <v>39941</v>
      </c>
      <c r="E103" s="17">
        <v>5</v>
      </c>
      <c r="F103" s="16" t="s">
        <v>1324</v>
      </c>
      <c r="G103" s="12">
        <v>9</v>
      </c>
      <c r="H103" s="15">
        <v>1</v>
      </c>
      <c r="I103" s="302">
        <v>31</v>
      </c>
      <c r="J103" s="303">
        <f t="shared" si="1"/>
        <v>31</v>
      </c>
      <c r="K103" s="13">
        <v>18</v>
      </c>
      <c r="L103" s="12">
        <v>1</v>
      </c>
      <c r="M103" s="12"/>
      <c r="N103" s="300" t="s">
        <v>3716</v>
      </c>
      <c r="O103" s="300" t="s">
        <v>3717</v>
      </c>
      <c r="P103" s="300"/>
      <c r="Q103" s="300" t="s">
        <v>3726</v>
      </c>
      <c r="R103" s="300" t="s">
        <v>3723</v>
      </c>
      <c r="S103" s="300" t="s">
        <v>3724</v>
      </c>
      <c r="T103" s="300" t="s">
        <v>3725</v>
      </c>
      <c r="U103" s="400" t="s">
        <v>3727</v>
      </c>
      <c r="V103" s="400" t="s">
        <v>3728</v>
      </c>
      <c r="W103" s="410" t="s">
        <v>3637</v>
      </c>
      <c r="X103" s="410" t="s">
        <v>3706</v>
      </c>
      <c r="Y103" s="410" t="s">
        <v>3445</v>
      </c>
      <c r="Z103" s="410" t="s">
        <v>3636</v>
      </c>
    </row>
    <row r="104" spans="1:26" x14ac:dyDescent="0.3">
      <c r="A104" s="261">
        <v>1132</v>
      </c>
      <c r="B104" s="264" t="s">
        <v>3582</v>
      </c>
      <c r="C104" s="264" t="s">
        <v>1485</v>
      </c>
      <c r="D104" s="256">
        <v>39941</v>
      </c>
      <c r="E104" s="259"/>
      <c r="F104" s="258"/>
      <c r="G104" s="255">
        <v>10</v>
      </c>
      <c r="H104" s="257">
        <v>0</v>
      </c>
      <c r="I104" s="305">
        <v>23</v>
      </c>
      <c r="J104" s="304">
        <f t="shared" si="1"/>
        <v>0</v>
      </c>
      <c r="K104" s="76">
        <v>23</v>
      </c>
      <c r="L104" s="255">
        <v>1</v>
      </c>
      <c r="M104" s="255" t="s">
        <v>3456</v>
      </c>
      <c r="N104" s="300" t="s">
        <v>3716</v>
      </c>
      <c r="O104" s="300" t="s">
        <v>3717</v>
      </c>
      <c r="P104" s="300"/>
      <c r="Q104" s="300" t="s">
        <v>3726</v>
      </c>
      <c r="R104" s="300" t="s">
        <v>3723</v>
      </c>
      <c r="S104" s="300" t="s">
        <v>3724</v>
      </c>
      <c r="T104" s="300" t="s">
        <v>3725</v>
      </c>
      <c r="U104" s="400" t="s">
        <v>3727</v>
      </c>
      <c r="V104" s="400" t="s">
        <v>3728</v>
      </c>
      <c r="W104" s="410" t="s">
        <v>3637</v>
      </c>
      <c r="X104" s="410"/>
      <c r="Y104" s="410" t="s">
        <v>3445</v>
      </c>
      <c r="Z104" s="410" t="s">
        <v>3633</v>
      </c>
    </row>
    <row r="105" spans="1:26" x14ac:dyDescent="0.3">
      <c r="A105" s="261">
        <v>1133</v>
      </c>
      <c r="B105" s="264" t="s">
        <v>3583</v>
      </c>
      <c r="C105" s="264" t="s">
        <v>1319</v>
      </c>
      <c r="D105" s="256">
        <v>40071</v>
      </c>
      <c r="E105" s="259"/>
      <c r="F105" s="258"/>
      <c r="G105" s="255">
        <v>10</v>
      </c>
      <c r="H105" s="257">
        <v>0</v>
      </c>
      <c r="I105" s="305">
        <v>32</v>
      </c>
      <c r="J105" s="304">
        <f t="shared" si="1"/>
        <v>0</v>
      </c>
      <c r="K105" s="76">
        <v>30</v>
      </c>
      <c r="L105" s="255">
        <v>1</v>
      </c>
      <c r="M105" s="255" t="s">
        <v>3456</v>
      </c>
      <c r="N105" s="300" t="s">
        <v>3716</v>
      </c>
      <c r="O105" s="300" t="s">
        <v>3717</v>
      </c>
      <c r="P105" s="300"/>
      <c r="Q105" s="300" t="s">
        <v>3726</v>
      </c>
      <c r="R105" s="300" t="s">
        <v>3723</v>
      </c>
      <c r="S105" s="300" t="s">
        <v>3724</v>
      </c>
      <c r="T105" s="300" t="s">
        <v>3725</v>
      </c>
      <c r="U105" s="400" t="s">
        <v>3727</v>
      </c>
      <c r="V105" s="400" t="s">
        <v>3728</v>
      </c>
      <c r="W105" s="410" t="s">
        <v>3631</v>
      </c>
      <c r="X105" s="410" t="s">
        <v>3632</v>
      </c>
      <c r="Y105" s="410" t="s">
        <v>3445</v>
      </c>
      <c r="Z105" s="410" t="s">
        <v>3633</v>
      </c>
    </row>
    <row r="106" spans="1:26" x14ac:dyDescent="0.3">
      <c r="A106" s="263">
        <v>1134</v>
      </c>
      <c r="B106" s="74" t="s">
        <v>1501</v>
      </c>
      <c r="C106" s="74" t="s">
        <v>1500</v>
      </c>
      <c r="D106" s="18">
        <v>40071</v>
      </c>
      <c r="E106" s="17">
        <v>5</v>
      </c>
      <c r="F106" s="16" t="s">
        <v>1306</v>
      </c>
      <c r="G106" s="12">
        <v>8</v>
      </c>
      <c r="H106" s="15">
        <v>2</v>
      </c>
      <c r="I106" s="302">
        <v>37</v>
      </c>
      <c r="J106" s="303">
        <f t="shared" si="1"/>
        <v>74</v>
      </c>
      <c r="K106" s="13">
        <v>15</v>
      </c>
      <c r="L106" s="12">
        <v>1</v>
      </c>
      <c r="M106" s="12"/>
      <c r="N106" s="300" t="s">
        <v>3716</v>
      </c>
      <c r="O106" s="300" t="s">
        <v>3717</v>
      </c>
      <c r="P106" s="300"/>
      <c r="Q106" s="300" t="s">
        <v>3726</v>
      </c>
      <c r="R106" s="300" t="s">
        <v>3723</v>
      </c>
      <c r="S106" s="300" t="s">
        <v>3724</v>
      </c>
      <c r="T106" s="300" t="s">
        <v>3725</v>
      </c>
      <c r="U106" s="400" t="s">
        <v>3727</v>
      </c>
      <c r="V106" s="400" t="s">
        <v>3728</v>
      </c>
      <c r="W106" s="410" t="s">
        <v>3631</v>
      </c>
      <c r="X106" s="410" t="s">
        <v>3632</v>
      </c>
      <c r="Y106" s="410" t="s">
        <v>3445</v>
      </c>
      <c r="Z106" s="410" t="s">
        <v>3633</v>
      </c>
    </row>
    <row r="107" spans="1:26" x14ac:dyDescent="0.3">
      <c r="A107" s="263">
        <v>1135</v>
      </c>
      <c r="B107" s="74" t="s">
        <v>3584</v>
      </c>
      <c r="C107" s="74" t="s">
        <v>3585</v>
      </c>
      <c r="D107" s="18">
        <v>40071</v>
      </c>
      <c r="E107" s="17">
        <v>5</v>
      </c>
      <c r="F107" s="16" t="s">
        <v>1449</v>
      </c>
      <c r="G107" s="12">
        <v>9</v>
      </c>
      <c r="H107" s="15">
        <v>1</v>
      </c>
      <c r="I107" s="302">
        <v>31</v>
      </c>
      <c r="J107" s="303">
        <f t="shared" si="1"/>
        <v>31</v>
      </c>
      <c r="K107" s="13">
        <v>17</v>
      </c>
      <c r="L107" s="12">
        <v>1</v>
      </c>
      <c r="M107" s="12"/>
      <c r="N107" s="300" t="s">
        <v>3716</v>
      </c>
      <c r="O107" s="300" t="s">
        <v>3717</v>
      </c>
      <c r="P107" s="300"/>
      <c r="Q107" s="300" t="s">
        <v>3726</v>
      </c>
      <c r="R107" s="300" t="s">
        <v>3723</v>
      </c>
      <c r="S107" s="300" t="s">
        <v>3724</v>
      </c>
      <c r="T107" s="300" t="s">
        <v>3725</v>
      </c>
      <c r="U107" s="400" t="s">
        <v>3727</v>
      </c>
      <c r="V107" s="400" t="s">
        <v>3728</v>
      </c>
      <c r="W107" s="410" t="s">
        <v>3631</v>
      </c>
      <c r="X107" s="410" t="s">
        <v>3632</v>
      </c>
      <c r="Y107" s="410" t="s">
        <v>3445</v>
      </c>
      <c r="Z107" s="410" t="s">
        <v>3633</v>
      </c>
    </row>
    <row r="108" spans="1:26" x14ac:dyDescent="0.3">
      <c r="A108" s="263">
        <v>1136</v>
      </c>
      <c r="B108" s="74" t="s">
        <v>3586</v>
      </c>
      <c r="C108" s="74" t="s">
        <v>1340</v>
      </c>
      <c r="D108" s="18">
        <v>40071</v>
      </c>
      <c r="E108" s="17">
        <v>5</v>
      </c>
      <c r="F108" s="16" t="s">
        <v>1316</v>
      </c>
      <c r="G108" s="12">
        <v>9</v>
      </c>
      <c r="H108" s="15">
        <v>1</v>
      </c>
      <c r="I108" s="302">
        <v>29</v>
      </c>
      <c r="J108" s="303">
        <f t="shared" si="1"/>
        <v>29</v>
      </c>
      <c r="K108" s="13">
        <v>14</v>
      </c>
      <c r="L108" s="12">
        <v>1</v>
      </c>
      <c r="M108" s="12"/>
      <c r="N108" s="300" t="s">
        <v>3716</v>
      </c>
      <c r="O108" s="300" t="s">
        <v>3717</v>
      </c>
      <c r="P108" s="300"/>
      <c r="Q108" s="300" t="s">
        <v>3726</v>
      </c>
      <c r="R108" s="300" t="s">
        <v>3723</v>
      </c>
      <c r="S108" s="300" t="s">
        <v>3724</v>
      </c>
      <c r="T108" s="300" t="s">
        <v>3725</v>
      </c>
      <c r="U108" s="400" t="s">
        <v>3727</v>
      </c>
      <c r="V108" s="400" t="s">
        <v>3728</v>
      </c>
      <c r="W108" s="410" t="s">
        <v>3631</v>
      </c>
      <c r="X108" s="410" t="s">
        <v>3632</v>
      </c>
      <c r="Y108" s="410" t="s">
        <v>3445</v>
      </c>
      <c r="Z108" s="410" t="s">
        <v>3633</v>
      </c>
    </row>
    <row r="109" spans="1:26" x14ac:dyDescent="0.3">
      <c r="A109" s="263">
        <v>1137</v>
      </c>
      <c r="B109" s="74" t="s">
        <v>3587</v>
      </c>
      <c r="C109" s="74" t="s">
        <v>3499</v>
      </c>
      <c r="D109" s="18">
        <v>40071</v>
      </c>
      <c r="E109" s="17">
        <v>5</v>
      </c>
      <c r="F109" s="16" t="s">
        <v>1499</v>
      </c>
      <c r="G109" s="12">
        <v>9</v>
      </c>
      <c r="H109" s="15">
        <v>1</v>
      </c>
      <c r="I109" s="302">
        <v>30</v>
      </c>
      <c r="J109" s="303">
        <f t="shared" si="1"/>
        <v>30</v>
      </c>
      <c r="K109" s="13">
        <v>16</v>
      </c>
      <c r="L109" s="12">
        <v>1</v>
      </c>
      <c r="M109" s="12"/>
      <c r="N109" s="300" t="s">
        <v>3716</v>
      </c>
      <c r="O109" s="300" t="s">
        <v>3717</v>
      </c>
      <c r="P109" s="300"/>
      <c r="Q109" s="300" t="s">
        <v>3726</v>
      </c>
      <c r="R109" s="300" t="s">
        <v>3723</v>
      </c>
      <c r="S109" s="300" t="s">
        <v>3724</v>
      </c>
      <c r="T109" s="300" t="s">
        <v>3725</v>
      </c>
      <c r="U109" s="400" t="s">
        <v>3727</v>
      </c>
      <c r="V109" s="400" t="s">
        <v>3728</v>
      </c>
      <c r="W109" s="410" t="s">
        <v>3631</v>
      </c>
      <c r="X109" s="410" t="s">
        <v>3632</v>
      </c>
      <c r="Y109" s="410" t="s">
        <v>3445</v>
      </c>
      <c r="Z109" s="410" t="s">
        <v>3636</v>
      </c>
    </row>
    <row r="110" spans="1:26" x14ac:dyDescent="0.3">
      <c r="A110" s="263">
        <v>1138</v>
      </c>
      <c r="B110" s="74" t="s">
        <v>1498</v>
      </c>
      <c r="C110" s="74" t="s">
        <v>1497</v>
      </c>
      <c r="D110" s="18">
        <v>40071</v>
      </c>
      <c r="E110" s="17">
        <v>5</v>
      </c>
      <c r="F110" s="16" t="s">
        <v>1215</v>
      </c>
      <c r="G110" s="12">
        <v>8</v>
      </c>
      <c r="H110" s="15">
        <v>2</v>
      </c>
      <c r="I110" s="302">
        <v>41</v>
      </c>
      <c r="J110" s="303">
        <f t="shared" si="1"/>
        <v>82</v>
      </c>
      <c r="K110" s="13">
        <v>19</v>
      </c>
      <c r="L110" s="12">
        <v>1</v>
      </c>
      <c r="M110" s="12"/>
      <c r="N110" s="300" t="s">
        <v>3716</v>
      </c>
      <c r="O110" s="300" t="s">
        <v>3717</v>
      </c>
      <c r="P110" s="300"/>
      <c r="Q110" s="300" t="s">
        <v>3726</v>
      </c>
      <c r="R110" s="300" t="s">
        <v>3723</v>
      </c>
      <c r="S110" s="300" t="s">
        <v>3724</v>
      </c>
      <c r="T110" s="300" t="s">
        <v>3725</v>
      </c>
      <c r="U110" s="400" t="s">
        <v>3727</v>
      </c>
      <c r="V110" s="400" t="s">
        <v>3728</v>
      </c>
      <c r="W110" s="410" t="s">
        <v>3631</v>
      </c>
      <c r="X110" s="410" t="s">
        <v>3632</v>
      </c>
      <c r="Y110" s="410" t="s">
        <v>3445</v>
      </c>
      <c r="Z110" s="410" t="s">
        <v>3636</v>
      </c>
    </row>
    <row r="111" spans="1:26" x14ac:dyDescent="0.3">
      <c r="A111" s="65">
        <v>1139</v>
      </c>
      <c r="B111" s="78" t="s">
        <v>1496</v>
      </c>
      <c r="C111" s="78" t="s">
        <v>1495</v>
      </c>
      <c r="D111" s="70">
        <v>40071</v>
      </c>
      <c r="E111" s="69">
        <v>5</v>
      </c>
      <c r="F111" s="68" t="s">
        <v>1359</v>
      </c>
      <c r="G111" s="65">
        <v>7</v>
      </c>
      <c r="H111" s="69">
        <v>3</v>
      </c>
      <c r="I111" s="306">
        <v>26</v>
      </c>
      <c r="J111" s="303">
        <f t="shared" si="1"/>
        <v>78</v>
      </c>
      <c r="K111" s="66">
        <v>12</v>
      </c>
      <c r="L111" s="65">
        <v>1</v>
      </c>
      <c r="M111" s="38" t="s">
        <v>1118</v>
      </c>
      <c r="N111" s="300" t="s">
        <v>3716</v>
      </c>
      <c r="O111" s="300" t="s">
        <v>3717</v>
      </c>
      <c r="P111" s="300"/>
      <c r="Q111" s="300" t="s">
        <v>3726</v>
      </c>
      <c r="R111" s="300" t="s">
        <v>3723</v>
      </c>
      <c r="S111" s="300" t="s">
        <v>3724</v>
      </c>
      <c r="T111" s="300" t="s">
        <v>3725</v>
      </c>
      <c r="U111" s="400" t="s">
        <v>3727</v>
      </c>
      <c r="V111" s="400" t="s">
        <v>3728</v>
      </c>
      <c r="W111" s="410" t="s">
        <v>3631</v>
      </c>
      <c r="X111" s="410" t="s">
        <v>3632</v>
      </c>
      <c r="Y111" s="410" t="s">
        <v>3445</v>
      </c>
      <c r="Z111" s="410" t="s">
        <v>3633</v>
      </c>
    </row>
    <row r="112" spans="1:26" x14ac:dyDescent="0.3">
      <c r="A112" s="12">
        <v>1140</v>
      </c>
      <c r="B112" s="74" t="s">
        <v>3588</v>
      </c>
      <c r="C112" s="74" t="s">
        <v>1325</v>
      </c>
      <c r="D112" s="18">
        <v>40071</v>
      </c>
      <c r="E112" s="17">
        <v>5</v>
      </c>
      <c r="F112" s="16" t="s">
        <v>935</v>
      </c>
      <c r="G112" s="12">
        <v>9</v>
      </c>
      <c r="H112" s="15">
        <v>1</v>
      </c>
      <c r="I112" s="302">
        <v>33</v>
      </c>
      <c r="J112" s="303">
        <f t="shared" si="1"/>
        <v>33</v>
      </c>
      <c r="K112" s="13">
        <v>25</v>
      </c>
      <c r="L112" s="12">
        <v>1</v>
      </c>
      <c r="M112" s="12"/>
      <c r="N112" s="300" t="s">
        <v>3716</v>
      </c>
      <c r="O112" s="300" t="s">
        <v>3717</v>
      </c>
      <c r="P112" s="300"/>
      <c r="Q112" s="300" t="s">
        <v>3726</v>
      </c>
      <c r="R112" s="300" t="s">
        <v>3723</v>
      </c>
      <c r="S112" s="300" t="s">
        <v>3724</v>
      </c>
      <c r="T112" s="300" t="s">
        <v>3725</v>
      </c>
      <c r="U112" s="400" t="s">
        <v>3727</v>
      </c>
      <c r="V112" s="400" t="s">
        <v>3728</v>
      </c>
      <c r="W112" s="410" t="s">
        <v>3631</v>
      </c>
      <c r="X112" s="410" t="s">
        <v>3632</v>
      </c>
      <c r="Y112" s="410" t="s">
        <v>3445</v>
      </c>
      <c r="Z112" s="410" t="s">
        <v>3633</v>
      </c>
    </row>
    <row r="113" spans="1:26" x14ac:dyDescent="0.3">
      <c r="A113" s="12">
        <v>1141</v>
      </c>
      <c r="B113" s="74" t="s">
        <v>3589</v>
      </c>
      <c r="C113" s="74" t="s">
        <v>3511</v>
      </c>
      <c r="D113" s="18">
        <v>40071</v>
      </c>
      <c r="E113" s="17">
        <v>5</v>
      </c>
      <c r="F113" s="16" t="s">
        <v>1267</v>
      </c>
      <c r="G113" s="12">
        <v>9</v>
      </c>
      <c r="H113" s="15">
        <v>1</v>
      </c>
      <c r="I113" s="302">
        <v>34</v>
      </c>
      <c r="J113" s="303">
        <f t="shared" si="1"/>
        <v>34</v>
      </c>
      <c r="K113" s="13">
        <v>28</v>
      </c>
      <c r="L113" s="12">
        <v>1</v>
      </c>
      <c r="M113" s="12"/>
      <c r="N113" s="300" t="s">
        <v>3716</v>
      </c>
      <c r="O113" s="300" t="s">
        <v>3717</v>
      </c>
      <c r="P113" s="300"/>
      <c r="Q113" s="300" t="s">
        <v>3726</v>
      </c>
      <c r="R113" s="300" t="s">
        <v>3723</v>
      </c>
      <c r="S113" s="300" t="s">
        <v>3724</v>
      </c>
      <c r="T113" s="300" t="s">
        <v>3725</v>
      </c>
      <c r="U113" s="400" t="s">
        <v>3727</v>
      </c>
      <c r="V113" s="400" t="s">
        <v>3728</v>
      </c>
      <c r="W113" s="410" t="s">
        <v>3631</v>
      </c>
      <c r="X113" s="410" t="s">
        <v>3632</v>
      </c>
      <c r="Y113" s="410" t="s">
        <v>3445</v>
      </c>
      <c r="Z113" s="410" t="s">
        <v>3636</v>
      </c>
    </row>
    <row r="114" spans="1:26" x14ac:dyDescent="0.3">
      <c r="A114" s="65">
        <v>1142</v>
      </c>
      <c r="B114" s="78" t="s">
        <v>1494</v>
      </c>
      <c r="C114" s="78" t="s">
        <v>1028</v>
      </c>
      <c r="D114" s="70">
        <v>40071</v>
      </c>
      <c r="E114" s="69">
        <v>5</v>
      </c>
      <c r="F114" s="68" t="s">
        <v>1343</v>
      </c>
      <c r="G114" s="65">
        <v>7</v>
      </c>
      <c r="H114" s="69">
        <v>5</v>
      </c>
      <c r="I114" s="306">
        <v>28</v>
      </c>
      <c r="J114" s="303">
        <f t="shared" si="1"/>
        <v>140</v>
      </c>
      <c r="K114" s="66">
        <v>12</v>
      </c>
      <c r="L114" s="65">
        <v>1</v>
      </c>
      <c r="M114" s="38" t="s">
        <v>1118</v>
      </c>
      <c r="N114" s="300" t="s">
        <v>3716</v>
      </c>
      <c r="O114" s="300" t="s">
        <v>3717</v>
      </c>
      <c r="P114" s="300"/>
      <c r="Q114" s="300" t="s">
        <v>3726</v>
      </c>
      <c r="R114" s="300" t="s">
        <v>3723</v>
      </c>
      <c r="S114" s="300" t="s">
        <v>3724</v>
      </c>
      <c r="T114" s="300" t="s">
        <v>3725</v>
      </c>
      <c r="U114" s="400" t="s">
        <v>3727</v>
      </c>
      <c r="V114" s="400" t="s">
        <v>3728</v>
      </c>
      <c r="W114" s="410" t="s">
        <v>3631</v>
      </c>
      <c r="X114" s="410" t="s">
        <v>3632</v>
      </c>
      <c r="Y114" s="410" t="s">
        <v>3445</v>
      </c>
      <c r="Z114" s="410" t="s">
        <v>3633</v>
      </c>
    </row>
    <row r="115" spans="1:26" x14ac:dyDescent="0.3">
      <c r="A115" s="261">
        <v>1143</v>
      </c>
      <c r="B115" s="264" t="s">
        <v>3590</v>
      </c>
      <c r="C115" s="264" t="s">
        <v>1338</v>
      </c>
      <c r="D115" s="256">
        <v>40071</v>
      </c>
      <c r="E115" s="17"/>
      <c r="F115" s="16"/>
      <c r="G115" s="255">
        <v>10</v>
      </c>
      <c r="H115" s="257">
        <v>0</v>
      </c>
      <c r="I115" s="305">
        <v>32</v>
      </c>
      <c r="J115" s="304">
        <f t="shared" si="1"/>
        <v>0</v>
      </c>
      <c r="K115" s="76">
        <v>29</v>
      </c>
      <c r="L115" s="255">
        <v>1</v>
      </c>
      <c r="M115" s="255" t="s">
        <v>3456</v>
      </c>
      <c r="N115" s="300" t="s">
        <v>3716</v>
      </c>
      <c r="O115" s="300" t="s">
        <v>3717</v>
      </c>
      <c r="P115" s="300"/>
      <c r="Q115" s="300" t="s">
        <v>3726</v>
      </c>
      <c r="R115" s="300" t="s">
        <v>3723</v>
      </c>
      <c r="S115" s="300" t="s">
        <v>3724</v>
      </c>
      <c r="T115" s="300" t="s">
        <v>3725</v>
      </c>
      <c r="U115" s="400" t="s">
        <v>3727</v>
      </c>
      <c r="V115" s="400" t="s">
        <v>3728</v>
      </c>
      <c r="W115" s="410" t="s">
        <v>3649</v>
      </c>
      <c r="X115" s="410" t="s">
        <v>3632</v>
      </c>
      <c r="Y115" s="410" t="s">
        <v>3445</v>
      </c>
      <c r="Z115" s="410" t="s">
        <v>3636</v>
      </c>
    </row>
    <row r="116" spans="1:26" x14ac:dyDescent="0.3">
      <c r="A116" s="261">
        <v>1144</v>
      </c>
      <c r="B116" s="264" t="s">
        <v>3591</v>
      </c>
      <c r="C116" s="264" t="s">
        <v>1483</v>
      </c>
      <c r="D116" s="256">
        <v>40071</v>
      </c>
      <c r="E116" s="259"/>
      <c r="F116" s="258"/>
      <c r="G116" s="255">
        <v>10</v>
      </c>
      <c r="H116" s="257">
        <v>0</v>
      </c>
      <c r="I116" s="305">
        <v>32</v>
      </c>
      <c r="J116" s="304">
        <f t="shared" si="1"/>
        <v>0</v>
      </c>
      <c r="K116" s="76">
        <v>37</v>
      </c>
      <c r="L116" s="255">
        <v>1</v>
      </c>
      <c r="M116" s="255" t="s">
        <v>3456</v>
      </c>
      <c r="N116" s="300" t="s">
        <v>3716</v>
      </c>
      <c r="O116" s="300" t="s">
        <v>3717</v>
      </c>
      <c r="P116" s="300"/>
      <c r="Q116" s="300" t="s">
        <v>3726</v>
      </c>
      <c r="R116" s="300" t="s">
        <v>3723</v>
      </c>
      <c r="S116" s="300" t="s">
        <v>3724</v>
      </c>
      <c r="T116" s="300" t="s">
        <v>3725</v>
      </c>
      <c r="U116" s="400" t="s">
        <v>3727</v>
      </c>
      <c r="V116" s="400" t="s">
        <v>3728</v>
      </c>
      <c r="W116" s="410" t="s">
        <v>3647</v>
      </c>
      <c r="X116" s="410" t="s">
        <v>3648</v>
      </c>
      <c r="Y116" s="410" t="s">
        <v>3445</v>
      </c>
      <c r="Z116" s="410" t="s">
        <v>3636</v>
      </c>
    </row>
    <row r="117" spans="1:26" x14ac:dyDescent="0.3">
      <c r="A117" s="263">
        <v>1145</v>
      </c>
      <c r="B117" s="74" t="s">
        <v>1493</v>
      </c>
      <c r="C117" s="74" t="s">
        <v>1492</v>
      </c>
      <c r="D117" s="18">
        <v>40071</v>
      </c>
      <c r="E117" s="17">
        <v>5</v>
      </c>
      <c r="F117" s="16" t="s">
        <v>1309</v>
      </c>
      <c r="G117" s="12">
        <v>8</v>
      </c>
      <c r="H117" s="15">
        <v>2</v>
      </c>
      <c r="I117" s="302">
        <v>42</v>
      </c>
      <c r="J117" s="303">
        <f t="shared" si="1"/>
        <v>84</v>
      </c>
      <c r="K117" s="13">
        <v>22</v>
      </c>
      <c r="L117" s="12">
        <v>1</v>
      </c>
      <c r="M117" s="12"/>
      <c r="N117" s="300" t="s">
        <v>3716</v>
      </c>
      <c r="O117" s="300" t="s">
        <v>3717</v>
      </c>
      <c r="P117" s="300"/>
      <c r="Q117" s="300" t="s">
        <v>3726</v>
      </c>
      <c r="R117" s="300" t="s">
        <v>3723</v>
      </c>
      <c r="S117" s="300" t="s">
        <v>3724</v>
      </c>
      <c r="T117" s="300" t="s">
        <v>3725</v>
      </c>
      <c r="U117" s="400" t="s">
        <v>3727</v>
      </c>
      <c r="V117" s="400" t="s">
        <v>3728</v>
      </c>
      <c r="W117" s="410" t="s">
        <v>3637</v>
      </c>
      <c r="X117" s="410"/>
      <c r="Y117" s="410" t="s">
        <v>3445</v>
      </c>
      <c r="Z117" s="410" t="s">
        <v>3636</v>
      </c>
    </row>
    <row r="118" spans="1:26" x14ac:dyDescent="0.3">
      <c r="A118" s="261">
        <v>1146</v>
      </c>
      <c r="B118" s="264" t="s">
        <v>3592</v>
      </c>
      <c r="C118" s="264" t="s">
        <v>1329</v>
      </c>
      <c r="D118" s="256">
        <v>40071</v>
      </c>
      <c r="E118" s="259"/>
      <c r="F118" s="258"/>
      <c r="G118" s="255">
        <v>10</v>
      </c>
      <c r="H118" s="257">
        <v>0</v>
      </c>
      <c r="I118" s="305">
        <v>29</v>
      </c>
      <c r="J118" s="304">
        <f t="shared" si="1"/>
        <v>0</v>
      </c>
      <c r="K118" s="76">
        <v>12</v>
      </c>
      <c r="L118" s="255">
        <v>1</v>
      </c>
      <c r="M118" s="255" t="s">
        <v>3456</v>
      </c>
      <c r="N118" s="300" t="s">
        <v>3716</v>
      </c>
      <c r="O118" s="300" t="s">
        <v>3717</v>
      </c>
      <c r="P118" s="300"/>
      <c r="Q118" s="300" t="s">
        <v>3726</v>
      </c>
      <c r="R118" s="300" t="s">
        <v>3723</v>
      </c>
      <c r="S118" s="300" t="s">
        <v>3724</v>
      </c>
      <c r="T118" s="300" t="s">
        <v>3725</v>
      </c>
      <c r="U118" s="400" t="s">
        <v>3727</v>
      </c>
      <c r="V118" s="400" t="s">
        <v>3728</v>
      </c>
      <c r="W118" s="410" t="s">
        <v>3637</v>
      </c>
      <c r="X118" s="410"/>
      <c r="Y118" s="410" t="s">
        <v>3445</v>
      </c>
      <c r="Z118" s="410" t="s">
        <v>3633</v>
      </c>
    </row>
    <row r="119" spans="1:26" x14ac:dyDescent="0.3">
      <c r="A119" s="266">
        <v>1147</v>
      </c>
      <c r="B119" s="12" t="s">
        <v>1491</v>
      </c>
      <c r="C119" s="12" t="s">
        <v>1490</v>
      </c>
      <c r="D119" s="18">
        <v>40071</v>
      </c>
      <c r="E119" s="17">
        <v>5</v>
      </c>
      <c r="F119" s="16" t="s">
        <v>1227</v>
      </c>
      <c r="G119" s="12">
        <v>7</v>
      </c>
      <c r="H119" s="15">
        <v>3</v>
      </c>
      <c r="I119" s="302">
        <v>33</v>
      </c>
      <c r="J119" s="303">
        <f t="shared" si="1"/>
        <v>99</v>
      </c>
      <c r="K119" s="13">
        <v>24</v>
      </c>
      <c r="L119" s="12">
        <v>1</v>
      </c>
      <c r="M119" s="12"/>
      <c r="N119" s="300" t="s">
        <v>3716</v>
      </c>
      <c r="O119" s="300" t="s">
        <v>3717</v>
      </c>
      <c r="P119" s="300"/>
      <c r="Q119" s="300" t="s">
        <v>3726</v>
      </c>
      <c r="R119" s="300" t="s">
        <v>3723</v>
      </c>
      <c r="S119" s="300" t="s">
        <v>3724</v>
      </c>
      <c r="T119" s="300" t="s">
        <v>3725</v>
      </c>
      <c r="U119" s="400" t="s">
        <v>3727</v>
      </c>
      <c r="V119" s="400" t="s">
        <v>3728</v>
      </c>
      <c r="W119" s="410" t="s">
        <v>3631</v>
      </c>
      <c r="X119" s="410" t="s">
        <v>3632</v>
      </c>
      <c r="Y119" s="410" t="s">
        <v>3445</v>
      </c>
      <c r="Z119" s="410" t="s">
        <v>3636</v>
      </c>
    </row>
    <row r="120" spans="1:26" x14ac:dyDescent="0.3">
      <c r="A120" s="12">
        <v>1148</v>
      </c>
      <c r="B120" s="74" t="s">
        <v>3593</v>
      </c>
      <c r="C120" s="74" t="s">
        <v>3594</v>
      </c>
      <c r="D120" s="18">
        <v>40071</v>
      </c>
      <c r="E120" s="17">
        <v>5</v>
      </c>
      <c r="F120" s="16" t="s">
        <v>3595</v>
      </c>
      <c r="G120" s="12">
        <v>9</v>
      </c>
      <c r="H120" s="15">
        <v>1</v>
      </c>
      <c r="I120" s="302">
        <v>29</v>
      </c>
      <c r="J120" s="303">
        <f t="shared" si="1"/>
        <v>29</v>
      </c>
      <c r="K120" s="13">
        <v>9</v>
      </c>
      <c r="L120" s="12">
        <v>1</v>
      </c>
      <c r="M120" s="12"/>
      <c r="N120" s="300" t="s">
        <v>3716</v>
      </c>
      <c r="O120" s="300" t="s">
        <v>3717</v>
      </c>
      <c r="P120" s="300"/>
      <c r="Q120" s="300" t="s">
        <v>3726</v>
      </c>
      <c r="R120" s="300" t="s">
        <v>3723</v>
      </c>
      <c r="S120" s="300" t="s">
        <v>3724</v>
      </c>
      <c r="T120" s="300" t="s">
        <v>3725</v>
      </c>
      <c r="U120" s="400" t="s">
        <v>3727</v>
      </c>
      <c r="V120" s="400" t="s">
        <v>3728</v>
      </c>
      <c r="W120" s="410" t="s">
        <v>3631</v>
      </c>
      <c r="X120" s="410" t="s">
        <v>3632</v>
      </c>
      <c r="Y120" s="410" t="s">
        <v>3445</v>
      </c>
      <c r="Z120" s="410" t="s">
        <v>3633</v>
      </c>
    </row>
    <row r="121" spans="1:26" x14ac:dyDescent="0.3">
      <c r="A121" s="12">
        <v>1149</v>
      </c>
      <c r="B121" s="74" t="s">
        <v>3596</v>
      </c>
      <c r="C121" s="74" t="s">
        <v>3509</v>
      </c>
      <c r="D121" s="18">
        <v>40071</v>
      </c>
      <c r="E121" s="17">
        <v>5</v>
      </c>
      <c r="F121" s="16" t="s">
        <v>3597</v>
      </c>
      <c r="G121" s="12">
        <v>9</v>
      </c>
      <c r="H121" s="15">
        <v>1</v>
      </c>
      <c r="I121" s="302">
        <v>33</v>
      </c>
      <c r="J121" s="303">
        <f t="shared" si="1"/>
        <v>33</v>
      </c>
      <c r="K121" s="13">
        <v>27</v>
      </c>
      <c r="L121" s="12">
        <v>1</v>
      </c>
      <c r="M121" s="12"/>
      <c r="N121" s="300" t="s">
        <v>3716</v>
      </c>
      <c r="O121" s="300" t="s">
        <v>3717</v>
      </c>
      <c r="P121" s="300"/>
      <c r="Q121" s="300" t="s">
        <v>3726</v>
      </c>
      <c r="R121" s="300" t="s">
        <v>3723</v>
      </c>
      <c r="S121" s="300" t="s">
        <v>3724</v>
      </c>
      <c r="T121" s="300" t="s">
        <v>3725</v>
      </c>
      <c r="U121" s="400" t="s">
        <v>3727</v>
      </c>
      <c r="V121" s="400" t="s">
        <v>3728</v>
      </c>
      <c r="W121" s="410" t="s">
        <v>3634</v>
      </c>
      <c r="X121" s="410" t="s">
        <v>3635</v>
      </c>
      <c r="Y121" s="410" t="s">
        <v>3445</v>
      </c>
      <c r="Z121" s="410" t="s">
        <v>3633</v>
      </c>
    </row>
    <row r="122" spans="1:26" x14ac:dyDescent="0.3">
      <c r="A122" s="12">
        <v>1150</v>
      </c>
      <c r="B122" s="12" t="s">
        <v>3598</v>
      </c>
      <c r="C122" s="12" t="s">
        <v>3476</v>
      </c>
      <c r="D122" s="18">
        <v>40071</v>
      </c>
      <c r="E122" s="17">
        <v>5</v>
      </c>
      <c r="F122" s="16" t="s">
        <v>3599</v>
      </c>
      <c r="G122" s="12">
        <v>9</v>
      </c>
      <c r="H122" s="15">
        <v>1</v>
      </c>
      <c r="I122" s="302">
        <v>30</v>
      </c>
      <c r="J122" s="303">
        <f t="shared" si="1"/>
        <v>30</v>
      </c>
      <c r="K122" s="13">
        <v>18</v>
      </c>
      <c r="L122" s="12">
        <v>1</v>
      </c>
      <c r="M122" s="12"/>
      <c r="N122" s="300" t="s">
        <v>3716</v>
      </c>
      <c r="O122" s="300" t="s">
        <v>3717</v>
      </c>
      <c r="P122" s="300"/>
      <c r="Q122" s="300" t="s">
        <v>3726</v>
      </c>
      <c r="R122" s="300" t="s">
        <v>3723</v>
      </c>
      <c r="S122" s="300" t="s">
        <v>3724</v>
      </c>
      <c r="T122" s="300" t="s">
        <v>3725</v>
      </c>
      <c r="U122" s="400" t="s">
        <v>3727</v>
      </c>
      <c r="V122" s="400" t="s">
        <v>3728</v>
      </c>
      <c r="W122" s="410" t="s">
        <v>3641</v>
      </c>
      <c r="X122" s="410" t="s">
        <v>3632</v>
      </c>
      <c r="Y122" s="410" t="s">
        <v>3445</v>
      </c>
      <c r="Z122" s="410" t="s">
        <v>3633</v>
      </c>
    </row>
    <row r="123" spans="1:26" x14ac:dyDescent="0.3">
      <c r="A123" s="12">
        <v>1151</v>
      </c>
      <c r="B123" s="74" t="s">
        <v>3600</v>
      </c>
      <c r="C123" s="74" t="s">
        <v>3537</v>
      </c>
      <c r="D123" s="18">
        <v>40071</v>
      </c>
      <c r="E123" s="17">
        <v>5</v>
      </c>
      <c r="F123" s="16" t="s">
        <v>1354</v>
      </c>
      <c r="G123" s="12">
        <v>9</v>
      </c>
      <c r="H123" s="15">
        <v>1</v>
      </c>
      <c r="I123" s="302">
        <v>34</v>
      </c>
      <c r="J123" s="303">
        <f t="shared" si="1"/>
        <v>34</v>
      </c>
      <c r="K123" s="13">
        <v>23</v>
      </c>
      <c r="L123" s="12">
        <v>1</v>
      </c>
      <c r="M123" s="12"/>
      <c r="N123" s="300" t="s">
        <v>3716</v>
      </c>
      <c r="O123" s="300" t="s">
        <v>3717</v>
      </c>
      <c r="P123" s="300"/>
      <c r="Q123" s="300" t="s">
        <v>3726</v>
      </c>
      <c r="R123" s="300" t="s">
        <v>3723</v>
      </c>
      <c r="S123" s="300" t="s">
        <v>3724</v>
      </c>
      <c r="T123" s="300" t="s">
        <v>3725</v>
      </c>
      <c r="U123" s="400" t="s">
        <v>3727</v>
      </c>
      <c r="V123" s="400" t="s">
        <v>3728</v>
      </c>
      <c r="W123" s="410" t="s">
        <v>3631</v>
      </c>
      <c r="X123" s="410" t="s">
        <v>3632</v>
      </c>
      <c r="Y123" s="410" t="s">
        <v>3445</v>
      </c>
      <c r="Z123" s="410" t="s">
        <v>3633</v>
      </c>
    </row>
    <row r="124" spans="1:26" x14ac:dyDescent="0.3">
      <c r="A124" s="267">
        <v>1152</v>
      </c>
      <c r="B124" s="65" t="s">
        <v>1489</v>
      </c>
      <c r="C124" s="65" t="s">
        <v>1469</v>
      </c>
      <c r="D124" s="70">
        <v>40071</v>
      </c>
      <c r="E124" s="69">
        <v>5</v>
      </c>
      <c r="F124" s="68" t="s">
        <v>1293</v>
      </c>
      <c r="G124" s="65">
        <v>6</v>
      </c>
      <c r="H124" s="67">
        <v>4</v>
      </c>
      <c r="I124" s="306">
        <v>30</v>
      </c>
      <c r="J124" s="303">
        <f t="shared" si="1"/>
        <v>120</v>
      </c>
      <c r="K124" s="66">
        <v>16</v>
      </c>
      <c r="L124" s="65">
        <v>1</v>
      </c>
      <c r="M124" s="38" t="s">
        <v>1118</v>
      </c>
      <c r="N124" s="300" t="s">
        <v>3716</v>
      </c>
      <c r="O124" s="300" t="s">
        <v>3717</v>
      </c>
      <c r="P124" s="300"/>
      <c r="Q124" s="300" t="s">
        <v>3726</v>
      </c>
      <c r="R124" s="300" t="s">
        <v>3723</v>
      </c>
      <c r="S124" s="300" t="s">
        <v>3724</v>
      </c>
      <c r="T124" s="300" t="s">
        <v>3725</v>
      </c>
      <c r="U124" s="400" t="s">
        <v>3727</v>
      </c>
      <c r="V124" s="400" t="s">
        <v>3728</v>
      </c>
      <c r="W124" s="410" t="s">
        <v>3631</v>
      </c>
      <c r="X124" s="410" t="s">
        <v>3632</v>
      </c>
      <c r="Y124" s="410" t="s">
        <v>3445</v>
      </c>
      <c r="Z124" s="410" t="s">
        <v>3633</v>
      </c>
    </row>
    <row r="125" spans="1:26" x14ac:dyDescent="0.3">
      <c r="A125" s="268">
        <v>1153</v>
      </c>
      <c r="B125" s="255" t="s">
        <v>3601</v>
      </c>
      <c r="C125" s="255" t="s">
        <v>1086</v>
      </c>
      <c r="D125" s="256">
        <v>40071</v>
      </c>
      <c r="E125" s="259"/>
      <c r="F125" s="258"/>
      <c r="G125" s="255">
        <v>6</v>
      </c>
      <c r="H125" s="257">
        <v>0</v>
      </c>
      <c r="I125" s="305">
        <v>26</v>
      </c>
      <c r="J125" s="304">
        <f t="shared" si="1"/>
        <v>0</v>
      </c>
      <c r="K125" s="76">
        <v>32</v>
      </c>
      <c r="L125" s="255">
        <v>1</v>
      </c>
      <c r="M125" s="38" t="s">
        <v>3713</v>
      </c>
      <c r="N125" s="300" t="s">
        <v>3716</v>
      </c>
      <c r="O125" s="300" t="s">
        <v>3717</v>
      </c>
      <c r="P125" s="300"/>
      <c r="Q125" s="300" t="s">
        <v>3726</v>
      </c>
      <c r="R125" s="300" t="s">
        <v>3723</v>
      </c>
      <c r="S125" s="300" t="s">
        <v>3724</v>
      </c>
      <c r="T125" s="300" t="s">
        <v>3725</v>
      </c>
      <c r="U125" s="400" t="s">
        <v>3727</v>
      </c>
      <c r="V125" s="400" t="s">
        <v>3728</v>
      </c>
      <c r="W125" s="410" t="s">
        <v>3631</v>
      </c>
      <c r="X125" s="410" t="s">
        <v>3632</v>
      </c>
      <c r="Y125" s="410" t="s">
        <v>3445</v>
      </c>
      <c r="Z125" s="410" t="s">
        <v>3633</v>
      </c>
    </row>
    <row r="126" spans="1:26" x14ac:dyDescent="0.3">
      <c r="A126" s="263">
        <v>1154</v>
      </c>
      <c r="B126" s="12" t="s">
        <v>1488</v>
      </c>
      <c r="C126" s="12" t="s">
        <v>1487</v>
      </c>
      <c r="D126" s="18">
        <v>40071</v>
      </c>
      <c r="E126" s="17">
        <v>6</v>
      </c>
      <c r="F126" s="16" t="s">
        <v>1225</v>
      </c>
      <c r="G126" s="12">
        <v>8</v>
      </c>
      <c r="H126" s="15">
        <v>2</v>
      </c>
      <c r="I126" s="302">
        <v>24</v>
      </c>
      <c r="J126" s="303">
        <f t="shared" si="1"/>
        <v>48</v>
      </c>
      <c r="K126" s="13">
        <v>14</v>
      </c>
      <c r="L126" s="12">
        <v>1</v>
      </c>
      <c r="M126" s="12"/>
      <c r="N126" s="300" t="s">
        <v>3716</v>
      </c>
      <c r="O126" s="300" t="s">
        <v>3717</v>
      </c>
      <c r="P126" s="300"/>
      <c r="Q126" s="300" t="s">
        <v>3726</v>
      </c>
      <c r="R126" s="300" t="s">
        <v>3723</v>
      </c>
      <c r="S126" s="300" t="s">
        <v>3724</v>
      </c>
      <c r="T126" s="300" t="s">
        <v>3725</v>
      </c>
      <c r="U126" s="400" t="s">
        <v>3727</v>
      </c>
      <c r="V126" s="400" t="s">
        <v>3728</v>
      </c>
      <c r="W126" s="410" t="s">
        <v>3631</v>
      </c>
      <c r="X126" s="410" t="s">
        <v>3632</v>
      </c>
      <c r="Y126" s="410" t="s">
        <v>3445</v>
      </c>
      <c r="Z126" s="410" t="s">
        <v>3633</v>
      </c>
    </row>
    <row r="127" spans="1:26" x14ac:dyDescent="0.3">
      <c r="A127" s="263">
        <v>1155</v>
      </c>
      <c r="B127" s="77" t="s">
        <v>3602</v>
      </c>
      <c r="C127" s="74" t="s">
        <v>3603</v>
      </c>
      <c r="D127" s="18">
        <v>40071</v>
      </c>
      <c r="E127" s="17">
        <v>6</v>
      </c>
      <c r="F127" s="16" t="s">
        <v>1324</v>
      </c>
      <c r="G127" s="12">
        <v>9</v>
      </c>
      <c r="H127" s="15">
        <v>1</v>
      </c>
      <c r="I127" s="302">
        <v>34</v>
      </c>
      <c r="J127" s="303">
        <f t="shared" si="1"/>
        <v>34</v>
      </c>
      <c r="K127" s="13">
        <v>24</v>
      </c>
      <c r="L127" s="12">
        <v>1</v>
      </c>
      <c r="M127" s="12"/>
      <c r="N127" s="300" t="s">
        <v>3716</v>
      </c>
      <c r="O127" s="300" t="s">
        <v>3717</v>
      </c>
      <c r="P127" s="300"/>
      <c r="Q127" s="300" t="s">
        <v>3726</v>
      </c>
      <c r="R127" s="300" t="s">
        <v>3723</v>
      </c>
      <c r="S127" s="300" t="s">
        <v>3724</v>
      </c>
      <c r="T127" s="300" t="s">
        <v>3725</v>
      </c>
      <c r="U127" s="400" t="s">
        <v>3727</v>
      </c>
      <c r="V127" s="400" t="s">
        <v>3728</v>
      </c>
      <c r="W127" s="410" t="s">
        <v>3631</v>
      </c>
      <c r="X127" s="410" t="s">
        <v>3632</v>
      </c>
      <c r="Y127" s="410" t="s">
        <v>3445</v>
      </c>
      <c r="Z127" s="410" t="s">
        <v>3636</v>
      </c>
    </row>
    <row r="128" spans="1:26" x14ac:dyDescent="0.3">
      <c r="A128" s="269">
        <v>1156</v>
      </c>
      <c r="B128" s="38" t="s">
        <v>1486</v>
      </c>
      <c r="C128" s="38" t="s">
        <v>1485</v>
      </c>
      <c r="D128" s="44">
        <v>40071</v>
      </c>
      <c r="E128" s="43">
        <v>6</v>
      </c>
      <c r="F128" s="42" t="s">
        <v>1199</v>
      </c>
      <c r="G128" s="38">
        <v>7</v>
      </c>
      <c r="H128" s="43">
        <v>3</v>
      </c>
      <c r="I128" s="307">
        <v>23</v>
      </c>
      <c r="J128" s="303">
        <f t="shared" si="1"/>
        <v>69</v>
      </c>
      <c r="K128" s="39">
        <v>11</v>
      </c>
      <c r="L128" s="38">
        <v>1</v>
      </c>
      <c r="M128" s="38" t="s">
        <v>1484</v>
      </c>
      <c r="N128" s="300" t="s">
        <v>3716</v>
      </c>
      <c r="O128" s="300" t="s">
        <v>3717</v>
      </c>
      <c r="P128" s="300"/>
      <c r="Q128" s="300" t="s">
        <v>3726</v>
      </c>
      <c r="R128" s="300" t="s">
        <v>3723</v>
      </c>
      <c r="S128" s="300" t="s">
        <v>3724</v>
      </c>
      <c r="T128" s="300" t="s">
        <v>3725</v>
      </c>
      <c r="U128" s="400" t="s">
        <v>3727</v>
      </c>
      <c r="V128" s="400" t="s">
        <v>3728</v>
      </c>
      <c r="W128" s="410" t="s">
        <v>3631</v>
      </c>
      <c r="X128" s="410" t="s">
        <v>3632</v>
      </c>
      <c r="Y128" s="410" t="s">
        <v>3445</v>
      </c>
      <c r="Z128" s="410" t="s">
        <v>3633</v>
      </c>
    </row>
    <row r="129" spans="1:26" x14ac:dyDescent="0.3">
      <c r="A129" s="261">
        <v>1157</v>
      </c>
      <c r="B129" s="270" t="s">
        <v>3604</v>
      </c>
      <c r="C129" s="264" t="s">
        <v>1483</v>
      </c>
      <c r="D129" s="256">
        <v>40071</v>
      </c>
      <c r="E129" s="259"/>
      <c r="F129" s="258"/>
      <c r="G129" s="255">
        <v>10</v>
      </c>
      <c r="H129" s="257">
        <v>0</v>
      </c>
      <c r="I129" s="305">
        <v>32</v>
      </c>
      <c r="J129" s="304">
        <f t="shared" si="1"/>
        <v>0</v>
      </c>
      <c r="K129" s="76">
        <v>26</v>
      </c>
      <c r="L129" s="255">
        <v>1</v>
      </c>
      <c r="M129" s="255" t="s">
        <v>3456</v>
      </c>
      <c r="N129" s="300" t="s">
        <v>3716</v>
      </c>
      <c r="O129" s="300" t="s">
        <v>3717</v>
      </c>
      <c r="P129" s="300"/>
      <c r="Q129" s="300" t="s">
        <v>3726</v>
      </c>
      <c r="R129" s="300" t="s">
        <v>3723</v>
      </c>
      <c r="S129" s="300" t="s">
        <v>3724</v>
      </c>
      <c r="T129" s="300" t="s">
        <v>3725</v>
      </c>
      <c r="U129" s="400" t="s">
        <v>3727</v>
      </c>
      <c r="V129" s="400" t="s">
        <v>3728</v>
      </c>
      <c r="W129" s="410" t="s">
        <v>3631</v>
      </c>
      <c r="X129" s="410" t="s">
        <v>3632</v>
      </c>
      <c r="Y129" s="410" t="s">
        <v>3445</v>
      </c>
      <c r="Z129" s="410" t="s">
        <v>3633</v>
      </c>
    </row>
    <row r="130" spans="1:26" x14ac:dyDescent="0.3">
      <c r="A130" s="263">
        <v>1158</v>
      </c>
      <c r="B130" s="77" t="s">
        <v>3605</v>
      </c>
      <c r="C130" s="74" t="s">
        <v>3606</v>
      </c>
      <c r="D130" s="18">
        <v>40071</v>
      </c>
      <c r="E130" s="17">
        <v>6</v>
      </c>
      <c r="F130" s="16" t="s">
        <v>1449</v>
      </c>
      <c r="G130" s="12">
        <v>7</v>
      </c>
      <c r="H130" s="15">
        <v>1</v>
      </c>
      <c r="I130" s="302">
        <v>33</v>
      </c>
      <c r="J130" s="303">
        <f t="shared" si="1"/>
        <v>33</v>
      </c>
      <c r="K130" s="13">
        <v>17</v>
      </c>
      <c r="L130" s="12">
        <v>1</v>
      </c>
      <c r="M130" s="12"/>
      <c r="N130" s="300" t="s">
        <v>3716</v>
      </c>
      <c r="O130" s="300" t="s">
        <v>3717</v>
      </c>
      <c r="P130" s="300"/>
      <c r="Q130" s="300" t="s">
        <v>3726</v>
      </c>
      <c r="R130" s="300" t="s">
        <v>3723</v>
      </c>
      <c r="S130" s="300" t="s">
        <v>3724</v>
      </c>
      <c r="T130" s="300" t="s">
        <v>3725</v>
      </c>
      <c r="U130" s="400" t="s">
        <v>3727</v>
      </c>
      <c r="V130" s="400" t="s">
        <v>3728</v>
      </c>
      <c r="W130" s="410" t="s">
        <v>3631</v>
      </c>
      <c r="X130" s="410" t="s">
        <v>3632</v>
      </c>
      <c r="Y130" s="410" t="s">
        <v>3445</v>
      </c>
      <c r="Z130" s="410" t="s">
        <v>3633</v>
      </c>
    </row>
    <row r="131" spans="1:26" x14ac:dyDescent="0.3">
      <c r="A131" s="268">
        <v>1159</v>
      </c>
      <c r="B131" s="65" t="s">
        <v>1482</v>
      </c>
      <c r="C131" s="65" t="s">
        <v>1481</v>
      </c>
      <c r="D131" s="70">
        <v>40071</v>
      </c>
      <c r="E131" s="69">
        <v>6</v>
      </c>
      <c r="F131" s="68" t="s">
        <v>1316</v>
      </c>
      <c r="G131" s="65">
        <v>7</v>
      </c>
      <c r="H131" s="67">
        <v>3</v>
      </c>
      <c r="I131" s="306">
        <v>24</v>
      </c>
      <c r="J131" s="303">
        <f t="shared" si="1"/>
        <v>72</v>
      </c>
      <c r="K131" s="66">
        <v>17</v>
      </c>
      <c r="L131" s="65">
        <v>1</v>
      </c>
      <c r="M131" s="38" t="s">
        <v>1118</v>
      </c>
      <c r="N131" s="300" t="s">
        <v>3716</v>
      </c>
      <c r="O131" s="300" t="s">
        <v>3717</v>
      </c>
      <c r="P131" s="300"/>
      <c r="Q131" s="300" t="s">
        <v>3726</v>
      </c>
      <c r="R131" s="300" t="s">
        <v>3723</v>
      </c>
      <c r="S131" s="300" t="s">
        <v>3724</v>
      </c>
      <c r="T131" s="300" t="s">
        <v>3725</v>
      </c>
      <c r="U131" s="400" t="s">
        <v>3727</v>
      </c>
      <c r="V131" s="400" t="s">
        <v>3728</v>
      </c>
      <c r="W131" s="410" t="s">
        <v>3631</v>
      </c>
      <c r="X131" s="410" t="s">
        <v>3632</v>
      </c>
      <c r="Y131" s="410" t="s">
        <v>3445</v>
      </c>
      <c r="Z131" s="410" t="s">
        <v>3633</v>
      </c>
    </row>
    <row r="132" spans="1:26" x14ac:dyDescent="0.3">
      <c r="A132" s="263">
        <v>1160</v>
      </c>
      <c r="B132" s="77" t="s">
        <v>3607</v>
      </c>
      <c r="C132" s="74" t="s">
        <v>3509</v>
      </c>
      <c r="D132" s="18">
        <v>40071</v>
      </c>
      <c r="E132" s="17">
        <v>6</v>
      </c>
      <c r="F132" s="16" t="s">
        <v>1313</v>
      </c>
      <c r="G132" s="12">
        <v>9</v>
      </c>
      <c r="H132" s="15">
        <v>1</v>
      </c>
      <c r="I132" s="302">
        <v>33</v>
      </c>
      <c r="J132" s="303">
        <f t="shared" si="1"/>
        <v>33</v>
      </c>
      <c r="K132" s="13">
        <v>25</v>
      </c>
      <c r="L132" s="12">
        <v>1</v>
      </c>
      <c r="M132" s="12"/>
      <c r="N132" s="300" t="s">
        <v>3716</v>
      </c>
      <c r="O132" s="300" t="s">
        <v>3717</v>
      </c>
      <c r="P132" s="300"/>
      <c r="Q132" s="300" t="s">
        <v>3726</v>
      </c>
      <c r="R132" s="300" t="s">
        <v>3723</v>
      </c>
      <c r="S132" s="300" t="s">
        <v>3724</v>
      </c>
      <c r="T132" s="300" t="s">
        <v>3725</v>
      </c>
      <c r="U132" s="400" t="s">
        <v>3727</v>
      </c>
      <c r="V132" s="400" t="s">
        <v>3728</v>
      </c>
      <c r="W132" s="410" t="s">
        <v>3631</v>
      </c>
      <c r="X132" s="410" t="s">
        <v>3632</v>
      </c>
      <c r="Y132" s="410" t="s">
        <v>3445</v>
      </c>
      <c r="Z132" s="410" t="s">
        <v>3636</v>
      </c>
    </row>
    <row r="133" spans="1:26" x14ac:dyDescent="0.3">
      <c r="A133" s="263">
        <v>1161</v>
      </c>
      <c r="B133" s="77" t="s">
        <v>1480</v>
      </c>
      <c r="C133" s="74" t="s">
        <v>1479</v>
      </c>
      <c r="D133" s="18">
        <v>40071</v>
      </c>
      <c r="E133" s="17">
        <v>6</v>
      </c>
      <c r="F133" s="16" t="s">
        <v>1189</v>
      </c>
      <c r="G133" s="12">
        <v>8</v>
      </c>
      <c r="H133" s="15">
        <v>2</v>
      </c>
      <c r="I133" s="302">
        <v>37</v>
      </c>
      <c r="J133" s="303">
        <f t="shared" si="1"/>
        <v>74</v>
      </c>
      <c r="K133" s="13">
        <v>17</v>
      </c>
      <c r="L133" s="12">
        <v>1</v>
      </c>
      <c r="M133" s="12"/>
      <c r="N133" s="300" t="s">
        <v>3716</v>
      </c>
      <c r="O133" s="300" t="s">
        <v>3717</v>
      </c>
      <c r="P133" s="300"/>
      <c r="Q133" s="300" t="s">
        <v>3726</v>
      </c>
      <c r="R133" s="300" t="s">
        <v>3723</v>
      </c>
      <c r="S133" s="300" t="s">
        <v>3724</v>
      </c>
      <c r="T133" s="300" t="s">
        <v>3725</v>
      </c>
      <c r="U133" s="400" t="s">
        <v>3727</v>
      </c>
      <c r="V133" s="400" t="s">
        <v>3728</v>
      </c>
      <c r="W133" s="410" t="s">
        <v>3634</v>
      </c>
      <c r="X133" s="410" t="s">
        <v>3635</v>
      </c>
      <c r="Y133" s="410" t="s">
        <v>3445</v>
      </c>
      <c r="Z133" s="410" t="s">
        <v>3636</v>
      </c>
    </row>
    <row r="134" spans="1:26" x14ac:dyDescent="0.3">
      <c r="A134" s="263">
        <v>1162</v>
      </c>
      <c r="B134" s="77" t="s">
        <v>3608</v>
      </c>
      <c r="C134" s="74" t="s">
        <v>3523</v>
      </c>
      <c r="D134" s="18">
        <v>40071</v>
      </c>
      <c r="E134" s="17">
        <v>6</v>
      </c>
      <c r="F134" s="16" t="s">
        <v>1243</v>
      </c>
      <c r="G134" s="12">
        <v>9</v>
      </c>
      <c r="H134" s="15">
        <v>1</v>
      </c>
      <c r="I134" s="302">
        <v>28</v>
      </c>
      <c r="J134" s="303">
        <f t="shared" si="1"/>
        <v>28</v>
      </c>
      <c r="K134" s="13">
        <v>8</v>
      </c>
      <c r="L134" s="12">
        <v>1</v>
      </c>
      <c r="M134" s="12"/>
      <c r="N134" s="300" t="s">
        <v>3716</v>
      </c>
      <c r="O134" s="300" t="s">
        <v>3717</v>
      </c>
      <c r="P134" s="300"/>
      <c r="Q134" s="300" t="s">
        <v>3726</v>
      </c>
      <c r="R134" s="300" t="s">
        <v>3723</v>
      </c>
      <c r="S134" s="300" t="s">
        <v>3724</v>
      </c>
      <c r="T134" s="300" t="s">
        <v>3725</v>
      </c>
      <c r="U134" s="400" t="s">
        <v>3727</v>
      </c>
      <c r="V134" s="400" t="s">
        <v>3728</v>
      </c>
      <c r="W134" s="410" t="s">
        <v>3631</v>
      </c>
      <c r="X134" s="410" t="s">
        <v>3632</v>
      </c>
      <c r="Y134" s="410" t="s">
        <v>3644</v>
      </c>
      <c r="Z134" s="410" t="s">
        <v>3633</v>
      </c>
    </row>
    <row r="135" spans="1:26" x14ac:dyDescent="0.3">
      <c r="A135" s="261">
        <v>1163</v>
      </c>
      <c r="B135" s="264" t="s">
        <v>3609</v>
      </c>
      <c r="C135" s="264" t="s">
        <v>3610</v>
      </c>
      <c r="D135" s="256">
        <v>40071</v>
      </c>
      <c r="E135" s="259"/>
      <c r="F135" s="258"/>
      <c r="G135" s="255">
        <v>10</v>
      </c>
      <c r="H135" s="257">
        <v>0</v>
      </c>
      <c r="I135" s="305">
        <v>30</v>
      </c>
      <c r="J135" s="304">
        <f t="shared" ref="J135:J198" si="2">PRODUCT(H135:I135)</f>
        <v>0</v>
      </c>
      <c r="K135" s="76">
        <v>25</v>
      </c>
      <c r="L135" s="255">
        <v>1</v>
      </c>
      <c r="M135" s="255" t="s">
        <v>3456</v>
      </c>
      <c r="N135" s="300" t="s">
        <v>3716</v>
      </c>
      <c r="O135" s="300" t="s">
        <v>3717</v>
      </c>
      <c r="P135" s="300"/>
      <c r="Q135" s="300" t="s">
        <v>3726</v>
      </c>
      <c r="R135" s="300" t="s">
        <v>3723</v>
      </c>
      <c r="S135" s="300" t="s">
        <v>3724</v>
      </c>
      <c r="T135" s="300" t="s">
        <v>3725</v>
      </c>
      <c r="U135" s="400" t="s">
        <v>3727</v>
      </c>
      <c r="V135" s="400" t="s">
        <v>3728</v>
      </c>
      <c r="W135" s="410" t="s">
        <v>3649</v>
      </c>
      <c r="X135" s="410" t="s">
        <v>3632</v>
      </c>
      <c r="Y135" s="410" t="s">
        <v>3445</v>
      </c>
      <c r="Z135" s="410" t="s">
        <v>3633</v>
      </c>
    </row>
    <row r="136" spans="1:26" x14ac:dyDescent="0.3">
      <c r="A136" s="261">
        <v>1164</v>
      </c>
      <c r="B136" s="270" t="s">
        <v>3611</v>
      </c>
      <c r="C136" s="264" t="s">
        <v>3612</v>
      </c>
      <c r="D136" s="256">
        <v>40071</v>
      </c>
      <c r="E136" s="259"/>
      <c r="F136" s="258"/>
      <c r="G136" s="255">
        <v>9</v>
      </c>
      <c r="H136" s="257">
        <v>0</v>
      </c>
      <c r="I136" s="305">
        <v>24</v>
      </c>
      <c r="J136" s="304">
        <f t="shared" si="2"/>
        <v>0</v>
      </c>
      <c r="K136" s="76">
        <v>15</v>
      </c>
      <c r="L136" s="255">
        <v>1</v>
      </c>
      <c r="M136" s="255" t="s">
        <v>3456</v>
      </c>
      <c r="N136" s="300" t="s">
        <v>3716</v>
      </c>
      <c r="O136" s="300" t="s">
        <v>3717</v>
      </c>
      <c r="P136" s="300"/>
      <c r="Q136" s="300" t="s">
        <v>3726</v>
      </c>
      <c r="R136" s="300" t="s">
        <v>3723</v>
      </c>
      <c r="S136" s="300" t="s">
        <v>3724</v>
      </c>
      <c r="T136" s="300" t="s">
        <v>3725</v>
      </c>
      <c r="U136" s="400" t="s">
        <v>3727</v>
      </c>
      <c r="V136" s="400" t="s">
        <v>3728</v>
      </c>
      <c r="W136" s="410" t="s">
        <v>3631</v>
      </c>
      <c r="X136" s="410" t="s">
        <v>3632</v>
      </c>
      <c r="Y136" s="410" t="s">
        <v>3445</v>
      </c>
      <c r="Z136" s="410" t="s">
        <v>3636</v>
      </c>
    </row>
    <row r="137" spans="1:26" x14ac:dyDescent="0.3">
      <c r="A137" s="263">
        <v>1165</v>
      </c>
      <c r="B137" s="12" t="s">
        <v>3613</v>
      </c>
      <c r="C137" s="12" t="s">
        <v>3614</v>
      </c>
      <c r="D137" s="18">
        <v>40071</v>
      </c>
      <c r="E137" s="17">
        <v>6</v>
      </c>
      <c r="F137" s="16" t="s">
        <v>1230</v>
      </c>
      <c r="G137" s="12">
        <v>9</v>
      </c>
      <c r="H137" s="15">
        <v>1</v>
      </c>
      <c r="I137" s="302">
        <v>29</v>
      </c>
      <c r="J137" s="303">
        <f t="shared" si="2"/>
        <v>29</v>
      </c>
      <c r="K137" s="13">
        <v>23</v>
      </c>
      <c r="L137" s="12">
        <v>1</v>
      </c>
      <c r="M137" s="12"/>
      <c r="N137" s="300" t="s">
        <v>3716</v>
      </c>
      <c r="O137" s="300" t="s">
        <v>3717</v>
      </c>
      <c r="P137" s="300"/>
      <c r="Q137" s="300" t="s">
        <v>3726</v>
      </c>
      <c r="R137" s="300" t="s">
        <v>3723</v>
      </c>
      <c r="S137" s="300" t="s">
        <v>3724</v>
      </c>
      <c r="T137" s="300" t="s">
        <v>3725</v>
      </c>
      <c r="U137" s="400" t="s">
        <v>3727</v>
      </c>
      <c r="V137" s="400" t="s">
        <v>3728</v>
      </c>
      <c r="W137" s="410" t="s">
        <v>3631</v>
      </c>
      <c r="X137" s="410" t="s">
        <v>3632</v>
      </c>
      <c r="Y137" s="410" t="s">
        <v>3445</v>
      </c>
      <c r="Z137" s="410" t="s">
        <v>3633</v>
      </c>
    </row>
    <row r="138" spans="1:26" x14ac:dyDescent="0.3">
      <c r="A138" s="12">
        <v>1166</v>
      </c>
      <c r="B138" s="74" t="s">
        <v>3615</v>
      </c>
      <c r="C138" s="74" t="s">
        <v>3550</v>
      </c>
      <c r="D138" s="18">
        <v>40071</v>
      </c>
      <c r="E138" s="17">
        <v>6</v>
      </c>
      <c r="F138" s="16" t="s">
        <v>1364</v>
      </c>
      <c r="G138" s="12">
        <v>9</v>
      </c>
      <c r="H138" s="15">
        <v>1</v>
      </c>
      <c r="I138" s="302">
        <v>34</v>
      </c>
      <c r="J138" s="303">
        <f t="shared" si="2"/>
        <v>34</v>
      </c>
      <c r="K138" s="13">
        <v>24</v>
      </c>
      <c r="L138" s="12">
        <v>1</v>
      </c>
      <c r="M138" s="12"/>
      <c r="N138" s="300" t="s">
        <v>3716</v>
      </c>
      <c r="O138" s="300" t="s">
        <v>3717</v>
      </c>
      <c r="P138" s="300"/>
      <c r="Q138" s="300" t="s">
        <v>3726</v>
      </c>
      <c r="R138" s="300" t="s">
        <v>3723</v>
      </c>
      <c r="S138" s="300" t="s">
        <v>3724</v>
      </c>
      <c r="T138" s="300" t="s">
        <v>3725</v>
      </c>
      <c r="U138" s="400" t="s">
        <v>3727</v>
      </c>
      <c r="V138" s="400" t="s">
        <v>3728</v>
      </c>
      <c r="W138" s="410" t="s">
        <v>3631</v>
      </c>
      <c r="X138" s="410" t="s">
        <v>3632</v>
      </c>
      <c r="Y138" s="410" t="s">
        <v>3445</v>
      </c>
      <c r="Z138" s="410" t="s">
        <v>3636</v>
      </c>
    </row>
    <row r="139" spans="1:26" x14ac:dyDescent="0.3">
      <c r="A139" s="65">
        <v>1167</v>
      </c>
      <c r="B139" s="65" t="s">
        <v>1478</v>
      </c>
      <c r="C139" s="65" t="s">
        <v>1477</v>
      </c>
      <c r="D139" s="70">
        <v>40071</v>
      </c>
      <c r="E139" s="69">
        <v>6</v>
      </c>
      <c r="F139" s="68" t="s">
        <v>1281</v>
      </c>
      <c r="G139" s="65">
        <v>4</v>
      </c>
      <c r="H139" s="67">
        <v>6</v>
      </c>
      <c r="I139" s="306">
        <v>34</v>
      </c>
      <c r="J139" s="303">
        <f t="shared" si="2"/>
        <v>204</v>
      </c>
      <c r="K139" s="66">
        <v>13</v>
      </c>
      <c r="L139" s="65">
        <v>1</v>
      </c>
      <c r="M139" s="38" t="s">
        <v>1118</v>
      </c>
      <c r="N139" s="300" t="s">
        <v>3716</v>
      </c>
      <c r="O139" s="300" t="s">
        <v>3717</v>
      </c>
      <c r="P139" s="300"/>
      <c r="Q139" s="300" t="s">
        <v>3726</v>
      </c>
      <c r="R139" s="300" t="s">
        <v>3723</v>
      </c>
      <c r="S139" s="300" t="s">
        <v>3724</v>
      </c>
      <c r="T139" s="300" t="s">
        <v>3725</v>
      </c>
      <c r="U139" s="400" t="s">
        <v>3727</v>
      </c>
      <c r="V139" s="400" t="s">
        <v>3728</v>
      </c>
      <c r="W139" s="410" t="s">
        <v>3641</v>
      </c>
      <c r="X139" s="410" t="s">
        <v>3632</v>
      </c>
      <c r="Y139" s="410" t="s">
        <v>3445</v>
      </c>
      <c r="Z139" s="410" t="s">
        <v>3633</v>
      </c>
    </row>
    <row r="140" spans="1:26" x14ac:dyDescent="0.3">
      <c r="A140" s="65">
        <v>1168</v>
      </c>
      <c r="B140" s="65" t="s">
        <v>1476</v>
      </c>
      <c r="C140" s="65" t="s">
        <v>1475</v>
      </c>
      <c r="D140" s="70">
        <v>40071</v>
      </c>
      <c r="E140" s="69">
        <v>6</v>
      </c>
      <c r="F140" s="68" t="s">
        <v>1356</v>
      </c>
      <c r="G140" s="65">
        <v>5</v>
      </c>
      <c r="H140" s="69">
        <v>5</v>
      </c>
      <c r="I140" s="306">
        <v>33</v>
      </c>
      <c r="J140" s="303">
        <f t="shared" si="2"/>
        <v>165</v>
      </c>
      <c r="K140" s="66">
        <v>20</v>
      </c>
      <c r="L140" s="65">
        <v>1</v>
      </c>
      <c r="M140" s="38" t="s">
        <v>1118</v>
      </c>
      <c r="N140" s="300" t="s">
        <v>3716</v>
      </c>
      <c r="O140" s="300" t="s">
        <v>3717</v>
      </c>
      <c r="P140" s="300"/>
      <c r="Q140" s="300" t="s">
        <v>3726</v>
      </c>
      <c r="R140" s="300" t="s">
        <v>3723</v>
      </c>
      <c r="S140" s="300" t="s">
        <v>3724</v>
      </c>
      <c r="T140" s="300" t="s">
        <v>3725</v>
      </c>
      <c r="U140" s="400" t="s">
        <v>3727</v>
      </c>
      <c r="V140" s="400" t="s">
        <v>3728</v>
      </c>
      <c r="W140" s="410" t="s">
        <v>3659</v>
      </c>
      <c r="X140" s="410" t="s">
        <v>3660</v>
      </c>
      <c r="Y140" s="410" t="s">
        <v>3445</v>
      </c>
      <c r="Z140" s="410" t="s">
        <v>3636</v>
      </c>
    </row>
    <row r="141" spans="1:26" x14ac:dyDescent="0.3">
      <c r="A141" s="65">
        <v>1169</v>
      </c>
      <c r="B141" s="65" t="s">
        <v>1474</v>
      </c>
      <c r="C141" s="65" t="s">
        <v>1322</v>
      </c>
      <c r="D141" s="70">
        <v>40071</v>
      </c>
      <c r="E141" s="69">
        <v>6</v>
      </c>
      <c r="F141" s="68" t="s">
        <v>1193</v>
      </c>
      <c r="G141" s="65">
        <v>6</v>
      </c>
      <c r="H141" s="67">
        <v>4</v>
      </c>
      <c r="I141" s="306">
        <v>31</v>
      </c>
      <c r="J141" s="303">
        <f t="shared" si="2"/>
        <v>124</v>
      </c>
      <c r="K141" s="66">
        <v>10</v>
      </c>
      <c r="L141" s="65">
        <v>1</v>
      </c>
      <c r="M141" s="38" t="s">
        <v>1118</v>
      </c>
      <c r="N141" s="300" t="s">
        <v>3716</v>
      </c>
      <c r="O141" s="300" t="s">
        <v>3717</v>
      </c>
      <c r="P141" s="300"/>
      <c r="Q141" s="300" t="s">
        <v>3726</v>
      </c>
      <c r="R141" s="300" t="s">
        <v>3723</v>
      </c>
      <c r="S141" s="300" t="s">
        <v>3724</v>
      </c>
      <c r="T141" s="300" t="s">
        <v>3725</v>
      </c>
      <c r="U141" s="400" t="s">
        <v>3727</v>
      </c>
      <c r="V141" s="400" t="s">
        <v>3728</v>
      </c>
      <c r="W141" s="410" t="s">
        <v>3631</v>
      </c>
      <c r="X141" s="410" t="s">
        <v>3632</v>
      </c>
      <c r="Y141" s="410" t="s">
        <v>3445</v>
      </c>
      <c r="Z141" s="410" t="s">
        <v>3636</v>
      </c>
    </row>
    <row r="142" spans="1:26" x14ac:dyDescent="0.3">
      <c r="A142" s="12">
        <v>1170</v>
      </c>
      <c r="B142" s="12" t="s">
        <v>1473</v>
      </c>
      <c r="C142" s="12" t="s">
        <v>1469</v>
      </c>
      <c r="D142" s="18">
        <v>40071</v>
      </c>
      <c r="E142" s="17">
        <v>6</v>
      </c>
      <c r="F142" s="16" t="s">
        <v>1336</v>
      </c>
      <c r="G142" s="12">
        <v>8</v>
      </c>
      <c r="H142" s="15">
        <v>2</v>
      </c>
      <c r="I142" s="302">
        <v>30</v>
      </c>
      <c r="J142" s="303">
        <f t="shared" si="2"/>
        <v>60</v>
      </c>
      <c r="K142" s="13">
        <v>16</v>
      </c>
      <c r="L142" s="12">
        <v>1</v>
      </c>
      <c r="M142" s="12"/>
      <c r="N142" s="300" t="s">
        <v>3716</v>
      </c>
      <c r="O142" s="300" t="s">
        <v>3717</v>
      </c>
      <c r="P142" s="300"/>
      <c r="Q142" s="300" t="s">
        <v>3726</v>
      </c>
      <c r="R142" s="300" t="s">
        <v>3723</v>
      </c>
      <c r="S142" s="300" t="s">
        <v>3724</v>
      </c>
      <c r="T142" s="300" t="s">
        <v>3725</v>
      </c>
      <c r="U142" s="400" t="s">
        <v>3727</v>
      </c>
      <c r="V142" s="400" t="s">
        <v>3728</v>
      </c>
      <c r="W142" s="410" t="s">
        <v>3631</v>
      </c>
      <c r="X142" s="410" t="s">
        <v>3632</v>
      </c>
      <c r="Y142" s="410" t="s">
        <v>3445</v>
      </c>
      <c r="Z142" s="410" t="s">
        <v>3633</v>
      </c>
    </row>
    <row r="143" spans="1:26" x14ac:dyDescent="0.3">
      <c r="A143" s="12">
        <v>1171</v>
      </c>
      <c r="B143" s="74" t="s">
        <v>3616</v>
      </c>
      <c r="C143" s="74" t="s">
        <v>1464</v>
      </c>
      <c r="D143" s="18">
        <v>40071</v>
      </c>
      <c r="E143" s="17">
        <v>6</v>
      </c>
      <c r="F143" s="16" t="s">
        <v>3599</v>
      </c>
      <c r="G143" s="12">
        <v>9</v>
      </c>
      <c r="H143" s="15">
        <v>1</v>
      </c>
      <c r="I143" s="302">
        <v>31</v>
      </c>
      <c r="J143" s="303">
        <f t="shared" si="2"/>
        <v>31</v>
      </c>
      <c r="K143" s="13">
        <v>16</v>
      </c>
      <c r="L143" s="12">
        <v>1</v>
      </c>
      <c r="M143" s="12"/>
      <c r="N143" s="300" t="s">
        <v>3716</v>
      </c>
      <c r="O143" s="300" t="s">
        <v>3717</v>
      </c>
      <c r="P143" s="300"/>
      <c r="Q143" s="300" t="s">
        <v>3726</v>
      </c>
      <c r="R143" s="300" t="s">
        <v>3723</v>
      </c>
      <c r="S143" s="300" t="s">
        <v>3724</v>
      </c>
      <c r="T143" s="300" t="s">
        <v>3725</v>
      </c>
      <c r="U143" s="400" t="s">
        <v>3727</v>
      </c>
      <c r="V143" s="400" t="s">
        <v>3728</v>
      </c>
      <c r="W143" s="410" t="s">
        <v>3631</v>
      </c>
      <c r="X143" s="410" t="s">
        <v>3632</v>
      </c>
      <c r="Y143" s="410" t="s">
        <v>3445</v>
      </c>
      <c r="Z143" s="410" t="s">
        <v>3636</v>
      </c>
    </row>
    <row r="144" spans="1:26" x14ac:dyDescent="0.3">
      <c r="A144" s="12">
        <v>1172</v>
      </c>
      <c r="B144" s="74" t="s">
        <v>3617</v>
      </c>
      <c r="C144" s="74" t="s">
        <v>3476</v>
      </c>
      <c r="D144" s="18">
        <v>40071</v>
      </c>
      <c r="E144" s="17">
        <v>6</v>
      </c>
      <c r="F144" s="16" t="s">
        <v>1354</v>
      </c>
      <c r="G144" s="12">
        <v>9</v>
      </c>
      <c r="H144" s="15">
        <v>1</v>
      </c>
      <c r="I144" s="302">
        <v>30</v>
      </c>
      <c r="J144" s="303">
        <f t="shared" si="2"/>
        <v>30</v>
      </c>
      <c r="K144" s="13">
        <v>16</v>
      </c>
      <c r="L144" s="12">
        <v>1</v>
      </c>
      <c r="M144" s="12"/>
      <c r="N144" s="300" t="s">
        <v>3716</v>
      </c>
      <c r="O144" s="300" t="s">
        <v>3717</v>
      </c>
      <c r="P144" s="300"/>
      <c r="Q144" s="300" t="s">
        <v>3726</v>
      </c>
      <c r="R144" s="300" t="s">
        <v>3723</v>
      </c>
      <c r="S144" s="300" t="s">
        <v>3724</v>
      </c>
      <c r="T144" s="300" t="s">
        <v>3725</v>
      </c>
      <c r="U144" s="400" t="s">
        <v>3727</v>
      </c>
      <c r="V144" s="400" t="s">
        <v>3728</v>
      </c>
      <c r="W144" s="410" t="s">
        <v>3631</v>
      </c>
      <c r="X144" s="410" t="s">
        <v>3632</v>
      </c>
      <c r="Y144" s="410" t="s">
        <v>3445</v>
      </c>
      <c r="Z144" s="410" t="s">
        <v>3633</v>
      </c>
    </row>
    <row r="145" spans="1:26" x14ac:dyDescent="0.3">
      <c r="A145" s="12">
        <v>1173</v>
      </c>
      <c r="B145" s="12" t="s">
        <v>1472</v>
      </c>
      <c r="C145" s="12" t="s">
        <v>1471</v>
      </c>
      <c r="D145" s="18">
        <v>40071</v>
      </c>
      <c r="E145" s="17">
        <v>6</v>
      </c>
      <c r="F145" s="16" t="s">
        <v>1293</v>
      </c>
      <c r="G145" s="12">
        <v>7</v>
      </c>
      <c r="H145" s="15">
        <v>3</v>
      </c>
      <c r="I145" s="302">
        <v>34</v>
      </c>
      <c r="J145" s="303">
        <f t="shared" si="2"/>
        <v>102</v>
      </c>
      <c r="K145" s="13">
        <v>25</v>
      </c>
      <c r="L145" s="12">
        <v>1</v>
      </c>
      <c r="M145" s="12"/>
      <c r="N145" s="300" t="s">
        <v>3716</v>
      </c>
      <c r="O145" s="300" t="s">
        <v>3717</v>
      </c>
      <c r="P145" s="300"/>
      <c r="Q145" s="300" t="s">
        <v>3726</v>
      </c>
      <c r="R145" s="300" t="s">
        <v>3723</v>
      </c>
      <c r="S145" s="300" t="s">
        <v>3724</v>
      </c>
      <c r="T145" s="300" t="s">
        <v>3725</v>
      </c>
      <c r="U145" s="400" t="s">
        <v>3727</v>
      </c>
      <c r="V145" s="400" t="s">
        <v>3728</v>
      </c>
      <c r="W145" s="410" t="s">
        <v>3661</v>
      </c>
      <c r="X145" s="410" t="s">
        <v>3662</v>
      </c>
      <c r="Y145" s="410" t="s">
        <v>3445</v>
      </c>
      <c r="Z145" s="410" t="s">
        <v>3633</v>
      </c>
    </row>
    <row r="146" spans="1:26" x14ac:dyDescent="0.3">
      <c r="A146" s="12">
        <v>1174</v>
      </c>
      <c r="B146" s="12" t="s">
        <v>1470</v>
      </c>
      <c r="C146" s="12" t="s">
        <v>1469</v>
      </c>
      <c r="D146" s="18">
        <v>40071</v>
      </c>
      <c r="E146" s="17">
        <v>7</v>
      </c>
      <c r="F146" s="16" t="s">
        <v>1235</v>
      </c>
      <c r="G146" s="12">
        <v>7</v>
      </c>
      <c r="H146" s="15">
        <v>3</v>
      </c>
      <c r="I146" s="302">
        <v>30</v>
      </c>
      <c r="J146" s="303">
        <f t="shared" si="2"/>
        <v>90</v>
      </c>
      <c r="K146" s="13">
        <v>16</v>
      </c>
      <c r="L146" s="12">
        <v>1</v>
      </c>
      <c r="M146" s="12"/>
      <c r="N146" s="300" t="s">
        <v>3716</v>
      </c>
      <c r="O146" s="300" t="s">
        <v>3717</v>
      </c>
      <c r="P146" s="300"/>
      <c r="Q146" s="300" t="s">
        <v>3726</v>
      </c>
      <c r="R146" s="300" t="s">
        <v>3723</v>
      </c>
      <c r="S146" s="300" t="s">
        <v>3724</v>
      </c>
      <c r="T146" s="300" t="s">
        <v>3725</v>
      </c>
      <c r="U146" s="400" t="s">
        <v>3727</v>
      </c>
      <c r="V146" s="400" t="s">
        <v>3728</v>
      </c>
      <c r="W146" s="410" t="s">
        <v>3634</v>
      </c>
      <c r="X146" s="410" t="s">
        <v>3635</v>
      </c>
      <c r="Y146" s="410" t="s">
        <v>3445</v>
      </c>
      <c r="Z146" s="410" t="s">
        <v>3633</v>
      </c>
    </row>
    <row r="147" spans="1:26" x14ac:dyDescent="0.3">
      <c r="A147" s="12">
        <v>1175</v>
      </c>
      <c r="B147" s="74" t="s">
        <v>3618</v>
      </c>
      <c r="C147" s="74" t="s">
        <v>3619</v>
      </c>
      <c r="D147" s="18">
        <v>40071</v>
      </c>
      <c r="E147" s="17">
        <v>7</v>
      </c>
      <c r="F147" s="16" t="s">
        <v>1468</v>
      </c>
      <c r="G147" s="12">
        <v>9</v>
      </c>
      <c r="H147" s="15">
        <v>1</v>
      </c>
      <c r="I147" s="302">
        <v>31</v>
      </c>
      <c r="J147" s="303">
        <f t="shared" si="2"/>
        <v>31</v>
      </c>
      <c r="K147" s="13">
        <v>16</v>
      </c>
      <c r="L147" s="12">
        <v>1</v>
      </c>
      <c r="M147" s="12"/>
      <c r="N147" s="300" t="s">
        <v>3716</v>
      </c>
      <c r="O147" s="300" t="s">
        <v>3717</v>
      </c>
      <c r="P147" s="300"/>
      <c r="Q147" s="300" t="s">
        <v>3726</v>
      </c>
      <c r="R147" s="300" t="s">
        <v>3723</v>
      </c>
      <c r="S147" s="300" t="s">
        <v>3724</v>
      </c>
      <c r="T147" s="300" t="s">
        <v>3725</v>
      </c>
      <c r="U147" s="400" t="s">
        <v>3727</v>
      </c>
      <c r="V147" s="400" t="s">
        <v>3728</v>
      </c>
      <c r="W147" s="410" t="s">
        <v>3631</v>
      </c>
      <c r="X147" s="410" t="s">
        <v>3632</v>
      </c>
      <c r="Y147" s="410" t="s">
        <v>3644</v>
      </c>
      <c r="Z147" s="410" t="s">
        <v>3636</v>
      </c>
    </row>
    <row r="148" spans="1:26" x14ac:dyDescent="0.3">
      <c r="A148" s="12">
        <v>1176</v>
      </c>
      <c r="B148" s="74" t="s">
        <v>1467</v>
      </c>
      <c r="C148" s="74" t="s">
        <v>1466</v>
      </c>
      <c r="D148" s="18">
        <v>40071</v>
      </c>
      <c r="E148" s="17">
        <v>7</v>
      </c>
      <c r="F148" s="16" t="s">
        <v>1277</v>
      </c>
      <c r="G148" s="12">
        <v>8</v>
      </c>
      <c r="H148" s="15">
        <v>2</v>
      </c>
      <c r="I148" s="302">
        <v>35</v>
      </c>
      <c r="J148" s="303">
        <f t="shared" si="2"/>
        <v>70</v>
      </c>
      <c r="K148" s="13">
        <v>12</v>
      </c>
      <c r="L148" s="12">
        <v>1</v>
      </c>
      <c r="M148" s="12"/>
      <c r="N148" s="300" t="s">
        <v>3716</v>
      </c>
      <c r="O148" s="300" t="s">
        <v>3717</v>
      </c>
      <c r="P148" s="300"/>
      <c r="Q148" s="300" t="s">
        <v>3726</v>
      </c>
      <c r="R148" s="300" t="s">
        <v>3723</v>
      </c>
      <c r="S148" s="300" t="s">
        <v>3724</v>
      </c>
      <c r="T148" s="300" t="s">
        <v>3725</v>
      </c>
      <c r="U148" s="400" t="s">
        <v>3727</v>
      </c>
      <c r="V148" s="400" t="s">
        <v>3728</v>
      </c>
      <c r="W148" s="410" t="s">
        <v>3634</v>
      </c>
      <c r="X148" s="410" t="s">
        <v>3635</v>
      </c>
      <c r="Y148" s="410" t="s">
        <v>3445</v>
      </c>
      <c r="Z148" s="410" t="s">
        <v>3633</v>
      </c>
    </row>
    <row r="149" spans="1:26" x14ac:dyDescent="0.3">
      <c r="A149" s="12">
        <v>1177</v>
      </c>
      <c r="B149" s="74" t="s">
        <v>3620</v>
      </c>
      <c r="C149" s="74" t="s">
        <v>3499</v>
      </c>
      <c r="D149" s="18">
        <v>40071</v>
      </c>
      <c r="E149" s="17">
        <v>7</v>
      </c>
      <c r="F149" s="16" t="s">
        <v>1321</v>
      </c>
      <c r="G149" s="12">
        <v>9</v>
      </c>
      <c r="H149" s="15">
        <v>1</v>
      </c>
      <c r="I149" s="302">
        <v>30</v>
      </c>
      <c r="J149" s="303">
        <f t="shared" si="2"/>
        <v>30</v>
      </c>
      <c r="K149" s="13">
        <v>16</v>
      </c>
      <c r="L149" s="12">
        <v>1</v>
      </c>
      <c r="M149" s="12"/>
      <c r="N149" s="300" t="s">
        <v>3716</v>
      </c>
      <c r="O149" s="300" t="s">
        <v>3717</v>
      </c>
      <c r="P149" s="300"/>
      <c r="Q149" s="300" t="s">
        <v>3726</v>
      </c>
      <c r="R149" s="300" t="s">
        <v>3723</v>
      </c>
      <c r="S149" s="300" t="s">
        <v>3724</v>
      </c>
      <c r="T149" s="300" t="s">
        <v>3725</v>
      </c>
      <c r="U149" s="400" t="s">
        <v>3727</v>
      </c>
      <c r="V149" s="400" t="s">
        <v>3728</v>
      </c>
      <c r="W149" s="410" t="s">
        <v>3634</v>
      </c>
      <c r="X149" s="410" t="s">
        <v>3635</v>
      </c>
      <c r="Y149" s="410" t="s">
        <v>3445</v>
      </c>
      <c r="Z149" s="410" t="s">
        <v>3633</v>
      </c>
    </row>
    <row r="150" spans="1:26" x14ac:dyDescent="0.3">
      <c r="A150" s="12">
        <v>1178</v>
      </c>
      <c r="B150" s="12" t="s">
        <v>1465</v>
      </c>
      <c r="C150" s="12" t="s">
        <v>1464</v>
      </c>
      <c r="D150" s="18">
        <v>40071</v>
      </c>
      <c r="E150" s="17">
        <v>7</v>
      </c>
      <c r="F150" s="16" t="s">
        <v>1351</v>
      </c>
      <c r="G150" s="12">
        <v>5</v>
      </c>
      <c r="H150" s="15">
        <v>5</v>
      </c>
      <c r="I150" s="302">
        <v>30</v>
      </c>
      <c r="J150" s="303">
        <f t="shared" si="2"/>
        <v>150</v>
      </c>
      <c r="K150" s="13">
        <v>15</v>
      </c>
      <c r="L150" s="12">
        <v>1</v>
      </c>
      <c r="M150" s="12"/>
      <c r="N150" s="300" t="s">
        <v>3716</v>
      </c>
      <c r="O150" s="300" t="s">
        <v>3717</v>
      </c>
      <c r="P150" s="300"/>
      <c r="Q150" s="300" t="s">
        <v>3726</v>
      </c>
      <c r="R150" s="300" t="s">
        <v>3723</v>
      </c>
      <c r="S150" s="300" t="s">
        <v>3724</v>
      </c>
      <c r="T150" s="300" t="s">
        <v>3725</v>
      </c>
      <c r="U150" s="400" t="s">
        <v>3727</v>
      </c>
      <c r="V150" s="400" t="s">
        <v>3728</v>
      </c>
      <c r="W150" s="410" t="s">
        <v>3634</v>
      </c>
      <c r="X150" s="410" t="s">
        <v>3635</v>
      </c>
      <c r="Y150" s="410" t="s">
        <v>3445</v>
      </c>
      <c r="Z150" s="410" t="s">
        <v>3636</v>
      </c>
    </row>
    <row r="151" spans="1:26" x14ac:dyDescent="0.3">
      <c r="A151" s="12">
        <v>1179</v>
      </c>
      <c r="B151" s="12" t="s">
        <v>1463</v>
      </c>
      <c r="C151" s="12" t="s">
        <v>1397</v>
      </c>
      <c r="D151" s="18">
        <v>40087</v>
      </c>
      <c r="E151" s="17">
        <v>7</v>
      </c>
      <c r="F151" s="16" t="s">
        <v>1316</v>
      </c>
      <c r="G151" s="12">
        <v>12</v>
      </c>
      <c r="H151" s="15">
        <v>18</v>
      </c>
      <c r="I151" s="302">
        <v>18</v>
      </c>
      <c r="J151" s="303">
        <f t="shared" si="2"/>
        <v>324</v>
      </c>
      <c r="K151" s="13">
        <v>5</v>
      </c>
      <c r="L151" s="12">
        <v>1</v>
      </c>
      <c r="M151" s="12"/>
      <c r="N151" s="300" t="s">
        <v>3716</v>
      </c>
      <c r="O151" s="300" t="s">
        <v>3717</v>
      </c>
      <c r="P151" s="300"/>
      <c r="Q151" s="300" t="s">
        <v>3726</v>
      </c>
      <c r="R151" s="300" t="s">
        <v>3723</v>
      </c>
      <c r="S151" s="300" t="s">
        <v>3724</v>
      </c>
      <c r="T151" s="300" t="s">
        <v>3725</v>
      </c>
      <c r="U151" s="400" t="s">
        <v>3727</v>
      </c>
      <c r="V151" s="400" t="s">
        <v>3728</v>
      </c>
      <c r="W151" s="410" t="s">
        <v>3637</v>
      </c>
      <c r="X151" s="410"/>
      <c r="Y151" s="410" t="s">
        <v>3445</v>
      </c>
      <c r="Z151" s="410" t="s">
        <v>3636</v>
      </c>
    </row>
    <row r="152" spans="1:26" x14ac:dyDescent="0.3">
      <c r="A152" s="12">
        <v>1180</v>
      </c>
      <c r="B152" s="12" t="s">
        <v>1462</v>
      </c>
      <c r="C152" s="12" t="s">
        <v>1114</v>
      </c>
      <c r="D152" s="18">
        <v>40087</v>
      </c>
      <c r="E152" s="17">
        <v>7</v>
      </c>
      <c r="F152" s="16" t="s">
        <v>1267</v>
      </c>
      <c r="G152" s="12">
        <v>12</v>
      </c>
      <c r="H152" s="15">
        <v>18</v>
      </c>
      <c r="I152" s="302">
        <v>19</v>
      </c>
      <c r="J152" s="303">
        <f t="shared" si="2"/>
        <v>342</v>
      </c>
      <c r="K152" s="13">
        <v>25</v>
      </c>
      <c r="L152" s="12">
        <v>1</v>
      </c>
      <c r="M152" s="12"/>
      <c r="N152" s="300" t="s">
        <v>3716</v>
      </c>
      <c r="O152" s="300" t="s">
        <v>3717</v>
      </c>
      <c r="P152" s="300"/>
      <c r="Q152" s="300" t="s">
        <v>3726</v>
      </c>
      <c r="R152" s="300" t="s">
        <v>3723</v>
      </c>
      <c r="S152" s="300" t="s">
        <v>3724</v>
      </c>
      <c r="T152" s="300" t="s">
        <v>3725</v>
      </c>
      <c r="U152" s="400" t="s">
        <v>3727</v>
      </c>
      <c r="V152" s="400" t="s">
        <v>3728</v>
      </c>
      <c r="W152" s="410" t="s">
        <v>3631</v>
      </c>
      <c r="X152" s="410" t="s">
        <v>3632</v>
      </c>
      <c r="Y152" s="410" t="s">
        <v>3445</v>
      </c>
      <c r="Z152" s="410" t="s">
        <v>3633</v>
      </c>
    </row>
    <row r="153" spans="1:26" x14ac:dyDescent="0.3">
      <c r="A153" s="12">
        <v>1181</v>
      </c>
      <c r="B153" s="12" t="s">
        <v>1461</v>
      </c>
      <c r="C153" s="12" t="s">
        <v>1008</v>
      </c>
      <c r="D153" s="18">
        <v>40087</v>
      </c>
      <c r="E153" s="17">
        <v>7</v>
      </c>
      <c r="F153" s="16" t="s">
        <v>1193</v>
      </c>
      <c r="G153" s="12">
        <v>12</v>
      </c>
      <c r="H153" s="15">
        <v>18</v>
      </c>
      <c r="I153" s="302">
        <v>17</v>
      </c>
      <c r="J153" s="303">
        <f t="shared" si="2"/>
        <v>306</v>
      </c>
      <c r="K153" s="13">
        <v>11</v>
      </c>
      <c r="L153" s="12">
        <v>1</v>
      </c>
      <c r="M153" s="12"/>
      <c r="N153" s="300" t="s">
        <v>3716</v>
      </c>
      <c r="O153" s="300" t="s">
        <v>3717</v>
      </c>
      <c r="P153" s="300"/>
      <c r="Q153" s="300" t="s">
        <v>3726</v>
      </c>
      <c r="R153" s="300" t="s">
        <v>3723</v>
      </c>
      <c r="S153" s="300" t="s">
        <v>3724</v>
      </c>
      <c r="T153" s="300" t="s">
        <v>3725</v>
      </c>
      <c r="U153" s="400" t="s">
        <v>3727</v>
      </c>
      <c r="V153" s="400" t="s">
        <v>3728</v>
      </c>
      <c r="W153" s="410" t="s">
        <v>3639</v>
      </c>
      <c r="X153" s="410" t="s">
        <v>3640</v>
      </c>
      <c r="Y153" s="410" t="s">
        <v>3445</v>
      </c>
      <c r="Z153" s="410" t="s">
        <v>3636</v>
      </c>
    </row>
    <row r="154" spans="1:26" x14ac:dyDescent="0.3">
      <c r="A154" s="12">
        <v>1182</v>
      </c>
      <c r="B154" s="12" t="s">
        <v>1460</v>
      </c>
      <c r="C154" s="12" t="s">
        <v>1397</v>
      </c>
      <c r="D154" s="18">
        <v>40087</v>
      </c>
      <c r="E154" s="17">
        <v>8</v>
      </c>
      <c r="F154" s="16" t="s">
        <v>1210</v>
      </c>
      <c r="G154" s="12">
        <v>11</v>
      </c>
      <c r="H154" s="15">
        <v>19</v>
      </c>
      <c r="I154" s="302">
        <v>17</v>
      </c>
      <c r="J154" s="303">
        <f t="shared" si="2"/>
        <v>323</v>
      </c>
      <c r="K154" s="13">
        <v>6</v>
      </c>
      <c r="L154" s="12">
        <v>1</v>
      </c>
      <c r="M154" s="12"/>
      <c r="N154" s="300" t="s">
        <v>3716</v>
      </c>
      <c r="O154" s="300" t="s">
        <v>3717</v>
      </c>
      <c r="P154" s="300"/>
      <c r="Q154" s="300" t="s">
        <v>3726</v>
      </c>
      <c r="R154" s="300" t="s">
        <v>3723</v>
      </c>
      <c r="S154" s="300" t="s">
        <v>3724</v>
      </c>
      <c r="T154" s="300" t="s">
        <v>3725</v>
      </c>
      <c r="U154" s="400" t="s">
        <v>3727</v>
      </c>
      <c r="V154" s="400" t="s">
        <v>3728</v>
      </c>
      <c r="W154" s="410" t="s">
        <v>3631</v>
      </c>
      <c r="X154" s="410" t="s">
        <v>3632</v>
      </c>
      <c r="Y154" s="410" t="s">
        <v>3445</v>
      </c>
      <c r="Z154" s="410" t="s">
        <v>3636</v>
      </c>
    </row>
    <row r="155" spans="1:26" x14ac:dyDescent="0.3">
      <c r="A155" s="12">
        <v>1183</v>
      </c>
      <c r="B155" s="12" t="s">
        <v>1459</v>
      </c>
      <c r="C155" s="12" t="s">
        <v>1051</v>
      </c>
      <c r="D155" s="18">
        <v>40087</v>
      </c>
      <c r="E155" s="17">
        <v>8</v>
      </c>
      <c r="F155" s="16" t="s">
        <v>1232</v>
      </c>
      <c r="G155" s="12">
        <v>11</v>
      </c>
      <c r="H155" s="15">
        <v>19</v>
      </c>
      <c r="I155" s="302">
        <v>18</v>
      </c>
      <c r="J155" s="303">
        <f t="shared" si="2"/>
        <v>342</v>
      </c>
      <c r="K155" s="13">
        <v>7</v>
      </c>
      <c r="L155" s="12">
        <v>1</v>
      </c>
      <c r="M155" s="12"/>
      <c r="N155" s="300" t="s">
        <v>3716</v>
      </c>
      <c r="O155" s="300" t="s">
        <v>3717</v>
      </c>
      <c r="P155" s="300"/>
      <c r="Q155" s="300" t="s">
        <v>3726</v>
      </c>
      <c r="R155" s="300" t="s">
        <v>3723</v>
      </c>
      <c r="S155" s="300" t="s">
        <v>3724</v>
      </c>
      <c r="T155" s="300" t="s">
        <v>3725</v>
      </c>
      <c r="U155" s="400" t="s">
        <v>3727</v>
      </c>
      <c r="V155" s="400" t="s">
        <v>3728</v>
      </c>
      <c r="W155" s="410" t="s">
        <v>3631</v>
      </c>
      <c r="X155" s="410" t="s">
        <v>3632</v>
      </c>
      <c r="Y155" s="410" t="s">
        <v>3445</v>
      </c>
      <c r="Z155" s="410" t="s">
        <v>3633</v>
      </c>
    </row>
    <row r="156" spans="1:26" x14ac:dyDescent="0.3">
      <c r="A156" s="12">
        <v>1184</v>
      </c>
      <c r="B156" s="12" t="s">
        <v>1458</v>
      </c>
      <c r="C156" s="12" t="s">
        <v>1457</v>
      </c>
      <c r="D156" s="18">
        <v>40087</v>
      </c>
      <c r="E156" s="17">
        <v>8</v>
      </c>
      <c r="F156" s="16" t="s">
        <v>935</v>
      </c>
      <c r="G156" s="12">
        <v>11</v>
      </c>
      <c r="H156" s="15">
        <v>19</v>
      </c>
      <c r="I156" s="302">
        <v>21</v>
      </c>
      <c r="J156" s="303">
        <f t="shared" si="2"/>
        <v>399</v>
      </c>
      <c r="K156" s="13">
        <v>11</v>
      </c>
      <c r="L156" s="12">
        <v>1</v>
      </c>
      <c r="M156" s="12"/>
      <c r="N156" s="300" t="s">
        <v>3716</v>
      </c>
      <c r="O156" s="300" t="s">
        <v>3717</v>
      </c>
      <c r="P156" s="300"/>
      <c r="Q156" s="300" t="s">
        <v>3726</v>
      </c>
      <c r="R156" s="300" t="s">
        <v>3723</v>
      </c>
      <c r="S156" s="300" t="s">
        <v>3724</v>
      </c>
      <c r="T156" s="300" t="s">
        <v>3725</v>
      </c>
      <c r="U156" s="400" t="s">
        <v>3727</v>
      </c>
      <c r="V156" s="400" t="s">
        <v>3728</v>
      </c>
      <c r="W156" s="410" t="s">
        <v>3631</v>
      </c>
      <c r="X156" s="410" t="s">
        <v>3632</v>
      </c>
      <c r="Y156" s="410" t="s">
        <v>3445</v>
      </c>
      <c r="Z156" s="410" t="s">
        <v>3633</v>
      </c>
    </row>
    <row r="157" spans="1:26" x14ac:dyDescent="0.3">
      <c r="A157" s="12">
        <v>1185</v>
      </c>
      <c r="B157" s="12" t="s">
        <v>1456</v>
      </c>
      <c r="C157" s="12" t="s">
        <v>1020</v>
      </c>
      <c r="D157" s="18">
        <v>40087</v>
      </c>
      <c r="E157" s="17">
        <v>8</v>
      </c>
      <c r="F157" s="16" t="s">
        <v>1273</v>
      </c>
      <c r="G157" s="12">
        <v>11</v>
      </c>
      <c r="H157" s="15">
        <v>19</v>
      </c>
      <c r="I157" s="302">
        <v>19</v>
      </c>
      <c r="J157" s="303">
        <f t="shared" si="2"/>
        <v>361</v>
      </c>
      <c r="K157" s="13">
        <v>6</v>
      </c>
      <c r="L157" s="12">
        <v>1</v>
      </c>
      <c r="M157" s="12"/>
      <c r="N157" s="300" t="s">
        <v>3716</v>
      </c>
      <c r="O157" s="300" t="s">
        <v>3717</v>
      </c>
      <c r="P157" s="300"/>
      <c r="Q157" s="300" t="s">
        <v>3726</v>
      </c>
      <c r="R157" s="300" t="s">
        <v>3723</v>
      </c>
      <c r="S157" s="300" t="s">
        <v>3724</v>
      </c>
      <c r="T157" s="300" t="s">
        <v>3725</v>
      </c>
      <c r="U157" s="400" t="s">
        <v>3727</v>
      </c>
      <c r="V157" s="400" t="s">
        <v>3728</v>
      </c>
      <c r="W157" s="410" t="s">
        <v>3631</v>
      </c>
      <c r="X157" s="410" t="s">
        <v>3632</v>
      </c>
      <c r="Y157" s="410" t="s">
        <v>3445</v>
      </c>
      <c r="Z157" s="410" t="s">
        <v>3636</v>
      </c>
    </row>
    <row r="158" spans="1:26" x14ac:dyDescent="0.3">
      <c r="A158" s="23">
        <v>1186</v>
      </c>
      <c r="B158" s="23" t="s">
        <v>1455</v>
      </c>
      <c r="C158" s="23" t="s">
        <v>946</v>
      </c>
      <c r="D158" s="28">
        <v>40087</v>
      </c>
      <c r="E158" s="27">
        <v>8</v>
      </c>
      <c r="F158" s="26" t="s">
        <v>1382</v>
      </c>
      <c r="G158" s="23">
        <v>6</v>
      </c>
      <c r="H158" s="25">
        <v>24</v>
      </c>
      <c r="I158" s="308">
        <v>21</v>
      </c>
      <c r="J158" s="303">
        <f t="shared" si="2"/>
        <v>504</v>
      </c>
      <c r="K158" s="24">
        <v>31</v>
      </c>
      <c r="L158" s="23">
        <v>0</v>
      </c>
      <c r="M158" s="23" t="s">
        <v>978</v>
      </c>
      <c r="N158" s="300" t="s">
        <v>3716</v>
      </c>
      <c r="O158" s="300" t="s">
        <v>3717</v>
      </c>
      <c r="P158" s="300"/>
      <c r="Q158" s="300" t="s">
        <v>3726</v>
      </c>
      <c r="R158" s="300" t="s">
        <v>3723</v>
      </c>
      <c r="S158" s="300" t="s">
        <v>3724</v>
      </c>
      <c r="T158" s="300" t="s">
        <v>3725</v>
      </c>
      <c r="U158" s="400" t="s">
        <v>3727</v>
      </c>
      <c r="V158" s="400" t="s">
        <v>3728</v>
      </c>
      <c r="W158" s="410" t="s">
        <v>3641</v>
      </c>
      <c r="X158" s="410" t="s">
        <v>3632</v>
      </c>
      <c r="Y158" s="410" t="s">
        <v>3445</v>
      </c>
      <c r="Z158" s="410" t="s">
        <v>3633</v>
      </c>
    </row>
    <row r="159" spans="1:26" x14ac:dyDescent="0.3">
      <c r="A159" s="263">
        <v>1187</v>
      </c>
      <c r="B159" s="12" t="s">
        <v>1454</v>
      </c>
      <c r="C159" s="12" t="s">
        <v>1133</v>
      </c>
      <c r="D159" s="18">
        <v>40087</v>
      </c>
      <c r="E159" s="17">
        <v>9</v>
      </c>
      <c r="F159" s="16" t="s">
        <v>1449</v>
      </c>
      <c r="G159" s="12">
        <v>7</v>
      </c>
      <c r="H159" s="15">
        <v>19</v>
      </c>
      <c r="I159" s="302">
        <v>20</v>
      </c>
      <c r="J159" s="303">
        <f t="shared" si="2"/>
        <v>380</v>
      </c>
      <c r="K159" s="13">
        <v>13</v>
      </c>
      <c r="L159" s="12">
        <v>1</v>
      </c>
      <c r="M159" s="12"/>
      <c r="N159" s="300" t="s">
        <v>3716</v>
      </c>
      <c r="O159" s="300" t="s">
        <v>3717</v>
      </c>
      <c r="P159" s="300"/>
      <c r="Q159" s="300" t="s">
        <v>3726</v>
      </c>
      <c r="R159" s="300" t="s">
        <v>3723</v>
      </c>
      <c r="S159" s="300" t="s">
        <v>3724</v>
      </c>
      <c r="T159" s="300" t="s">
        <v>3725</v>
      </c>
      <c r="U159" s="400" t="s">
        <v>3727</v>
      </c>
      <c r="V159" s="400" t="s">
        <v>3728</v>
      </c>
      <c r="W159" s="410" t="s">
        <v>3638</v>
      </c>
      <c r="X159" s="410" t="s">
        <v>3632</v>
      </c>
      <c r="Y159" s="410" t="s">
        <v>3445</v>
      </c>
      <c r="Z159" s="410" t="s">
        <v>3636</v>
      </c>
    </row>
    <row r="160" spans="1:26" x14ac:dyDescent="0.3">
      <c r="A160" s="263">
        <v>1188</v>
      </c>
      <c r="B160" s="12" t="s">
        <v>1453</v>
      </c>
      <c r="C160" s="12" t="s">
        <v>1020</v>
      </c>
      <c r="D160" s="18">
        <v>40087</v>
      </c>
      <c r="E160" s="17">
        <v>9</v>
      </c>
      <c r="F160" s="16" t="s">
        <v>1267</v>
      </c>
      <c r="G160" s="12">
        <v>13</v>
      </c>
      <c r="H160" s="15">
        <v>19</v>
      </c>
      <c r="I160" s="302">
        <v>19</v>
      </c>
      <c r="J160" s="303">
        <f t="shared" si="2"/>
        <v>361</v>
      </c>
      <c r="K160" s="13">
        <v>6</v>
      </c>
      <c r="L160" s="12">
        <v>1</v>
      </c>
      <c r="M160" s="12"/>
      <c r="N160" s="300" t="s">
        <v>3716</v>
      </c>
      <c r="O160" s="300" t="s">
        <v>3717</v>
      </c>
      <c r="P160" s="300"/>
      <c r="Q160" s="300" t="s">
        <v>3726</v>
      </c>
      <c r="R160" s="300" t="s">
        <v>3723</v>
      </c>
      <c r="S160" s="300" t="s">
        <v>3724</v>
      </c>
      <c r="T160" s="300" t="s">
        <v>3725</v>
      </c>
      <c r="U160" s="400" t="s">
        <v>3727</v>
      </c>
      <c r="V160" s="400" t="s">
        <v>3728</v>
      </c>
      <c r="W160" s="410" t="s">
        <v>3631</v>
      </c>
      <c r="X160" s="410" t="s">
        <v>3632</v>
      </c>
      <c r="Y160" s="410" t="s">
        <v>3445</v>
      </c>
      <c r="Z160" s="410" t="s">
        <v>3633</v>
      </c>
    </row>
    <row r="161" spans="1:26" x14ac:dyDescent="0.3">
      <c r="A161" s="263">
        <v>1189</v>
      </c>
      <c r="B161" s="12" t="s">
        <v>1452</v>
      </c>
      <c r="C161" s="12" t="s">
        <v>1020</v>
      </c>
      <c r="D161" s="18">
        <v>40087</v>
      </c>
      <c r="E161" s="17">
        <v>9</v>
      </c>
      <c r="F161" s="16" t="s">
        <v>1369</v>
      </c>
      <c r="G161" s="12">
        <v>12</v>
      </c>
      <c r="H161" s="15">
        <v>18</v>
      </c>
      <c r="I161" s="302">
        <v>19</v>
      </c>
      <c r="J161" s="303">
        <f t="shared" si="2"/>
        <v>342</v>
      </c>
      <c r="K161" s="13">
        <v>6</v>
      </c>
      <c r="L161" s="12">
        <v>1</v>
      </c>
      <c r="M161" s="12"/>
      <c r="N161" s="300" t="s">
        <v>3716</v>
      </c>
      <c r="O161" s="300" t="s">
        <v>3717</v>
      </c>
      <c r="P161" s="300"/>
      <c r="Q161" s="300" t="s">
        <v>3726</v>
      </c>
      <c r="R161" s="300" t="s">
        <v>3723</v>
      </c>
      <c r="S161" s="300" t="s">
        <v>3724</v>
      </c>
      <c r="T161" s="300" t="s">
        <v>3725</v>
      </c>
      <c r="U161" s="400" t="s">
        <v>3727</v>
      </c>
      <c r="V161" s="400" t="s">
        <v>3728</v>
      </c>
      <c r="W161" s="410" t="s">
        <v>3631</v>
      </c>
      <c r="X161" s="410" t="s">
        <v>3632</v>
      </c>
      <c r="Y161" s="410" t="s">
        <v>3445</v>
      </c>
      <c r="Z161" s="410" t="s">
        <v>3633</v>
      </c>
    </row>
    <row r="162" spans="1:26" x14ac:dyDescent="0.3">
      <c r="A162" s="263">
        <v>1190</v>
      </c>
      <c r="B162" s="12" t="s">
        <v>1451</v>
      </c>
      <c r="C162" s="12" t="s">
        <v>1022</v>
      </c>
      <c r="D162" s="18">
        <v>40087</v>
      </c>
      <c r="E162" s="17">
        <v>9</v>
      </c>
      <c r="F162" s="16" t="s">
        <v>1293</v>
      </c>
      <c r="G162" s="12">
        <v>8</v>
      </c>
      <c r="H162" s="15">
        <v>22</v>
      </c>
      <c r="I162" s="302">
        <v>28</v>
      </c>
      <c r="J162" s="303">
        <f t="shared" si="2"/>
        <v>616</v>
      </c>
      <c r="K162" s="13">
        <v>6</v>
      </c>
      <c r="L162" s="12">
        <v>1</v>
      </c>
      <c r="M162" s="12"/>
      <c r="N162" s="300" t="s">
        <v>3716</v>
      </c>
      <c r="O162" s="300" t="s">
        <v>3717</v>
      </c>
      <c r="P162" s="300"/>
      <c r="Q162" s="300" t="s">
        <v>3726</v>
      </c>
      <c r="R162" s="300" t="s">
        <v>3723</v>
      </c>
      <c r="S162" s="300" t="s">
        <v>3724</v>
      </c>
      <c r="T162" s="300" t="s">
        <v>3725</v>
      </c>
      <c r="U162" s="400" t="s">
        <v>3727</v>
      </c>
      <c r="V162" s="400" t="s">
        <v>3728</v>
      </c>
      <c r="W162" s="410" t="s">
        <v>3631</v>
      </c>
      <c r="X162" s="410" t="s">
        <v>3632</v>
      </c>
      <c r="Y162" s="410" t="s">
        <v>3445</v>
      </c>
      <c r="Z162" s="410" t="s">
        <v>3636</v>
      </c>
    </row>
    <row r="163" spans="1:26" x14ac:dyDescent="0.3">
      <c r="A163" s="263">
        <v>1191</v>
      </c>
      <c r="B163" s="12" t="s">
        <v>1450</v>
      </c>
      <c r="C163" s="12" t="s">
        <v>1088</v>
      </c>
      <c r="D163" s="18">
        <v>40087</v>
      </c>
      <c r="E163" s="17">
        <v>10</v>
      </c>
      <c r="F163" s="16" t="s">
        <v>1449</v>
      </c>
      <c r="G163" s="12">
        <v>11</v>
      </c>
      <c r="H163" s="15">
        <v>19</v>
      </c>
      <c r="I163" s="302">
        <v>20</v>
      </c>
      <c r="J163" s="303">
        <f t="shared" si="2"/>
        <v>380</v>
      </c>
      <c r="K163" s="13">
        <v>7</v>
      </c>
      <c r="L163" s="12">
        <v>1</v>
      </c>
      <c r="M163" s="12"/>
      <c r="N163" s="300" t="s">
        <v>3716</v>
      </c>
      <c r="O163" s="300" t="s">
        <v>3717</v>
      </c>
      <c r="P163" s="300"/>
      <c r="Q163" s="300" t="s">
        <v>3726</v>
      </c>
      <c r="R163" s="300" t="s">
        <v>3723</v>
      </c>
      <c r="S163" s="300" t="s">
        <v>3724</v>
      </c>
      <c r="T163" s="300" t="s">
        <v>3725</v>
      </c>
      <c r="U163" s="400" t="s">
        <v>3727</v>
      </c>
      <c r="V163" s="400" t="s">
        <v>3728</v>
      </c>
      <c r="W163" s="410" t="s">
        <v>3631</v>
      </c>
      <c r="X163" s="410" t="s">
        <v>3632</v>
      </c>
      <c r="Y163" s="410" t="s">
        <v>3445</v>
      </c>
      <c r="Z163" s="410" t="s">
        <v>3636</v>
      </c>
    </row>
    <row r="164" spans="1:26" x14ac:dyDescent="0.3">
      <c r="A164" s="263">
        <v>1192</v>
      </c>
      <c r="B164" s="12" t="s">
        <v>1448</v>
      </c>
      <c r="C164" s="12" t="s">
        <v>1447</v>
      </c>
      <c r="D164" s="18">
        <v>40087</v>
      </c>
      <c r="E164" s="17">
        <v>10</v>
      </c>
      <c r="F164" s="16" t="s">
        <v>1267</v>
      </c>
      <c r="G164" s="12">
        <v>9</v>
      </c>
      <c r="H164" s="15">
        <v>21</v>
      </c>
      <c r="I164" s="302">
        <v>28</v>
      </c>
      <c r="J164" s="303">
        <f t="shared" si="2"/>
        <v>588</v>
      </c>
      <c r="K164" s="13">
        <v>7</v>
      </c>
      <c r="L164" s="12">
        <v>1</v>
      </c>
      <c r="M164" s="12"/>
      <c r="N164" s="300" t="s">
        <v>3716</v>
      </c>
      <c r="O164" s="300" t="s">
        <v>3717</v>
      </c>
      <c r="P164" s="300"/>
      <c r="Q164" s="300" t="s">
        <v>3726</v>
      </c>
      <c r="R164" s="300" t="s">
        <v>3723</v>
      </c>
      <c r="S164" s="300" t="s">
        <v>3724</v>
      </c>
      <c r="T164" s="300" t="s">
        <v>3725</v>
      </c>
      <c r="U164" s="400" t="s">
        <v>3727</v>
      </c>
      <c r="V164" s="400" t="s">
        <v>3728</v>
      </c>
      <c r="W164" s="410" t="s">
        <v>3631</v>
      </c>
      <c r="X164" s="410" t="s">
        <v>3632</v>
      </c>
      <c r="Y164" s="410" t="s">
        <v>3445</v>
      </c>
      <c r="Z164" s="410" t="s">
        <v>3633</v>
      </c>
    </row>
    <row r="165" spans="1:26" x14ac:dyDescent="0.3">
      <c r="A165" s="263">
        <v>1193</v>
      </c>
      <c r="B165" s="12" t="s">
        <v>1446</v>
      </c>
      <c r="C165" s="12" t="s">
        <v>1137</v>
      </c>
      <c r="D165" s="18">
        <v>40087</v>
      </c>
      <c r="E165" s="17">
        <v>10</v>
      </c>
      <c r="F165" s="16" t="s">
        <v>1238</v>
      </c>
      <c r="G165" s="12">
        <v>12</v>
      </c>
      <c r="H165" s="15">
        <v>18</v>
      </c>
      <c r="I165" s="302">
        <v>20</v>
      </c>
      <c r="J165" s="303">
        <f t="shared" si="2"/>
        <v>360</v>
      </c>
      <c r="K165" s="13">
        <v>17</v>
      </c>
      <c r="L165" s="12">
        <v>1</v>
      </c>
      <c r="M165" s="12"/>
      <c r="N165" s="300" t="s">
        <v>3716</v>
      </c>
      <c r="O165" s="300" t="s">
        <v>3717</v>
      </c>
      <c r="P165" s="300"/>
      <c r="Q165" s="300" t="s">
        <v>3726</v>
      </c>
      <c r="R165" s="300" t="s">
        <v>3723</v>
      </c>
      <c r="S165" s="300" t="s">
        <v>3724</v>
      </c>
      <c r="T165" s="300" t="s">
        <v>3725</v>
      </c>
      <c r="U165" s="400" t="s">
        <v>3727</v>
      </c>
      <c r="V165" s="400" t="s">
        <v>3728</v>
      </c>
      <c r="W165" s="410" t="s">
        <v>3639</v>
      </c>
      <c r="X165" s="410" t="s">
        <v>3640</v>
      </c>
      <c r="Y165" s="410" t="s">
        <v>3445</v>
      </c>
      <c r="Z165" s="410" t="s">
        <v>3636</v>
      </c>
    </row>
    <row r="166" spans="1:26" x14ac:dyDescent="0.3">
      <c r="A166" s="263">
        <v>1194</v>
      </c>
      <c r="B166" s="12" t="s">
        <v>1445</v>
      </c>
      <c r="C166" s="12" t="s">
        <v>1282</v>
      </c>
      <c r="D166" s="18">
        <v>40087</v>
      </c>
      <c r="E166" s="17">
        <v>11</v>
      </c>
      <c r="F166" s="16" t="s">
        <v>1218</v>
      </c>
      <c r="G166" s="12">
        <v>12</v>
      </c>
      <c r="H166" s="15">
        <v>18</v>
      </c>
      <c r="I166" s="302">
        <v>18</v>
      </c>
      <c r="J166" s="303">
        <f t="shared" si="2"/>
        <v>324</v>
      </c>
      <c r="K166" s="13">
        <v>14</v>
      </c>
      <c r="L166" s="12">
        <v>1</v>
      </c>
      <c r="M166" s="12"/>
      <c r="N166" s="300" t="s">
        <v>3716</v>
      </c>
      <c r="O166" s="300" t="s">
        <v>3717</v>
      </c>
      <c r="P166" s="300"/>
      <c r="Q166" s="300" t="s">
        <v>3726</v>
      </c>
      <c r="R166" s="300" t="s">
        <v>3723</v>
      </c>
      <c r="S166" s="300" t="s">
        <v>3724</v>
      </c>
      <c r="T166" s="300" t="s">
        <v>3725</v>
      </c>
      <c r="U166" s="400" t="s">
        <v>3727</v>
      </c>
      <c r="V166" s="400" t="s">
        <v>3728</v>
      </c>
      <c r="W166" s="410" t="s">
        <v>3639</v>
      </c>
      <c r="X166" s="410" t="s">
        <v>3640</v>
      </c>
      <c r="Y166" s="410" t="s">
        <v>3445</v>
      </c>
      <c r="Z166" s="410" t="s">
        <v>3633</v>
      </c>
    </row>
    <row r="167" spans="1:26" x14ac:dyDescent="0.3">
      <c r="A167" s="263">
        <v>1195</v>
      </c>
      <c r="B167" s="12" t="s">
        <v>1444</v>
      </c>
      <c r="C167" s="12" t="s">
        <v>1079</v>
      </c>
      <c r="D167" s="18">
        <v>40087</v>
      </c>
      <c r="E167" s="17">
        <v>11</v>
      </c>
      <c r="F167" s="16" t="s">
        <v>1207</v>
      </c>
      <c r="G167" s="12">
        <v>13</v>
      </c>
      <c r="H167" s="15">
        <v>17</v>
      </c>
      <c r="I167" s="302">
        <v>18</v>
      </c>
      <c r="J167" s="303">
        <f t="shared" si="2"/>
        <v>306</v>
      </c>
      <c r="K167" s="13">
        <v>13</v>
      </c>
      <c r="L167" s="12">
        <v>1</v>
      </c>
      <c r="M167" s="12"/>
      <c r="N167" s="300" t="s">
        <v>3716</v>
      </c>
      <c r="O167" s="300" t="s">
        <v>3717</v>
      </c>
      <c r="P167" s="300"/>
      <c r="Q167" s="300" t="s">
        <v>3726</v>
      </c>
      <c r="R167" s="300" t="s">
        <v>3723</v>
      </c>
      <c r="S167" s="300" t="s">
        <v>3724</v>
      </c>
      <c r="T167" s="300" t="s">
        <v>3725</v>
      </c>
      <c r="U167" s="400" t="s">
        <v>3727</v>
      </c>
      <c r="V167" s="400" t="s">
        <v>3728</v>
      </c>
      <c r="W167" s="410" t="s">
        <v>3641</v>
      </c>
      <c r="X167" s="410" t="s">
        <v>3632</v>
      </c>
      <c r="Y167" s="410" t="s">
        <v>3445</v>
      </c>
      <c r="Z167" s="410" t="s">
        <v>3633</v>
      </c>
    </row>
    <row r="168" spans="1:26" x14ac:dyDescent="0.3">
      <c r="A168" s="263">
        <v>1196</v>
      </c>
      <c r="B168" s="12" t="s">
        <v>1443</v>
      </c>
      <c r="C168" s="12" t="s">
        <v>1048</v>
      </c>
      <c r="D168" s="18">
        <v>40087</v>
      </c>
      <c r="E168" s="17">
        <v>11</v>
      </c>
      <c r="F168" s="16" t="s">
        <v>1253</v>
      </c>
      <c r="G168" s="12">
        <v>12</v>
      </c>
      <c r="H168" s="15">
        <v>18</v>
      </c>
      <c r="I168" s="302">
        <v>19</v>
      </c>
      <c r="J168" s="303">
        <f t="shared" si="2"/>
        <v>342</v>
      </c>
      <c r="K168" s="13">
        <v>16</v>
      </c>
      <c r="L168" s="12">
        <v>1</v>
      </c>
      <c r="M168" s="12"/>
      <c r="N168" s="300" t="s">
        <v>3716</v>
      </c>
      <c r="O168" s="300" t="s">
        <v>3717</v>
      </c>
      <c r="P168" s="300"/>
      <c r="Q168" s="300" t="s">
        <v>3726</v>
      </c>
      <c r="R168" s="300" t="s">
        <v>3723</v>
      </c>
      <c r="S168" s="300" t="s">
        <v>3724</v>
      </c>
      <c r="T168" s="300" t="s">
        <v>3725</v>
      </c>
      <c r="U168" s="400" t="s">
        <v>3727</v>
      </c>
      <c r="V168" s="400" t="s">
        <v>3728</v>
      </c>
      <c r="W168" s="410" t="s">
        <v>3634</v>
      </c>
      <c r="X168" s="410" t="s">
        <v>3635</v>
      </c>
      <c r="Y168" s="410" t="s">
        <v>3445</v>
      </c>
      <c r="Z168" s="410" t="s">
        <v>3633</v>
      </c>
    </row>
    <row r="169" spans="1:26" x14ac:dyDescent="0.3">
      <c r="A169" s="263">
        <v>1197</v>
      </c>
      <c r="B169" s="12" t="s">
        <v>1442</v>
      </c>
      <c r="C169" s="12" t="s">
        <v>1282</v>
      </c>
      <c r="D169" s="18">
        <v>40087</v>
      </c>
      <c r="E169" s="17">
        <v>11</v>
      </c>
      <c r="F169" s="16" t="s">
        <v>1441</v>
      </c>
      <c r="G169" s="12">
        <v>12</v>
      </c>
      <c r="H169" s="15">
        <v>18</v>
      </c>
      <c r="I169" s="302">
        <v>18</v>
      </c>
      <c r="J169" s="303">
        <f t="shared" si="2"/>
        <v>324</v>
      </c>
      <c r="K169" s="13">
        <v>16</v>
      </c>
      <c r="L169" s="12">
        <v>1</v>
      </c>
      <c r="M169" s="12"/>
      <c r="N169" s="300" t="s">
        <v>3716</v>
      </c>
      <c r="O169" s="300" t="s">
        <v>3717</v>
      </c>
      <c r="P169" s="300"/>
      <c r="Q169" s="300" t="s">
        <v>3726</v>
      </c>
      <c r="R169" s="300" t="s">
        <v>3723</v>
      </c>
      <c r="S169" s="300" t="s">
        <v>3724</v>
      </c>
      <c r="T169" s="300" t="s">
        <v>3725</v>
      </c>
      <c r="U169" s="400" t="s">
        <v>3727</v>
      </c>
      <c r="V169" s="400" t="s">
        <v>3728</v>
      </c>
      <c r="W169" s="410" t="s">
        <v>3645</v>
      </c>
      <c r="X169" s="410" t="s">
        <v>3646</v>
      </c>
      <c r="Y169" s="410" t="s">
        <v>3445</v>
      </c>
      <c r="Z169" s="410" t="s">
        <v>3636</v>
      </c>
    </row>
    <row r="170" spans="1:26" x14ac:dyDescent="0.3">
      <c r="A170" s="263">
        <v>1198</v>
      </c>
      <c r="B170" s="12" t="s">
        <v>1440</v>
      </c>
      <c r="C170" s="12" t="s">
        <v>1135</v>
      </c>
      <c r="D170" s="18">
        <v>40087</v>
      </c>
      <c r="E170" s="17">
        <v>11</v>
      </c>
      <c r="F170" s="16" t="s">
        <v>1293</v>
      </c>
      <c r="G170" s="12">
        <v>12</v>
      </c>
      <c r="H170" s="15">
        <v>18</v>
      </c>
      <c r="I170" s="302">
        <v>19</v>
      </c>
      <c r="J170" s="303">
        <f t="shared" si="2"/>
        <v>342</v>
      </c>
      <c r="K170" s="13">
        <v>18</v>
      </c>
      <c r="L170" s="12">
        <v>1</v>
      </c>
      <c r="M170" s="12"/>
      <c r="N170" s="300" t="s">
        <v>3716</v>
      </c>
      <c r="O170" s="300" t="s">
        <v>3717</v>
      </c>
      <c r="P170" s="300"/>
      <c r="Q170" s="300" t="s">
        <v>3726</v>
      </c>
      <c r="R170" s="300" t="s">
        <v>3723</v>
      </c>
      <c r="S170" s="300" t="s">
        <v>3724</v>
      </c>
      <c r="T170" s="300" t="s">
        <v>3725</v>
      </c>
      <c r="U170" s="400" t="s">
        <v>3727</v>
      </c>
      <c r="V170" s="400" t="s">
        <v>3728</v>
      </c>
      <c r="W170" s="410" t="s">
        <v>3639</v>
      </c>
      <c r="X170" s="410" t="s">
        <v>3640</v>
      </c>
      <c r="Y170" s="410" t="s">
        <v>3445</v>
      </c>
      <c r="Z170" s="410" t="s">
        <v>3633</v>
      </c>
    </row>
    <row r="171" spans="1:26" x14ac:dyDescent="0.3">
      <c r="A171" s="263">
        <v>1199</v>
      </c>
      <c r="B171" s="12" t="s">
        <v>1439</v>
      </c>
      <c r="C171" s="12" t="s">
        <v>1278</v>
      </c>
      <c r="D171" s="18">
        <v>40087</v>
      </c>
      <c r="E171" s="17">
        <v>12</v>
      </c>
      <c r="F171" s="16" t="s">
        <v>1256</v>
      </c>
      <c r="G171" s="12">
        <v>11</v>
      </c>
      <c r="H171" s="15">
        <v>19</v>
      </c>
      <c r="I171" s="302">
        <v>18</v>
      </c>
      <c r="J171" s="303">
        <f t="shared" si="2"/>
        <v>342</v>
      </c>
      <c r="K171" s="13">
        <v>8</v>
      </c>
      <c r="L171" s="12">
        <v>1</v>
      </c>
      <c r="M171" s="12"/>
      <c r="N171" s="300" t="s">
        <v>3716</v>
      </c>
      <c r="O171" s="300" t="s">
        <v>3717</v>
      </c>
      <c r="P171" s="300"/>
      <c r="Q171" s="300" t="s">
        <v>3726</v>
      </c>
      <c r="R171" s="300" t="s">
        <v>3723</v>
      </c>
      <c r="S171" s="300" t="s">
        <v>3724</v>
      </c>
      <c r="T171" s="300" t="s">
        <v>3725</v>
      </c>
      <c r="U171" s="400" t="s">
        <v>3727</v>
      </c>
      <c r="V171" s="400" t="s">
        <v>3728</v>
      </c>
      <c r="W171" s="410" t="s">
        <v>3638</v>
      </c>
      <c r="X171" s="410" t="s">
        <v>3632</v>
      </c>
      <c r="Y171" s="410" t="s">
        <v>3445</v>
      </c>
      <c r="Z171" s="410" t="s">
        <v>3636</v>
      </c>
    </row>
    <row r="172" spans="1:26" x14ac:dyDescent="0.3">
      <c r="A172" s="263">
        <v>1200</v>
      </c>
      <c r="B172" s="12" t="s">
        <v>1438</v>
      </c>
      <c r="C172" s="12" t="s">
        <v>1048</v>
      </c>
      <c r="D172" s="18">
        <v>40087</v>
      </c>
      <c r="E172" s="17">
        <v>12</v>
      </c>
      <c r="F172" s="16" t="s">
        <v>1196</v>
      </c>
      <c r="G172" s="12">
        <v>11</v>
      </c>
      <c r="H172" s="15">
        <v>19</v>
      </c>
      <c r="I172" s="302">
        <v>19</v>
      </c>
      <c r="J172" s="303">
        <f t="shared" si="2"/>
        <v>361</v>
      </c>
      <c r="K172" s="13">
        <v>5</v>
      </c>
      <c r="L172" s="12">
        <v>1</v>
      </c>
      <c r="M172" s="12"/>
      <c r="N172" s="300" t="s">
        <v>3716</v>
      </c>
      <c r="O172" s="300" t="s">
        <v>3717</v>
      </c>
      <c r="P172" s="300"/>
      <c r="Q172" s="300" t="s">
        <v>3726</v>
      </c>
      <c r="R172" s="300" t="s">
        <v>3723</v>
      </c>
      <c r="S172" s="300" t="s">
        <v>3724</v>
      </c>
      <c r="T172" s="300" t="s">
        <v>3725</v>
      </c>
      <c r="U172" s="400" t="s">
        <v>3727</v>
      </c>
      <c r="V172" s="400" t="s">
        <v>3728</v>
      </c>
      <c r="W172" s="410" t="s">
        <v>3641</v>
      </c>
      <c r="X172" s="410" t="s">
        <v>3632</v>
      </c>
      <c r="Y172" s="410" t="s">
        <v>3445</v>
      </c>
      <c r="Z172" s="410" t="s">
        <v>3633</v>
      </c>
    </row>
    <row r="173" spans="1:26" x14ac:dyDescent="0.3">
      <c r="A173" s="263">
        <v>1201</v>
      </c>
      <c r="B173" s="12" t="s">
        <v>1437</v>
      </c>
      <c r="C173" s="12" t="s">
        <v>1065</v>
      </c>
      <c r="D173" s="18">
        <v>40087</v>
      </c>
      <c r="E173" s="17">
        <v>12</v>
      </c>
      <c r="F173" s="16" t="s">
        <v>1309</v>
      </c>
      <c r="G173" s="12">
        <v>9</v>
      </c>
      <c r="H173" s="15">
        <v>21</v>
      </c>
      <c r="I173" s="302">
        <v>24</v>
      </c>
      <c r="J173" s="303">
        <f t="shared" si="2"/>
        <v>504</v>
      </c>
      <c r="K173" s="13">
        <v>18</v>
      </c>
      <c r="L173" s="12">
        <v>1</v>
      </c>
      <c r="M173" s="12"/>
      <c r="N173" s="300" t="s">
        <v>3716</v>
      </c>
      <c r="O173" s="300" t="s">
        <v>3717</v>
      </c>
      <c r="P173" s="300"/>
      <c r="Q173" s="300" t="s">
        <v>3726</v>
      </c>
      <c r="R173" s="300" t="s">
        <v>3723</v>
      </c>
      <c r="S173" s="300" t="s">
        <v>3724</v>
      </c>
      <c r="T173" s="300" t="s">
        <v>3725</v>
      </c>
      <c r="U173" s="400" t="s">
        <v>3727</v>
      </c>
      <c r="V173" s="400" t="s">
        <v>3728</v>
      </c>
      <c r="W173" s="410" t="s">
        <v>3639</v>
      </c>
      <c r="X173" s="410" t="s">
        <v>3640</v>
      </c>
      <c r="Y173" s="410" t="s">
        <v>3445</v>
      </c>
      <c r="Z173" s="410" t="s">
        <v>3633</v>
      </c>
    </row>
    <row r="174" spans="1:26" x14ac:dyDescent="0.3">
      <c r="A174" s="263">
        <v>1202</v>
      </c>
      <c r="B174" s="12" t="s">
        <v>1436</v>
      </c>
      <c r="C174" s="12" t="s">
        <v>1088</v>
      </c>
      <c r="D174" s="18">
        <v>40087</v>
      </c>
      <c r="E174" s="17">
        <v>12</v>
      </c>
      <c r="F174" s="16" t="s">
        <v>1293</v>
      </c>
      <c r="G174" s="12">
        <v>12</v>
      </c>
      <c r="H174" s="15">
        <v>18</v>
      </c>
      <c r="I174" s="302">
        <v>20</v>
      </c>
      <c r="J174" s="303">
        <f t="shared" si="2"/>
        <v>360</v>
      </c>
      <c r="K174" s="13">
        <v>23</v>
      </c>
      <c r="L174" s="12">
        <v>1</v>
      </c>
      <c r="M174" s="12"/>
      <c r="N174" s="300" t="s">
        <v>3716</v>
      </c>
      <c r="O174" s="300" t="s">
        <v>3717</v>
      </c>
      <c r="P174" s="300"/>
      <c r="Q174" s="300" t="s">
        <v>3726</v>
      </c>
      <c r="R174" s="300" t="s">
        <v>3723</v>
      </c>
      <c r="S174" s="300" t="s">
        <v>3724</v>
      </c>
      <c r="T174" s="300" t="s">
        <v>3725</v>
      </c>
      <c r="U174" s="400" t="s">
        <v>3727</v>
      </c>
      <c r="V174" s="400" t="s">
        <v>3728</v>
      </c>
      <c r="W174" s="410" t="s">
        <v>3641</v>
      </c>
      <c r="X174" s="410" t="s">
        <v>3632</v>
      </c>
      <c r="Y174" s="410" t="s">
        <v>3644</v>
      </c>
      <c r="Z174" s="410" t="s">
        <v>3633</v>
      </c>
    </row>
    <row r="175" spans="1:26" x14ac:dyDescent="0.3">
      <c r="A175" s="263">
        <v>1203</v>
      </c>
      <c r="B175" s="12" t="s">
        <v>1435</v>
      </c>
      <c r="C175" s="12" t="s">
        <v>1133</v>
      </c>
      <c r="D175" s="18">
        <v>40087</v>
      </c>
      <c r="E175" s="17">
        <v>13</v>
      </c>
      <c r="F175" s="16" t="s">
        <v>1256</v>
      </c>
      <c r="G175" s="12">
        <v>12</v>
      </c>
      <c r="H175" s="15">
        <v>18</v>
      </c>
      <c r="I175" s="302">
        <v>20</v>
      </c>
      <c r="J175" s="303">
        <f t="shared" si="2"/>
        <v>360</v>
      </c>
      <c r="K175" s="13">
        <v>24</v>
      </c>
      <c r="L175" s="12">
        <v>1</v>
      </c>
      <c r="M175" s="12"/>
      <c r="N175" s="300" t="s">
        <v>3716</v>
      </c>
      <c r="O175" s="300" t="s">
        <v>3717</v>
      </c>
      <c r="P175" s="300"/>
      <c r="Q175" s="300" t="s">
        <v>3726</v>
      </c>
      <c r="R175" s="300" t="s">
        <v>3723</v>
      </c>
      <c r="S175" s="300" t="s">
        <v>3724</v>
      </c>
      <c r="T175" s="300" t="s">
        <v>3725</v>
      </c>
      <c r="U175" s="400" t="s">
        <v>3727</v>
      </c>
      <c r="V175" s="400" t="s">
        <v>3728</v>
      </c>
      <c r="W175" s="410" t="s">
        <v>3638</v>
      </c>
      <c r="X175" s="410" t="s">
        <v>3632</v>
      </c>
      <c r="Y175" s="410" t="s">
        <v>3445</v>
      </c>
      <c r="Z175" s="410" t="s">
        <v>3633</v>
      </c>
    </row>
    <row r="176" spans="1:26" ht="14.4" x14ac:dyDescent="0.3">
      <c r="A176" s="263">
        <v>1204</v>
      </c>
      <c r="B176" s="12" t="s">
        <v>1434</v>
      </c>
      <c r="C176" s="12" t="s">
        <v>1433</v>
      </c>
      <c r="D176" s="18">
        <v>40087</v>
      </c>
      <c r="E176" s="17">
        <v>13</v>
      </c>
      <c r="F176" s="16" t="s">
        <v>1230</v>
      </c>
      <c r="G176" s="12">
        <v>12</v>
      </c>
      <c r="H176" s="15">
        <v>18</v>
      </c>
      <c r="I176" s="302">
        <v>20</v>
      </c>
      <c r="J176" s="303">
        <f t="shared" si="2"/>
        <v>360</v>
      </c>
      <c r="K176" s="13">
        <v>23</v>
      </c>
      <c r="L176" s="12">
        <v>1</v>
      </c>
      <c r="M176" s="12"/>
      <c r="N176" s="300" t="s">
        <v>3716</v>
      </c>
      <c r="O176" s="300" t="s">
        <v>3717</v>
      </c>
      <c r="P176" s="411">
        <v>41283</v>
      </c>
      <c r="Q176" s="300" t="s">
        <v>3726</v>
      </c>
      <c r="R176" s="300" t="s">
        <v>3723</v>
      </c>
      <c r="S176" s="300" t="s">
        <v>3724</v>
      </c>
      <c r="T176" s="300" t="s">
        <v>3725</v>
      </c>
      <c r="U176" s="400" t="s">
        <v>3727</v>
      </c>
      <c r="V176" s="400" t="s">
        <v>3728</v>
      </c>
      <c r="W176" s="410" t="s">
        <v>3641</v>
      </c>
      <c r="X176" s="410" t="s">
        <v>3632</v>
      </c>
      <c r="Y176" s="410" t="s">
        <v>3445</v>
      </c>
      <c r="Z176" s="410" t="s">
        <v>3636</v>
      </c>
    </row>
    <row r="177" spans="1:26" x14ac:dyDescent="0.3">
      <c r="A177" s="263">
        <v>1206</v>
      </c>
      <c r="B177" s="12" t="s">
        <v>1432</v>
      </c>
      <c r="C177" s="12" t="s">
        <v>1282</v>
      </c>
      <c r="D177" s="18">
        <v>40087</v>
      </c>
      <c r="E177" s="17">
        <v>14</v>
      </c>
      <c r="F177" s="16" t="s">
        <v>1225</v>
      </c>
      <c r="G177" s="12">
        <v>11</v>
      </c>
      <c r="H177" s="15">
        <v>19</v>
      </c>
      <c r="I177" s="302">
        <v>18</v>
      </c>
      <c r="J177" s="303">
        <f t="shared" si="2"/>
        <v>342</v>
      </c>
      <c r="K177" s="13">
        <v>7</v>
      </c>
      <c r="L177" s="12">
        <v>1</v>
      </c>
      <c r="M177" s="12"/>
      <c r="N177" s="300" t="s">
        <v>3716</v>
      </c>
      <c r="O177" s="300" t="s">
        <v>3717</v>
      </c>
      <c r="P177" s="300"/>
      <c r="Q177" s="300" t="s">
        <v>3726</v>
      </c>
      <c r="R177" s="300" t="s">
        <v>3723</v>
      </c>
      <c r="S177" s="300" t="s">
        <v>3724</v>
      </c>
      <c r="T177" s="300" t="s">
        <v>3725</v>
      </c>
      <c r="U177" s="400" t="s">
        <v>3727</v>
      </c>
      <c r="V177" s="400" t="s">
        <v>3728</v>
      </c>
      <c r="W177" s="410" t="s">
        <v>3638</v>
      </c>
      <c r="X177" s="410" t="s">
        <v>3632</v>
      </c>
      <c r="Y177" s="410" t="s">
        <v>3445</v>
      </c>
      <c r="Z177" s="410" t="s">
        <v>3636</v>
      </c>
    </row>
    <row r="178" spans="1:26" x14ac:dyDescent="0.3">
      <c r="A178" s="263">
        <v>1207</v>
      </c>
      <c r="B178" s="12" t="s">
        <v>1431</v>
      </c>
      <c r="C178" s="12" t="s">
        <v>1109</v>
      </c>
      <c r="D178" s="18">
        <v>40087</v>
      </c>
      <c r="E178" s="17">
        <v>14</v>
      </c>
      <c r="F178" s="16" t="s">
        <v>1430</v>
      </c>
      <c r="G178" s="12">
        <v>13</v>
      </c>
      <c r="H178" s="15">
        <v>17</v>
      </c>
      <c r="I178" s="302">
        <v>19</v>
      </c>
      <c r="J178" s="303">
        <f t="shared" si="2"/>
        <v>323</v>
      </c>
      <c r="K178" s="13">
        <v>12</v>
      </c>
      <c r="L178" s="12">
        <v>1</v>
      </c>
      <c r="M178" s="12"/>
      <c r="N178" s="300" t="s">
        <v>3716</v>
      </c>
      <c r="O178" s="300" t="s">
        <v>3717</v>
      </c>
      <c r="P178" s="300"/>
      <c r="Q178" s="300" t="s">
        <v>3726</v>
      </c>
      <c r="R178" s="300" t="s">
        <v>3723</v>
      </c>
      <c r="S178" s="300" t="s">
        <v>3724</v>
      </c>
      <c r="T178" s="300" t="s">
        <v>3725</v>
      </c>
      <c r="U178" s="400" t="s">
        <v>3727</v>
      </c>
      <c r="V178" s="400" t="s">
        <v>3728</v>
      </c>
      <c r="W178" s="410" t="s">
        <v>3638</v>
      </c>
      <c r="X178" s="410" t="s">
        <v>3632</v>
      </c>
      <c r="Y178" s="410" t="s">
        <v>3445</v>
      </c>
      <c r="Z178" s="410" t="s">
        <v>3636</v>
      </c>
    </row>
    <row r="179" spans="1:26" x14ac:dyDescent="0.3">
      <c r="A179" s="263">
        <v>1208</v>
      </c>
      <c r="B179" s="12" t="s">
        <v>1429</v>
      </c>
      <c r="C179" s="12" t="s">
        <v>1428</v>
      </c>
      <c r="D179" s="18">
        <v>40087</v>
      </c>
      <c r="E179" s="17">
        <v>14</v>
      </c>
      <c r="F179" s="16" t="s">
        <v>1343</v>
      </c>
      <c r="G179" s="12">
        <v>11</v>
      </c>
      <c r="H179" s="15">
        <v>19</v>
      </c>
      <c r="I179" s="302">
        <v>19</v>
      </c>
      <c r="J179" s="303">
        <f t="shared" si="2"/>
        <v>361</v>
      </c>
      <c r="K179" s="13">
        <v>12</v>
      </c>
      <c r="L179" s="12">
        <v>1</v>
      </c>
      <c r="M179" s="12"/>
      <c r="N179" s="300" t="s">
        <v>3716</v>
      </c>
      <c r="O179" s="300" t="s">
        <v>3717</v>
      </c>
      <c r="P179" s="300"/>
      <c r="Q179" s="300" t="s">
        <v>3726</v>
      </c>
      <c r="R179" s="300" t="s">
        <v>3723</v>
      </c>
      <c r="S179" s="300" t="s">
        <v>3724</v>
      </c>
      <c r="T179" s="300" t="s">
        <v>3725</v>
      </c>
      <c r="U179" s="400" t="s">
        <v>3727</v>
      </c>
      <c r="V179" s="400" t="s">
        <v>3728</v>
      </c>
      <c r="W179" s="410" t="s">
        <v>3639</v>
      </c>
      <c r="X179" s="410" t="s">
        <v>3640</v>
      </c>
      <c r="Y179" s="410" t="s">
        <v>3445</v>
      </c>
      <c r="Z179" s="410" t="s">
        <v>3636</v>
      </c>
    </row>
    <row r="180" spans="1:26" x14ac:dyDescent="0.3">
      <c r="A180" s="263">
        <v>1209</v>
      </c>
      <c r="B180" s="12" t="s">
        <v>1427</v>
      </c>
      <c r="C180" s="12" t="s">
        <v>1137</v>
      </c>
      <c r="D180" s="18">
        <v>40087</v>
      </c>
      <c r="E180" s="17">
        <v>14</v>
      </c>
      <c r="F180" s="16" t="s">
        <v>1426</v>
      </c>
      <c r="G180" s="12">
        <v>13</v>
      </c>
      <c r="H180" s="15">
        <v>17</v>
      </c>
      <c r="I180" s="302">
        <v>20</v>
      </c>
      <c r="J180" s="303">
        <f t="shared" si="2"/>
        <v>340</v>
      </c>
      <c r="K180" s="13">
        <v>25</v>
      </c>
      <c r="L180" s="12">
        <v>1</v>
      </c>
      <c r="M180" s="12"/>
      <c r="N180" s="300" t="s">
        <v>3716</v>
      </c>
      <c r="O180" s="300" t="s">
        <v>3717</v>
      </c>
      <c r="P180" s="300"/>
      <c r="Q180" s="300" t="s">
        <v>3726</v>
      </c>
      <c r="R180" s="300" t="s">
        <v>3723</v>
      </c>
      <c r="S180" s="300" t="s">
        <v>3724</v>
      </c>
      <c r="T180" s="300" t="s">
        <v>3725</v>
      </c>
      <c r="U180" s="400" t="s">
        <v>3727</v>
      </c>
      <c r="V180" s="400" t="s">
        <v>3728</v>
      </c>
      <c r="W180" s="410" t="s">
        <v>3639</v>
      </c>
      <c r="X180" s="410" t="s">
        <v>3640</v>
      </c>
      <c r="Y180" s="410" t="s">
        <v>3445</v>
      </c>
      <c r="Z180" s="410" t="s">
        <v>3636</v>
      </c>
    </row>
    <row r="181" spans="1:26" x14ac:dyDescent="0.3">
      <c r="A181" s="263">
        <v>1210</v>
      </c>
      <c r="B181" s="12" t="s">
        <v>1425</v>
      </c>
      <c r="C181" s="12" t="s">
        <v>1020</v>
      </c>
      <c r="D181" s="18">
        <v>40087</v>
      </c>
      <c r="E181" s="17">
        <v>15</v>
      </c>
      <c r="F181" s="16" t="s">
        <v>1191</v>
      </c>
      <c r="G181" s="12">
        <v>13</v>
      </c>
      <c r="H181" s="15">
        <v>17</v>
      </c>
      <c r="I181" s="302">
        <v>19</v>
      </c>
      <c r="J181" s="303">
        <f t="shared" si="2"/>
        <v>323</v>
      </c>
      <c r="K181" s="13">
        <v>14</v>
      </c>
      <c r="L181" s="12">
        <v>1</v>
      </c>
      <c r="M181" s="12"/>
      <c r="N181" s="300" t="s">
        <v>3716</v>
      </c>
      <c r="O181" s="300" t="s">
        <v>3717</v>
      </c>
      <c r="P181" s="300"/>
      <c r="Q181" s="300" t="s">
        <v>3726</v>
      </c>
      <c r="R181" s="300" t="s">
        <v>3723</v>
      </c>
      <c r="S181" s="300" t="s">
        <v>3724</v>
      </c>
      <c r="T181" s="300" t="s">
        <v>3725</v>
      </c>
      <c r="U181" s="400" t="s">
        <v>3727</v>
      </c>
      <c r="V181" s="400" t="s">
        <v>3728</v>
      </c>
      <c r="W181" s="410" t="s">
        <v>3639</v>
      </c>
      <c r="X181" s="410" t="s">
        <v>3640</v>
      </c>
      <c r="Y181" s="410" t="s">
        <v>3445</v>
      </c>
      <c r="Z181" s="410" t="s">
        <v>3633</v>
      </c>
    </row>
    <row r="182" spans="1:26" x14ac:dyDescent="0.3">
      <c r="A182" s="263">
        <v>1212</v>
      </c>
      <c r="B182" s="12" t="s">
        <v>1424</v>
      </c>
      <c r="C182" s="12" t="s">
        <v>992</v>
      </c>
      <c r="D182" s="18">
        <v>40087</v>
      </c>
      <c r="E182" s="17">
        <v>15</v>
      </c>
      <c r="F182" s="16" t="s">
        <v>1207</v>
      </c>
      <c r="G182" s="12">
        <v>11</v>
      </c>
      <c r="H182" s="15">
        <v>19</v>
      </c>
      <c r="I182" s="302">
        <v>19</v>
      </c>
      <c r="J182" s="303">
        <f t="shared" si="2"/>
        <v>361</v>
      </c>
      <c r="K182" s="13">
        <v>12</v>
      </c>
      <c r="L182" s="12">
        <v>1</v>
      </c>
      <c r="M182" s="12"/>
      <c r="N182" s="300" t="s">
        <v>3716</v>
      </c>
      <c r="O182" s="300" t="s">
        <v>3717</v>
      </c>
      <c r="P182" s="300"/>
      <c r="Q182" s="300" t="s">
        <v>3726</v>
      </c>
      <c r="R182" s="300" t="s">
        <v>3723</v>
      </c>
      <c r="S182" s="300" t="s">
        <v>3724</v>
      </c>
      <c r="T182" s="300" t="s">
        <v>3725</v>
      </c>
      <c r="U182" s="400" t="s">
        <v>3727</v>
      </c>
      <c r="V182" s="400" t="s">
        <v>3728</v>
      </c>
      <c r="W182" s="410" t="s">
        <v>3631</v>
      </c>
      <c r="X182" s="410" t="s">
        <v>3632</v>
      </c>
      <c r="Y182" s="410" t="s">
        <v>3445</v>
      </c>
      <c r="Z182" s="410" t="s">
        <v>3633</v>
      </c>
    </row>
    <row r="183" spans="1:26" x14ac:dyDescent="0.3">
      <c r="A183" s="263">
        <v>1213</v>
      </c>
      <c r="B183" s="12" t="s">
        <v>1423</v>
      </c>
      <c r="C183" s="12" t="s">
        <v>952</v>
      </c>
      <c r="D183" s="18">
        <v>40087</v>
      </c>
      <c r="E183" s="17">
        <v>15</v>
      </c>
      <c r="F183" s="16" t="s">
        <v>1364</v>
      </c>
      <c r="G183" s="12">
        <v>11</v>
      </c>
      <c r="H183" s="15">
        <v>19</v>
      </c>
      <c r="I183" s="302">
        <v>18</v>
      </c>
      <c r="J183" s="303">
        <f t="shared" si="2"/>
        <v>342</v>
      </c>
      <c r="K183" s="13">
        <v>7</v>
      </c>
      <c r="L183" s="12">
        <v>1</v>
      </c>
      <c r="M183" s="12"/>
      <c r="N183" s="300" t="s">
        <v>3716</v>
      </c>
      <c r="O183" s="300" t="s">
        <v>3717</v>
      </c>
      <c r="P183" s="300"/>
      <c r="Q183" s="300" t="s">
        <v>3726</v>
      </c>
      <c r="R183" s="300" t="s">
        <v>3723</v>
      </c>
      <c r="S183" s="300" t="s">
        <v>3724</v>
      </c>
      <c r="T183" s="300" t="s">
        <v>3725</v>
      </c>
      <c r="U183" s="400" t="s">
        <v>3727</v>
      </c>
      <c r="V183" s="400" t="s">
        <v>3728</v>
      </c>
      <c r="W183" s="410" t="s">
        <v>3631</v>
      </c>
      <c r="X183" s="410" t="s">
        <v>3632</v>
      </c>
      <c r="Y183" s="410" t="s">
        <v>3445</v>
      </c>
      <c r="Z183" s="410" t="s">
        <v>3636</v>
      </c>
    </row>
    <row r="184" spans="1:26" x14ac:dyDescent="0.3">
      <c r="A184" s="263">
        <v>1214</v>
      </c>
      <c r="B184" s="12" t="s">
        <v>1422</v>
      </c>
      <c r="C184" s="12" t="s">
        <v>1088</v>
      </c>
      <c r="D184" s="18">
        <v>40087</v>
      </c>
      <c r="E184" s="17">
        <v>15</v>
      </c>
      <c r="F184" s="16" t="s">
        <v>1238</v>
      </c>
      <c r="G184" s="12">
        <v>11</v>
      </c>
      <c r="H184" s="15">
        <v>19</v>
      </c>
      <c r="I184" s="302">
        <v>20</v>
      </c>
      <c r="J184" s="303">
        <f t="shared" si="2"/>
        <v>380</v>
      </c>
      <c r="K184" s="13">
        <v>8</v>
      </c>
      <c r="L184" s="12">
        <v>1</v>
      </c>
      <c r="M184" s="12"/>
      <c r="N184" s="300" t="s">
        <v>3716</v>
      </c>
      <c r="O184" s="300" t="s">
        <v>3717</v>
      </c>
      <c r="P184" s="300"/>
      <c r="Q184" s="300" t="s">
        <v>3726</v>
      </c>
      <c r="R184" s="300" t="s">
        <v>3723</v>
      </c>
      <c r="S184" s="300" t="s">
        <v>3724</v>
      </c>
      <c r="T184" s="300" t="s">
        <v>3725</v>
      </c>
      <c r="U184" s="400" t="s">
        <v>3727</v>
      </c>
      <c r="V184" s="400" t="s">
        <v>3728</v>
      </c>
      <c r="W184" s="410" t="s">
        <v>3631</v>
      </c>
      <c r="X184" s="410" t="s">
        <v>3632</v>
      </c>
      <c r="Y184" s="410" t="s">
        <v>3445</v>
      </c>
      <c r="Z184" s="410" t="s">
        <v>3636</v>
      </c>
    </row>
    <row r="185" spans="1:26" x14ac:dyDescent="0.3">
      <c r="A185" s="263">
        <v>1215</v>
      </c>
      <c r="B185" s="12" t="s">
        <v>1421</v>
      </c>
      <c r="C185" s="12" t="s">
        <v>1057</v>
      </c>
      <c r="D185" s="18">
        <v>40087</v>
      </c>
      <c r="E185" s="17">
        <v>16</v>
      </c>
      <c r="F185" s="16" t="s">
        <v>1218</v>
      </c>
      <c r="G185" s="12">
        <v>10</v>
      </c>
      <c r="H185" s="15">
        <v>20</v>
      </c>
      <c r="I185" s="302">
        <v>22</v>
      </c>
      <c r="J185" s="303">
        <f t="shared" si="2"/>
        <v>440</v>
      </c>
      <c r="K185" s="13">
        <v>9</v>
      </c>
      <c r="L185" s="12">
        <v>1</v>
      </c>
      <c r="M185" s="12"/>
      <c r="N185" s="300" t="s">
        <v>3716</v>
      </c>
      <c r="O185" s="300" t="s">
        <v>3717</v>
      </c>
      <c r="P185" s="300"/>
      <c r="Q185" s="300" t="s">
        <v>3726</v>
      </c>
      <c r="R185" s="300" t="s">
        <v>3723</v>
      </c>
      <c r="S185" s="300" t="s">
        <v>3724</v>
      </c>
      <c r="T185" s="300" t="s">
        <v>3725</v>
      </c>
      <c r="U185" s="400" t="s">
        <v>3727</v>
      </c>
      <c r="V185" s="400" t="s">
        <v>3728</v>
      </c>
      <c r="W185" s="410" t="s">
        <v>3639</v>
      </c>
      <c r="X185" s="410" t="s">
        <v>3640</v>
      </c>
      <c r="Y185" s="410" t="s">
        <v>3445</v>
      </c>
      <c r="Z185" s="410" t="s">
        <v>3633</v>
      </c>
    </row>
    <row r="186" spans="1:26" x14ac:dyDescent="0.3">
      <c r="A186" s="263">
        <v>1216</v>
      </c>
      <c r="B186" s="12" t="s">
        <v>1420</v>
      </c>
      <c r="C186" s="12" t="s">
        <v>990</v>
      </c>
      <c r="D186" s="18">
        <v>40087</v>
      </c>
      <c r="E186" s="17">
        <v>16</v>
      </c>
      <c r="F186" s="16" t="s">
        <v>1413</v>
      </c>
      <c r="G186" s="12">
        <v>10</v>
      </c>
      <c r="H186" s="15">
        <v>20</v>
      </c>
      <c r="I186" s="302">
        <v>21</v>
      </c>
      <c r="J186" s="303">
        <f t="shared" si="2"/>
        <v>420</v>
      </c>
      <c r="K186" s="13">
        <v>9</v>
      </c>
      <c r="L186" s="12">
        <v>1</v>
      </c>
      <c r="M186" s="12"/>
      <c r="N186" s="300" t="s">
        <v>3716</v>
      </c>
      <c r="O186" s="300" t="s">
        <v>3717</v>
      </c>
      <c r="P186" s="300"/>
      <c r="Q186" s="300" t="s">
        <v>3726</v>
      </c>
      <c r="R186" s="300" t="s">
        <v>3723</v>
      </c>
      <c r="S186" s="300" t="s">
        <v>3724</v>
      </c>
      <c r="T186" s="300" t="s">
        <v>3725</v>
      </c>
      <c r="U186" s="400" t="s">
        <v>3727</v>
      </c>
      <c r="V186" s="400" t="s">
        <v>3728</v>
      </c>
      <c r="W186" s="410" t="s">
        <v>3639</v>
      </c>
      <c r="X186" s="410" t="s">
        <v>3640</v>
      </c>
      <c r="Y186" s="410" t="s">
        <v>3445</v>
      </c>
      <c r="Z186" s="410" t="s">
        <v>3636</v>
      </c>
    </row>
    <row r="187" spans="1:26" x14ac:dyDescent="0.3">
      <c r="A187" s="263">
        <v>1217</v>
      </c>
      <c r="B187" s="12" t="s">
        <v>1419</v>
      </c>
      <c r="C187" s="12" t="s">
        <v>971</v>
      </c>
      <c r="D187" s="18">
        <v>40087</v>
      </c>
      <c r="E187" s="17">
        <v>16</v>
      </c>
      <c r="F187" s="16" t="s">
        <v>1418</v>
      </c>
      <c r="G187" s="12">
        <v>11</v>
      </c>
      <c r="H187" s="15">
        <v>18</v>
      </c>
      <c r="I187" s="302">
        <v>17</v>
      </c>
      <c r="J187" s="303">
        <f t="shared" si="2"/>
        <v>306</v>
      </c>
      <c r="K187" s="13">
        <v>11</v>
      </c>
      <c r="L187" s="12">
        <v>1</v>
      </c>
      <c r="M187" s="12"/>
      <c r="N187" s="300" t="s">
        <v>3716</v>
      </c>
      <c r="O187" s="300" t="s">
        <v>3717</v>
      </c>
      <c r="P187" s="300"/>
      <c r="Q187" s="300" t="s">
        <v>3726</v>
      </c>
      <c r="R187" s="300" t="s">
        <v>3723</v>
      </c>
      <c r="S187" s="300" t="s">
        <v>3724</v>
      </c>
      <c r="T187" s="300" t="s">
        <v>3725</v>
      </c>
      <c r="U187" s="400" t="s">
        <v>3727</v>
      </c>
      <c r="V187" s="400" t="s">
        <v>3728</v>
      </c>
      <c r="W187" s="410" t="s">
        <v>3638</v>
      </c>
      <c r="X187" s="410" t="s">
        <v>3632</v>
      </c>
      <c r="Y187" s="410" t="s">
        <v>3445</v>
      </c>
      <c r="Z187" s="410" t="s">
        <v>3633</v>
      </c>
    </row>
    <row r="188" spans="1:26" x14ac:dyDescent="0.3">
      <c r="A188" s="263">
        <v>1218</v>
      </c>
      <c r="B188" s="12" t="s">
        <v>1417</v>
      </c>
      <c r="C188" s="12" t="s">
        <v>1137</v>
      </c>
      <c r="D188" s="18">
        <v>40087</v>
      </c>
      <c r="E188" s="17">
        <v>16</v>
      </c>
      <c r="F188" s="16" t="s">
        <v>1302</v>
      </c>
      <c r="G188" s="12">
        <v>11</v>
      </c>
      <c r="H188" s="15">
        <v>19</v>
      </c>
      <c r="I188" s="302">
        <v>20</v>
      </c>
      <c r="J188" s="303">
        <f t="shared" si="2"/>
        <v>380</v>
      </c>
      <c r="K188" s="13">
        <v>14</v>
      </c>
      <c r="L188" s="12">
        <v>1</v>
      </c>
      <c r="M188" s="12"/>
      <c r="N188" s="300" t="s">
        <v>3716</v>
      </c>
      <c r="O188" s="300" t="s">
        <v>3717</v>
      </c>
      <c r="P188" s="300"/>
      <c r="Q188" s="300" t="s">
        <v>3726</v>
      </c>
      <c r="R188" s="300" t="s">
        <v>3723</v>
      </c>
      <c r="S188" s="300" t="s">
        <v>3724</v>
      </c>
      <c r="T188" s="300" t="s">
        <v>3725</v>
      </c>
      <c r="U188" s="400" t="s">
        <v>3727</v>
      </c>
      <c r="V188" s="400" t="s">
        <v>3728</v>
      </c>
      <c r="W188" s="410" t="s">
        <v>3638</v>
      </c>
      <c r="X188" s="410" t="s">
        <v>3632</v>
      </c>
      <c r="Y188" s="410" t="s">
        <v>3445</v>
      </c>
      <c r="Z188" s="410" t="s">
        <v>3636</v>
      </c>
    </row>
    <row r="189" spans="1:26" x14ac:dyDescent="0.3">
      <c r="A189" s="263">
        <v>1219</v>
      </c>
      <c r="B189" s="12" t="s">
        <v>1416</v>
      </c>
      <c r="C189" s="12" t="s">
        <v>1020</v>
      </c>
      <c r="D189" s="18">
        <v>40087</v>
      </c>
      <c r="E189" s="17">
        <v>17</v>
      </c>
      <c r="F189" s="16" t="s">
        <v>1415</v>
      </c>
      <c r="G189" s="12">
        <v>11</v>
      </c>
      <c r="H189" s="15">
        <v>19</v>
      </c>
      <c r="I189" s="302">
        <v>19</v>
      </c>
      <c r="J189" s="303">
        <f t="shared" si="2"/>
        <v>361</v>
      </c>
      <c r="K189" s="13">
        <v>7</v>
      </c>
      <c r="L189" s="12">
        <v>1</v>
      </c>
      <c r="M189" s="12"/>
      <c r="N189" s="300" t="s">
        <v>3716</v>
      </c>
      <c r="O189" s="300" t="s">
        <v>3717</v>
      </c>
      <c r="P189" s="300"/>
      <c r="Q189" s="300" t="s">
        <v>3726</v>
      </c>
      <c r="R189" s="300" t="s">
        <v>3723</v>
      </c>
      <c r="S189" s="300" t="s">
        <v>3724</v>
      </c>
      <c r="T189" s="300" t="s">
        <v>3725</v>
      </c>
      <c r="U189" s="400" t="s">
        <v>3727</v>
      </c>
      <c r="V189" s="400" t="s">
        <v>3728</v>
      </c>
      <c r="W189" s="410" t="s">
        <v>3638</v>
      </c>
      <c r="X189" s="410" t="s">
        <v>3632</v>
      </c>
      <c r="Y189" s="410" t="s">
        <v>3445</v>
      </c>
      <c r="Z189" s="410" t="s">
        <v>3636</v>
      </c>
    </row>
    <row r="190" spans="1:26" x14ac:dyDescent="0.3">
      <c r="A190" s="263">
        <v>1220</v>
      </c>
      <c r="B190" s="12" t="s">
        <v>1414</v>
      </c>
      <c r="C190" s="12" t="s">
        <v>1137</v>
      </c>
      <c r="D190" s="18">
        <v>40087</v>
      </c>
      <c r="E190" s="17">
        <v>17</v>
      </c>
      <c r="F190" s="16" t="s">
        <v>1413</v>
      </c>
      <c r="G190" s="12">
        <v>10</v>
      </c>
      <c r="H190" s="15">
        <v>20</v>
      </c>
      <c r="I190" s="302">
        <v>20</v>
      </c>
      <c r="J190" s="303">
        <f t="shared" si="2"/>
        <v>400</v>
      </c>
      <c r="K190" s="13">
        <v>23</v>
      </c>
      <c r="L190" s="12">
        <v>1</v>
      </c>
      <c r="M190" s="12"/>
      <c r="N190" s="300" t="s">
        <v>3716</v>
      </c>
      <c r="O190" s="300" t="s">
        <v>3717</v>
      </c>
      <c r="P190" s="300"/>
      <c r="Q190" s="300" t="s">
        <v>3726</v>
      </c>
      <c r="R190" s="300" t="s">
        <v>3723</v>
      </c>
      <c r="S190" s="300" t="s">
        <v>3724</v>
      </c>
      <c r="T190" s="300" t="s">
        <v>3725</v>
      </c>
      <c r="U190" s="400" t="s">
        <v>3727</v>
      </c>
      <c r="V190" s="400" t="s">
        <v>3728</v>
      </c>
      <c r="W190" s="410" t="s">
        <v>3652</v>
      </c>
      <c r="X190" s="410" t="s">
        <v>3654</v>
      </c>
      <c r="Y190" s="410" t="s">
        <v>3445</v>
      </c>
      <c r="Z190" s="410" t="s">
        <v>3633</v>
      </c>
    </row>
    <row r="191" spans="1:26" x14ac:dyDescent="0.3">
      <c r="A191" s="263">
        <v>1221</v>
      </c>
      <c r="B191" s="12" t="s">
        <v>1412</v>
      </c>
      <c r="C191" s="12" t="s">
        <v>950</v>
      </c>
      <c r="D191" s="18">
        <v>40087</v>
      </c>
      <c r="E191" s="17">
        <v>17</v>
      </c>
      <c r="F191" s="16" t="s">
        <v>1406</v>
      </c>
      <c r="G191" s="12">
        <v>10</v>
      </c>
      <c r="H191" s="15">
        <v>20</v>
      </c>
      <c r="I191" s="302">
        <v>23</v>
      </c>
      <c r="J191" s="303">
        <f t="shared" si="2"/>
        <v>460</v>
      </c>
      <c r="K191" s="13">
        <v>11</v>
      </c>
      <c r="L191" s="12">
        <v>1</v>
      </c>
      <c r="M191" s="12"/>
      <c r="N191" s="300" t="s">
        <v>3716</v>
      </c>
      <c r="O191" s="300" t="s">
        <v>3717</v>
      </c>
      <c r="P191" s="300"/>
      <c r="Q191" s="300" t="s">
        <v>3726</v>
      </c>
      <c r="R191" s="300" t="s">
        <v>3723</v>
      </c>
      <c r="S191" s="300" t="s">
        <v>3724</v>
      </c>
      <c r="T191" s="300" t="s">
        <v>3725</v>
      </c>
      <c r="U191" s="400" t="s">
        <v>3727</v>
      </c>
      <c r="V191" s="400" t="s">
        <v>3728</v>
      </c>
      <c r="W191" s="410" t="s">
        <v>3641</v>
      </c>
      <c r="X191" s="410" t="s">
        <v>3632</v>
      </c>
      <c r="Y191" s="410" t="s">
        <v>3445</v>
      </c>
      <c r="Z191" s="410" t="s">
        <v>3633</v>
      </c>
    </row>
    <row r="192" spans="1:26" x14ac:dyDescent="0.3">
      <c r="A192" s="263">
        <v>1222</v>
      </c>
      <c r="B192" s="12" t="s">
        <v>1411</v>
      </c>
      <c r="C192" s="12" t="s">
        <v>1154</v>
      </c>
      <c r="D192" s="18">
        <v>40087</v>
      </c>
      <c r="E192" s="17">
        <v>17</v>
      </c>
      <c r="F192" s="16" t="s">
        <v>1336</v>
      </c>
      <c r="G192" s="12">
        <v>8</v>
      </c>
      <c r="H192" s="15">
        <v>22</v>
      </c>
      <c r="I192" s="302">
        <v>22</v>
      </c>
      <c r="J192" s="303">
        <f t="shared" si="2"/>
        <v>484</v>
      </c>
      <c r="K192" s="13">
        <v>11</v>
      </c>
      <c r="L192" s="12">
        <v>1</v>
      </c>
      <c r="M192" s="12"/>
      <c r="N192" s="300" t="s">
        <v>3716</v>
      </c>
      <c r="O192" s="300" t="s">
        <v>3717</v>
      </c>
      <c r="P192" s="300"/>
      <c r="Q192" s="300" t="s">
        <v>3726</v>
      </c>
      <c r="R192" s="300" t="s">
        <v>3723</v>
      </c>
      <c r="S192" s="300" t="s">
        <v>3724</v>
      </c>
      <c r="T192" s="300" t="s">
        <v>3725</v>
      </c>
      <c r="U192" s="400" t="s">
        <v>3727</v>
      </c>
      <c r="V192" s="400" t="s">
        <v>3728</v>
      </c>
      <c r="W192" s="410" t="s">
        <v>3631</v>
      </c>
      <c r="X192" s="410" t="s">
        <v>3632</v>
      </c>
      <c r="Y192" s="410" t="s">
        <v>3445</v>
      </c>
      <c r="Z192" s="410" t="s">
        <v>3633</v>
      </c>
    </row>
    <row r="193" spans="1:26" x14ac:dyDescent="0.3">
      <c r="A193" s="263">
        <v>1223</v>
      </c>
      <c r="B193" s="74" t="s">
        <v>1410</v>
      </c>
      <c r="C193" s="74" t="s">
        <v>971</v>
      </c>
      <c r="D193" s="18">
        <v>40087</v>
      </c>
      <c r="E193" s="17">
        <v>18</v>
      </c>
      <c r="F193" s="16" t="s">
        <v>1277</v>
      </c>
      <c r="G193" s="12">
        <v>13</v>
      </c>
      <c r="H193" s="15">
        <v>17</v>
      </c>
      <c r="I193" s="302">
        <v>17</v>
      </c>
      <c r="J193" s="303">
        <f t="shared" si="2"/>
        <v>289</v>
      </c>
      <c r="K193" s="13">
        <v>13</v>
      </c>
      <c r="L193" s="12">
        <v>1</v>
      </c>
      <c r="M193" s="12"/>
      <c r="N193" s="300" t="s">
        <v>3716</v>
      </c>
      <c r="O193" s="300" t="s">
        <v>3717</v>
      </c>
      <c r="P193" s="300"/>
      <c r="Q193" s="300" t="s">
        <v>3726</v>
      </c>
      <c r="R193" s="300" t="s">
        <v>3723</v>
      </c>
      <c r="S193" s="300" t="s">
        <v>3724</v>
      </c>
      <c r="T193" s="300" t="s">
        <v>3725</v>
      </c>
      <c r="U193" s="400" t="s">
        <v>3727</v>
      </c>
      <c r="V193" s="400" t="s">
        <v>3728</v>
      </c>
      <c r="W193" s="410" t="s">
        <v>3639</v>
      </c>
      <c r="X193" s="410" t="s">
        <v>3640</v>
      </c>
      <c r="Y193" s="410" t="s">
        <v>3445</v>
      </c>
      <c r="Z193" s="410" t="s">
        <v>3633</v>
      </c>
    </row>
    <row r="194" spans="1:26" x14ac:dyDescent="0.3">
      <c r="A194" s="263">
        <v>1224</v>
      </c>
      <c r="B194" s="12" t="s">
        <v>1409</v>
      </c>
      <c r="C194" s="12" t="s">
        <v>971</v>
      </c>
      <c r="D194" s="18">
        <v>40087</v>
      </c>
      <c r="E194" s="17">
        <v>18</v>
      </c>
      <c r="F194" s="16" t="s">
        <v>1408</v>
      </c>
      <c r="G194" s="12">
        <v>9</v>
      </c>
      <c r="H194" s="15">
        <v>18</v>
      </c>
      <c r="I194" s="302">
        <v>17</v>
      </c>
      <c r="J194" s="303">
        <f t="shared" si="2"/>
        <v>306</v>
      </c>
      <c r="K194" s="13">
        <v>15</v>
      </c>
      <c r="L194" s="12">
        <v>1</v>
      </c>
      <c r="M194" s="12"/>
      <c r="N194" s="300" t="s">
        <v>3716</v>
      </c>
      <c r="O194" s="300" t="s">
        <v>3717</v>
      </c>
      <c r="P194" s="300"/>
      <c r="Q194" s="300" t="s">
        <v>3726</v>
      </c>
      <c r="R194" s="300" t="s">
        <v>3723</v>
      </c>
      <c r="S194" s="300" t="s">
        <v>3724</v>
      </c>
      <c r="T194" s="300" t="s">
        <v>3725</v>
      </c>
      <c r="U194" s="400" t="s">
        <v>3727</v>
      </c>
      <c r="V194" s="400" t="s">
        <v>3728</v>
      </c>
      <c r="W194" s="410" t="s">
        <v>3649</v>
      </c>
      <c r="X194" s="410" t="s">
        <v>3632</v>
      </c>
      <c r="Y194" s="410" t="s">
        <v>3445</v>
      </c>
      <c r="Z194" s="410" t="s">
        <v>3633</v>
      </c>
    </row>
    <row r="195" spans="1:26" x14ac:dyDescent="0.3">
      <c r="A195" s="263">
        <v>1225</v>
      </c>
      <c r="B195" s="12" t="s">
        <v>1407</v>
      </c>
      <c r="C195" s="12" t="s">
        <v>1097</v>
      </c>
      <c r="D195" s="18">
        <v>40087</v>
      </c>
      <c r="E195" s="17">
        <v>18</v>
      </c>
      <c r="F195" s="16" t="s">
        <v>1406</v>
      </c>
      <c r="G195" s="12">
        <v>11</v>
      </c>
      <c r="H195" s="15">
        <v>19</v>
      </c>
      <c r="I195" s="302">
        <v>18</v>
      </c>
      <c r="J195" s="303">
        <f t="shared" si="2"/>
        <v>342</v>
      </c>
      <c r="K195" s="13">
        <v>9</v>
      </c>
      <c r="L195" s="12">
        <v>1</v>
      </c>
      <c r="M195" s="12"/>
      <c r="N195" s="300" t="s">
        <v>3716</v>
      </c>
      <c r="O195" s="300" t="s">
        <v>3717</v>
      </c>
      <c r="P195" s="300"/>
      <c r="Q195" s="300" t="s">
        <v>3726</v>
      </c>
      <c r="R195" s="300" t="s">
        <v>3723</v>
      </c>
      <c r="S195" s="300" t="s">
        <v>3724</v>
      </c>
      <c r="T195" s="300" t="s">
        <v>3725</v>
      </c>
      <c r="U195" s="400" t="s">
        <v>3727</v>
      </c>
      <c r="V195" s="400" t="s">
        <v>3728</v>
      </c>
      <c r="W195" s="410" t="s">
        <v>3657</v>
      </c>
      <c r="X195" s="410" t="s">
        <v>3658</v>
      </c>
      <c r="Y195" s="410" t="s">
        <v>3445</v>
      </c>
      <c r="Z195" s="410" t="s">
        <v>3633</v>
      </c>
    </row>
    <row r="196" spans="1:26" x14ac:dyDescent="0.3">
      <c r="A196" s="268">
        <v>1227</v>
      </c>
      <c r="B196" s="65" t="s">
        <v>1405</v>
      </c>
      <c r="C196" s="65" t="s">
        <v>1088</v>
      </c>
      <c r="D196" s="70">
        <v>40087</v>
      </c>
      <c r="E196" s="69">
        <v>18</v>
      </c>
      <c r="F196" s="68" t="s">
        <v>1404</v>
      </c>
      <c r="G196" s="65">
        <v>11</v>
      </c>
      <c r="H196" s="67">
        <v>21</v>
      </c>
      <c r="I196" s="306">
        <v>20</v>
      </c>
      <c r="J196" s="303">
        <f t="shared" si="2"/>
        <v>420</v>
      </c>
      <c r="K196" s="66">
        <v>12</v>
      </c>
      <c r="L196" s="65">
        <v>1</v>
      </c>
      <c r="M196" s="38" t="s">
        <v>1118</v>
      </c>
      <c r="N196" s="300" t="s">
        <v>3716</v>
      </c>
      <c r="O196" s="300" t="s">
        <v>3717</v>
      </c>
      <c r="P196" s="300"/>
      <c r="Q196" s="300" t="s">
        <v>3726</v>
      </c>
      <c r="R196" s="300" t="s">
        <v>3723</v>
      </c>
      <c r="S196" s="300" t="s">
        <v>3724</v>
      </c>
      <c r="T196" s="300" t="s">
        <v>3725</v>
      </c>
      <c r="U196" s="400" t="s">
        <v>3727</v>
      </c>
      <c r="V196" s="400" t="s">
        <v>3728</v>
      </c>
      <c r="W196" s="410" t="s">
        <v>3639</v>
      </c>
      <c r="X196" s="410" t="s">
        <v>3640</v>
      </c>
      <c r="Y196" s="410" t="s">
        <v>3445</v>
      </c>
      <c r="Z196" s="410" t="s">
        <v>3633</v>
      </c>
    </row>
    <row r="197" spans="1:26" x14ac:dyDescent="0.3">
      <c r="A197" s="263">
        <v>1228</v>
      </c>
      <c r="B197" s="12" t="s">
        <v>1403</v>
      </c>
      <c r="C197" s="12" t="s">
        <v>967</v>
      </c>
      <c r="D197" s="18">
        <v>40087</v>
      </c>
      <c r="E197" s="17">
        <v>19</v>
      </c>
      <c r="F197" s="16" t="s">
        <v>1277</v>
      </c>
      <c r="G197" s="12">
        <v>10</v>
      </c>
      <c r="H197" s="15">
        <v>20</v>
      </c>
      <c r="I197" s="302">
        <v>22</v>
      </c>
      <c r="J197" s="303">
        <f t="shared" si="2"/>
        <v>440</v>
      </c>
      <c r="K197" s="13">
        <v>10</v>
      </c>
      <c r="L197" s="12">
        <v>1</v>
      </c>
      <c r="M197" s="12"/>
      <c r="N197" s="300" t="s">
        <v>3716</v>
      </c>
      <c r="O197" s="300" t="s">
        <v>3717</v>
      </c>
      <c r="P197" s="300"/>
      <c r="Q197" s="300" t="s">
        <v>3726</v>
      </c>
      <c r="R197" s="300" t="s">
        <v>3723</v>
      </c>
      <c r="S197" s="300" t="s">
        <v>3724</v>
      </c>
      <c r="T197" s="300" t="s">
        <v>3725</v>
      </c>
      <c r="U197" s="400" t="s">
        <v>3727</v>
      </c>
      <c r="V197" s="400" t="s">
        <v>3728</v>
      </c>
      <c r="W197" s="410" t="s">
        <v>3639</v>
      </c>
      <c r="X197" s="410" t="s">
        <v>3640</v>
      </c>
      <c r="Y197" s="410" t="s">
        <v>3445</v>
      </c>
      <c r="Z197" s="410" t="s">
        <v>3633</v>
      </c>
    </row>
    <row r="198" spans="1:26" x14ac:dyDescent="0.3">
      <c r="A198" s="263">
        <v>1229</v>
      </c>
      <c r="B198" s="12" t="s">
        <v>1402</v>
      </c>
      <c r="C198" s="12" t="s">
        <v>996</v>
      </c>
      <c r="D198" s="18">
        <v>40087</v>
      </c>
      <c r="E198" s="17">
        <v>19</v>
      </c>
      <c r="F198" s="16" t="s">
        <v>1311</v>
      </c>
      <c r="G198" s="12">
        <v>10</v>
      </c>
      <c r="H198" s="15">
        <v>20</v>
      </c>
      <c r="I198" s="302">
        <v>22</v>
      </c>
      <c r="J198" s="303">
        <f t="shared" si="2"/>
        <v>440</v>
      </c>
      <c r="K198" s="13">
        <v>11</v>
      </c>
      <c r="L198" s="12">
        <v>1</v>
      </c>
      <c r="M198" s="12"/>
      <c r="N198" s="300" t="s">
        <v>3716</v>
      </c>
      <c r="O198" s="300" t="s">
        <v>3717</v>
      </c>
      <c r="P198" s="300"/>
      <c r="Q198" s="300" t="s">
        <v>3726</v>
      </c>
      <c r="R198" s="300" t="s">
        <v>3723</v>
      </c>
      <c r="S198" s="300" t="s">
        <v>3724</v>
      </c>
      <c r="T198" s="300" t="s">
        <v>3725</v>
      </c>
      <c r="U198" s="400" t="s">
        <v>3727</v>
      </c>
      <c r="V198" s="400" t="s">
        <v>3728</v>
      </c>
      <c r="W198" s="410" t="s">
        <v>3649</v>
      </c>
      <c r="X198" s="410" t="s">
        <v>3632</v>
      </c>
      <c r="Y198" s="410" t="s">
        <v>3445</v>
      </c>
      <c r="Z198" s="410" t="s">
        <v>3636</v>
      </c>
    </row>
    <row r="199" spans="1:26" x14ac:dyDescent="0.3">
      <c r="A199" s="263">
        <v>1230</v>
      </c>
      <c r="B199" s="12" t="s">
        <v>1401</v>
      </c>
      <c r="C199" s="12" t="s">
        <v>1109</v>
      </c>
      <c r="D199" s="18">
        <v>40087</v>
      </c>
      <c r="E199" s="17">
        <v>19</v>
      </c>
      <c r="F199" s="16" t="s">
        <v>1400</v>
      </c>
      <c r="G199" s="12">
        <v>15</v>
      </c>
      <c r="H199" s="15">
        <v>15</v>
      </c>
      <c r="I199" s="302">
        <v>19</v>
      </c>
      <c r="J199" s="303">
        <f t="shared" ref="J199:J233" si="3">PRODUCT(H199:I199)</f>
        <v>285</v>
      </c>
      <c r="K199" s="13">
        <v>28</v>
      </c>
      <c r="L199" s="12">
        <v>1</v>
      </c>
      <c r="M199" s="12"/>
      <c r="N199" s="300" t="s">
        <v>3716</v>
      </c>
      <c r="O199" s="300" t="s">
        <v>3717</v>
      </c>
      <c r="P199" s="300"/>
      <c r="Q199" s="300" t="s">
        <v>3726</v>
      </c>
      <c r="R199" s="300" t="s">
        <v>3723</v>
      </c>
      <c r="S199" s="300" t="s">
        <v>3724</v>
      </c>
      <c r="T199" s="300" t="s">
        <v>3725</v>
      </c>
      <c r="U199" s="400" t="s">
        <v>3727</v>
      </c>
      <c r="V199" s="400" t="s">
        <v>3728</v>
      </c>
      <c r="W199" s="410" t="s">
        <v>3661</v>
      </c>
      <c r="X199" s="410" t="s">
        <v>3662</v>
      </c>
      <c r="Y199" s="410" t="s">
        <v>3445</v>
      </c>
      <c r="Z199" s="410" t="s">
        <v>3636</v>
      </c>
    </row>
    <row r="200" spans="1:26" x14ac:dyDescent="0.3">
      <c r="A200" s="263">
        <v>1231</v>
      </c>
      <c r="B200" s="12" t="s">
        <v>1399</v>
      </c>
      <c r="C200" s="12" t="s">
        <v>1093</v>
      </c>
      <c r="D200" s="18">
        <v>40087</v>
      </c>
      <c r="E200" s="17">
        <v>19</v>
      </c>
      <c r="F200" s="16" t="s">
        <v>1334</v>
      </c>
      <c r="G200" s="12">
        <v>10</v>
      </c>
      <c r="H200" s="15">
        <v>20</v>
      </c>
      <c r="I200" s="302">
        <v>22</v>
      </c>
      <c r="J200" s="303">
        <f t="shared" si="3"/>
        <v>440</v>
      </c>
      <c r="K200" s="13">
        <v>9</v>
      </c>
      <c r="L200" s="12">
        <v>1</v>
      </c>
      <c r="M200" s="12"/>
      <c r="N200" s="300" t="s">
        <v>3716</v>
      </c>
      <c r="O200" s="300" t="s">
        <v>3717</v>
      </c>
      <c r="P200" s="300"/>
      <c r="Q200" s="300" t="s">
        <v>3726</v>
      </c>
      <c r="R200" s="300" t="s">
        <v>3723</v>
      </c>
      <c r="S200" s="300" t="s">
        <v>3724</v>
      </c>
      <c r="T200" s="300" t="s">
        <v>3725</v>
      </c>
      <c r="U200" s="400" t="s">
        <v>3727</v>
      </c>
      <c r="V200" s="400" t="s">
        <v>3728</v>
      </c>
      <c r="W200" s="410" t="s">
        <v>3641</v>
      </c>
      <c r="X200" s="410" t="s">
        <v>3632</v>
      </c>
      <c r="Y200" s="410" t="s">
        <v>3445</v>
      </c>
      <c r="Z200" s="410" t="s">
        <v>3633</v>
      </c>
    </row>
    <row r="201" spans="1:26" x14ac:dyDescent="0.3">
      <c r="A201" s="263">
        <v>1232</v>
      </c>
      <c r="B201" s="12" t="s">
        <v>1398</v>
      </c>
      <c r="C201" s="12" t="s">
        <v>1397</v>
      </c>
      <c r="D201" s="18">
        <v>40087</v>
      </c>
      <c r="E201" s="17">
        <v>20</v>
      </c>
      <c r="F201" s="16" t="s">
        <v>1321</v>
      </c>
      <c r="G201" s="12">
        <v>10</v>
      </c>
      <c r="H201" s="15">
        <v>19</v>
      </c>
      <c r="I201" s="302">
        <v>18</v>
      </c>
      <c r="J201" s="303">
        <f t="shared" si="3"/>
        <v>342</v>
      </c>
      <c r="K201" s="13">
        <v>9</v>
      </c>
      <c r="L201" s="12">
        <v>1</v>
      </c>
      <c r="M201" s="12"/>
      <c r="N201" s="300" t="s">
        <v>3716</v>
      </c>
      <c r="O201" s="300" t="s">
        <v>3717</v>
      </c>
      <c r="P201" s="300"/>
      <c r="Q201" s="300" t="s">
        <v>3726</v>
      </c>
      <c r="R201" s="300" t="s">
        <v>3723</v>
      </c>
      <c r="S201" s="300" t="s">
        <v>3724</v>
      </c>
      <c r="T201" s="300" t="s">
        <v>3725</v>
      </c>
      <c r="U201" s="400" t="s">
        <v>3727</v>
      </c>
      <c r="V201" s="400" t="s">
        <v>3728</v>
      </c>
      <c r="W201" s="410" t="s">
        <v>3641</v>
      </c>
      <c r="X201" s="410" t="s">
        <v>3632</v>
      </c>
      <c r="Y201" s="410" t="s">
        <v>3445</v>
      </c>
      <c r="Z201" s="410" t="s">
        <v>3633</v>
      </c>
    </row>
    <row r="202" spans="1:26" x14ac:dyDescent="0.3">
      <c r="A202" s="263">
        <v>1233</v>
      </c>
      <c r="B202" s="12" t="s">
        <v>1396</v>
      </c>
      <c r="C202" s="12" t="s">
        <v>1395</v>
      </c>
      <c r="D202" s="18">
        <v>40087</v>
      </c>
      <c r="E202" s="17">
        <v>20</v>
      </c>
      <c r="F202" s="16" t="s">
        <v>1243</v>
      </c>
      <c r="G202" s="12">
        <v>8</v>
      </c>
      <c r="H202" s="15">
        <v>22</v>
      </c>
      <c r="I202" s="302">
        <v>27</v>
      </c>
      <c r="J202" s="303">
        <f t="shared" si="3"/>
        <v>594</v>
      </c>
      <c r="K202" s="13">
        <v>15</v>
      </c>
      <c r="L202" s="12">
        <v>1</v>
      </c>
      <c r="M202" s="12"/>
      <c r="N202" s="300" t="s">
        <v>3716</v>
      </c>
      <c r="O202" s="300" t="s">
        <v>3717</v>
      </c>
      <c r="P202" s="300"/>
      <c r="Q202" s="300" t="s">
        <v>3726</v>
      </c>
      <c r="R202" s="300" t="s">
        <v>3723</v>
      </c>
      <c r="S202" s="300" t="s">
        <v>3724</v>
      </c>
      <c r="T202" s="300" t="s">
        <v>3725</v>
      </c>
      <c r="U202" s="400" t="s">
        <v>3727</v>
      </c>
      <c r="V202" s="400" t="s">
        <v>3728</v>
      </c>
      <c r="W202" s="410" t="s">
        <v>3639</v>
      </c>
      <c r="X202" s="410" t="s">
        <v>3640</v>
      </c>
      <c r="Y202" s="410" t="s">
        <v>3445</v>
      </c>
      <c r="Z202" s="410" t="s">
        <v>3636</v>
      </c>
    </row>
    <row r="203" spans="1:26" x14ac:dyDescent="0.3">
      <c r="A203" s="263">
        <v>1234</v>
      </c>
      <c r="B203" s="12" t="s">
        <v>1394</v>
      </c>
      <c r="C203" s="12" t="s">
        <v>1048</v>
      </c>
      <c r="D203" s="18">
        <v>40087</v>
      </c>
      <c r="E203" s="17">
        <v>20</v>
      </c>
      <c r="F203" s="16" t="s">
        <v>1309</v>
      </c>
      <c r="G203" s="12">
        <v>11</v>
      </c>
      <c r="H203" s="15">
        <v>19</v>
      </c>
      <c r="I203" s="302">
        <v>19</v>
      </c>
      <c r="J203" s="303">
        <f t="shared" si="3"/>
        <v>361</v>
      </c>
      <c r="K203" s="13">
        <v>9</v>
      </c>
      <c r="L203" s="12">
        <v>1</v>
      </c>
      <c r="M203" s="12"/>
      <c r="N203" s="300" t="s">
        <v>3716</v>
      </c>
      <c r="O203" s="300" t="s">
        <v>3717</v>
      </c>
      <c r="P203" s="300"/>
      <c r="Q203" s="300" t="s">
        <v>3726</v>
      </c>
      <c r="R203" s="300" t="s">
        <v>3723</v>
      </c>
      <c r="S203" s="300" t="s">
        <v>3724</v>
      </c>
      <c r="T203" s="300" t="s">
        <v>3725</v>
      </c>
      <c r="U203" s="400" t="s">
        <v>3727</v>
      </c>
      <c r="V203" s="400" t="s">
        <v>3728</v>
      </c>
      <c r="W203" s="410" t="s">
        <v>3652</v>
      </c>
      <c r="X203" s="410" t="s">
        <v>3664</v>
      </c>
      <c r="Y203" s="410" t="s">
        <v>3445</v>
      </c>
      <c r="Z203" s="410" t="s">
        <v>3636</v>
      </c>
    </row>
    <row r="204" spans="1:26" x14ac:dyDescent="0.3">
      <c r="A204" s="263">
        <v>1235</v>
      </c>
      <c r="B204" s="12" t="s">
        <v>1393</v>
      </c>
      <c r="C204" s="12" t="s">
        <v>1154</v>
      </c>
      <c r="D204" s="18">
        <v>40087</v>
      </c>
      <c r="E204" s="17">
        <v>20</v>
      </c>
      <c r="F204" s="16" t="s">
        <v>1248</v>
      </c>
      <c r="G204" s="12">
        <v>10</v>
      </c>
      <c r="H204" s="15">
        <v>20</v>
      </c>
      <c r="I204" s="302">
        <v>22</v>
      </c>
      <c r="J204" s="303">
        <f t="shared" si="3"/>
        <v>440</v>
      </c>
      <c r="K204" s="13">
        <v>10</v>
      </c>
      <c r="L204" s="12">
        <v>1</v>
      </c>
      <c r="M204" s="12"/>
      <c r="N204" s="300" t="s">
        <v>3716</v>
      </c>
      <c r="O204" s="300" t="s">
        <v>3717</v>
      </c>
      <c r="P204" s="300"/>
      <c r="Q204" s="300" t="s">
        <v>3726</v>
      </c>
      <c r="R204" s="300" t="s">
        <v>3723</v>
      </c>
      <c r="S204" s="300" t="s">
        <v>3724</v>
      </c>
      <c r="T204" s="300" t="s">
        <v>3725</v>
      </c>
      <c r="U204" s="400" t="s">
        <v>3727</v>
      </c>
      <c r="V204" s="400" t="s">
        <v>3728</v>
      </c>
      <c r="W204" s="410" t="s">
        <v>3639</v>
      </c>
      <c r="X204" s="410" t="s">
        <v>3640</v>
      </c>
      <c r="Y204" s="410" t="s">
        <v>3445</v>
      </c>
      <c r="Z204" s="410" t="s">
        <v>3636</v>
      </c>
    </row>
    <row r="205" spans="1:26" x14ac:dyDescent="0.3">
      <c r="A205" s="263">
        <v>1236</v>
      </c>
      <c r="B205" s="12" t="s">
        <v>1392</v>
      </c>
      <c r="C205" s="12" t="s">
        <v>1391</v>
      </c>
      <c r="D205" s="18">
        <v>40087</v>
      </c>
      <c r="E205" s="17">
        <v>21</v>
      </c>
      <c r="F205" s="16" t="s">
        <v>1351</v>
      </c>
      <c r="G205" s="12">
        <v>11</v>
      </c>
      <c r="H205" s="15">
        <v>19</v>
      </c>
      <c r="I205" s="302">
        <v>17</v>
      </c>
      <c r="J205" s="303">
        <f t="shared" si="3"/>
        <v>323</v>
      </c>
      <c r="K205" s="13">
        <v>7</v>
      </c>
      <c r="L205" s="12">
        <v>1</v>
      </c>
      <c r="M205" s="12"/>
      <c r="N205" s="300" t="s">
        <v>3716</v>
      </c>
      <c r="O205" s="300" t="s">
        <v>3717</v>
      </c>
      <c r="P205" s="300"/>
      <c r="Q205" s="300" t="s">
        <v>3726</v>
      </c>
      <c r="R205" s="300" t="s">
        <v>3723</v>
      </c>
      <c r="S205" s="300" t="s">
        <v>3724</v>
      </c>
      <c r="T205" s="300" t="s">
        <v>3725</v>
      </c>
      <c r="U205" s="400" t="s">
        <v>3727</v>
      </c>
      <c r="V205" s="400" t="s">
        <v>3728</v>
      </c>
      <c r="W205" s="410" t="s">
        <v>3639</v>
      </c>
      <c r="X205" s="410" t="s">
        <v>3640</v>
      </c>
      <c r="Y205" s="410" t="s">
        <v>3445</v>
      </c>
      <c r="Z205" s="410" t="s">
        <v>3633</v>
      </c>
    </row>
    <row r="206" spans="1:26" x14ac:dyDescent="0.3">
      <c r="A206" s="263">
        <v>1237</v>
      </c>
      <c r="B206" s="12" t="s">
        <v>1390</v>
      </c>
      <c r="C206" s="12" t="s">
        <v>1178</v>
      </c>
      <c r="D206" s="18">
        <v>40087</v>
      </c>
      <c r="E206" s="17">
        <v>21</v>
      </c>
      <c r="F206" s="16" t="s">
        <v>1389</v>
      </c>
      <c r="G206" s="12">
        <v>8</v>
      </c>
      <c r="H206" s="15">
        <v>22</v>
      </c>
      <c r="I206" s="302">
        <v>25</v>
      </c>
      <c r="J206" s="303">
        <f t="shared" si="3"/>
        <v>550</v>
      </c>
      <c r="K206" s="13">
        <v>7</v>
      </c>
      <c r="L206" s="12">
        <v>1</v>
      </c>
      <c r="M206" s="12"/>
      <c r="N206" s="300" t="s">
        <v>3716</v>
      </c>
      <c r="O206" s="300" t="s">
        <v>3717</v>
      </c>
      <c r="P206" s="300"/>
      <c r="Q206" s="300" t="s">
        <v>3726</v>
      </c>
      <c r="R206" s="300" t="s">
        <v>3723</v>
      </c>
      <c r="S206" s="300" t="s">
        <v>3724</v>
      </c>
      <c r="T206" s="300" t="s">
        <v>3725</v>
      </c>
      <c r="U206" s="400" t="s">
        <v>3727</v>
      </c>
      <c r="V206" s="400" t="s">
        <v>3728</v>
      </c>
      <c r="W206" s="410" t="s">
        <v>3641</v>
      </c>
      <c r="X206" s="410" t="s">
        <v>3632</v>
      </c>
      <c r="Y206" s="410" t="s">
        <v>3445</v>
      </c>
      <c r="Z206" s="410" t="s">
        <v>3633</v>
      </c>
    </row>
    <row r="207" spans="1:26" x14ac:dyDescent="0.3">
      <c r="A207" s="263">
        <v>1238</v>
      </c>
      <c r="B207" s="12" t="s">
        <v>1388</v>
      </c>
      <c r="C207" s="12" t="s">
        <v>1057</v>
      </c>
      <c r="D207" s="18">
        <v>40087</v>
      </c>
      <c r="E207" s="17">
        <v>21</v>
      </c>
      <c r="F207" s="16" t="s">
        <v>1220</v>
      </c>
      <c r="G207" s="12">
        <v>10</v>
      </c>
      <c r="H207" s="15">
        <v>20</v>
      </c>
      <c r="I207" s="302">
        <v>22</v>
      </c>
      <c r="J207" s="303">
        <f t="shared" si="3"/>
        <v>440</v>
      </c>
      <c r="K207" s="13">
        <v>13</v>
      </c>
      <c r="L207" s="12">
        <v>1</v>
      </c>
      <c r="M207" s="12"/>
      <c r="N207" s="300" t="s">
        <v>3716</v>
      </c>
      <c r="O207" s="300" t="s">
        <v>3717</v>
      </c>
      <c r="P207" s="300"/>
      <c r="Q207" s="300" t="s">
        <v>3726</v>
      </c>
      <c r="R207" s="300" t="s">
        <v>3723</v>
      </c>
      <c r="S207" s="300" t="s">
        <v>3724</v>
      </c>
      <c r="T207" s="300" t="s">
        <v>3725</v>
      </c>
      <c r="U207" s="400" t="s">
        <v>3727</v>
      </c>
      <c r="V207" s="400" t="s">
        <v>3728</v>
      </c>
      <c r="W207" s="410" t="s">
        <v>3657</v>
      </c>
      <c r="X207" s="410" t="s">
        <v>3658</v>
      </c>
      <c r="Y207" s="410" t="s">
        <v>3445</v>
      </c>
      <c r="Z207" s="410" t="s">
        <v>3636</v>
      </c>
    </row>
    <row r="208" spans="1:26" x14ac:dyDescent="0.3">
      <c r="A208" s="263">
        <v>1239</v>
      </c>
      <c r="B208" s="12" t="s">
        <v>1387</v>
      </c>
      <c r="C208" s="12" t="s">
        <v>1093</v>
      </c>
      <c r="D208" s="18">
        <v>40087</v>
      </c>
      <c r="E208" s="17">
        <v>21</v>
      </c>
      <c r="F208" s="16" t="s">
        <v>1293</v>
      </c>
      <c r="G208" s="12">
        <v>10</v>
      </c>
      <c r="H208" s="15">
        <v>20</v>
      </c>
      <c r="I208" s="302">
        <v>22</v>
      </c>
      <c r="J208" s="303">
        <f t="shared" si="3"/>
        <v>440</v>
      </c>
      <c r="K208" s="13">
        <v>13</v>
      </c>
      <c r="L208" s="12">
        <v>1</v>
      </c>
      <c r="M208" s="12"/>
      <c r="N208" s="300" t="s">
        <v>3716</v>
      </c>
      <c r="O208" s="300" t="s">
        <v>3717</v>
      </c>
      <c r="P208" s="300"/>
      <c r="Q208" s="300" t="s">
        <v>3726</v>
      </c>
      <c r="R208" s="300" t="s">
        <v>3723</v>
      </c>
      <c r="S208" s="300" t="s">
        <v>3724</v>
      </c>
      <c r="T208" s="300" t="s">
        <v>3725</v>
      </c>
      <c r="U208" s="400" t="s">
        <v>3727</v>
      </c>
      <c r="V208" s="400" t="s">
        <v>3728</v>
      </c>
      <c r="W208" s="410" t="s">
        <v>3631</v>
      </c>
      <c r="X208" s="410" t="s">
        <v>3632</v>
      </c>
      <c r="Y208" s="410" t="s">
        <v>3445</v>
      </c>
      <c r="Z208" s="410" t="s">
        <v>3633</v>
      </c>
    </row>
    <row r="209" spans="1:26" x14ac:dyDescent="0.3">
      <c r="A209" s="263">
        <v>1240</v>
      </c>
      <c r="B209" s="12" t="s">
        <v>1386</v>
      </c>
      <c r="C209" s="12" t="s">
        <v>1020</v>
      </c>
      <c r="D209" s="18">
        <v>40087</v>
      </c>
      <c r="E209" s="17">
        <v>22</v>
      </c>
      <c r="F209" s="16" t="s">
        <v>1256</v>
      </c>
      <c r="G209" s="12">
        <v>11</v>
      </c>
      <c r="H209" s="15">
        <v>19</v>
      </c>
      <c r="I209" s="302">
        <v>19</v>
      </c>
      <c r="J209" s="303">
        <f t="shared" si="3"/>
        <v>361</v>
      </c>
      <c r="K209" s="13">
        <v>11</v>
      </c>
      <c r="L209" s="12">
        <v>1</v>
      </c>
      <c r="M209" s="12"/>
      <c r="N209" s="300" t="s">
        <v>3716</v>
      </c>
      <c r="O209" s="300" t="s">
        <v>3717</v>
      </c>
      <c r="P209" s="300"/>
      <c r="Q209" s="300" t="s">
        <v>3726</v>
      </c>
      <c r="R209" s="300" t="s">
        <v>3723</v>
      </c>
      <c r="S209" s="300" t="s">
        <v>3724</v>
      </c>
      <c r="T209" s="300" t="s">
        <v>3725</v>
      </c>
      <c r="U209" s="400" t="s">
        <v>3727</v>
      </c>
      <c r="V209" s="400" t="s">
        <v>3728</v>
      </c>
      <c r="W209" s="410" t="s">
        <v>3631</v>
      </c>
      <c r="X209" s="410" t="s">
        <v>3632</v>
      </c>
      <c r="Y209" s="410" t="s">
        <v>3445</v>
      </c>
      <c r="Z209" s="410" t="s">
        <v>3636</v>
      </c>
    </row>
    <row r="210" spans="1:26" x14ac:dyDescent="0.3">
      <c r="A210" s="263">
        <v>1241</v>
      </c>
      <c r="B210" s="12" t="s">
        <v>1385</v>
      </c>
      <c r="C210" s="12" t="s">
        <v>1008</v>
      </c>
      <c r="D210" s="18">
        <v>40087</v>
      </c>
      <c r="E210" s="17">
        <v>22</v>
      </c>
      <c r="F210" s="16" t="s">
        <v>935</v>
      </c>
      <c r="G210" s="12">
        <v>11</v>
      </c>
      <c r="H210" s="15">
        <v>19</v>
      </c>
      <c r="I210" s="302">
        <v>17</v>
      </c>
      <c r="J210" s="303">
        <f t="shared" si="3"/>
        <v>323</v>
      </c>
      <c r="K210" s="13">
        <v>5</v>
      </c>
      <c r="L210" s="12">
        <v>1</v>
      </c>
      <c r="M210" s="12"/>
      <c r="N210" s="300" t="s">
        <v>3716</v>
      </c>
      <c r="O210" s="300" t="s">
        <v>3717</v>
      </c>
      <c r="P210" s="300"/>
      <c r="Q210" s="300" t="s">
        <v>3726</v>
      </c>
      <c r="R210" s="300" t="s">
        <v>3723</v>
      </c>
      <c r="S210" s="300" t="s">
        <v>3724</v>
      </c>
      <c r="T210" s="300" t="s">
        <v>3725</v>
      </c>
      <c r="U210" s="400" t="s">
        <v>3727</v>
      </c>
      <c r="V210" s="400" t="s">
        <v>3728</v>
      </c>
      <c r="W210" s="410" t="s">
        <v>3639</v>
      </c>
      <c r="X210" s="410" t="s">
        <v>3640</v>
      </c>
      <c r="Y210" s="410" t="s">
        <v>3445</v>
      </c>
      <c r="Z210" s="410" t="s">
        <v>3633</v>
      </c>
    </row>
    <row r="211" spans="1:26" x14ac:dyDescent="0.3">
      <c r="A211" s="263">
        <v>1242</v>
      </c>
      <c r="B211" s="12" t="s">
        <v>1384</v>
      </c>
      <c r="C211" s="12" t="s">
        <v>1282</v>
      </c>
      <c r="D211" s="18">
        <v>40087</v>
      </c>
      <c r="E211" s="17">
        <v>22</v>
      </c>
      <c r="F211" s="16" t="s">
        <v>1220</v>
      </c>
      <c r="G211" s="12">
        <v>11</v>
      </c>
      <c r="H211" s="15">
        <v>19</v>
      </c>
      <c r="I211" s="302">
        <v>18</v>
      </c>
      <c r="J211" s="303">
        <f t="shared" si="3"/>
        <v>342</v>
      </c>
      <c r="K211" s="13">
        <v>10</v>
      </c>
      <c r="L211" s="12">
        <v>1</v>
      </c>
      <c r="M211" s="12"/>
      <c r="N211" s="300" t="s">
        <v>3716</v>
      </c>
      <c r="O211" s="300" t="s">
        <v>3717</v>
      </c>
      <c r="P211" s="300"/>
      <c r="Q211" s="300" t="s">
        <v>3726</v>
      </c>
      <c r="R211" s="300" t="s">
        <v>3723</v>
      </c>
      <c r="S211" s="300" t="s">
        <v>3724</v>
      </c>
      <c r="T211" s="300" t="s">
        <v>3725</v>
      </c>
      <c r="U211" s="400" t="s">
        <v>3727</v>
      </c>
      <c r="V211" s="400" t="s">
        <v>3728</v>
      </c>
      <c r="W211" s="410" t="s">
        <v>3667</v>
      </c>
      <c r="X211" s="410" t="s">
        <v>3668</v>
      </c>
      <c r="Y211" s="410" t="s">
        <v>3445</v>
      </c>
      <c r="Z211" s="410" t="s">
        <v>3633</v>
      </c>
    </row>
    <row r="212" spans="1:26" x14ac:dyDescent="0.3">
      <c r="A212" s="263">
        <v>1243</v>
      </c>
      <c r="B212" s="12" t="s">
        <v>1383</v>
      </c>
      <c r="C212" s="12" t="s">
        <v>990</v>
      </c>
      <c r="D212" s="18">
        <v>40087</v>
      </c>
      <c r="E212" s="17">
        <v>22</v>
      </c>
      <c r="F212" s="16" t="s">
        <v>1382</v>
      </c>
      <c r="G212" s="12">
        <v>10</v>
      </c>
      <c r="H212" s="15">
        <v>20</v>
      </c>
      <c r="I212" s="302">
        <v>21</v>
      </c>
      <c r="J212" s="303">
        <f t="shared" si="3"/>
        <v>420</v>
      </c>
      <c r="K212" s="13">
        <v>10</v>
      </c>
      <c r="L212" s="12">
        <v>1</v>
      </c>
      <c r="M212" s="12"/>
      <c r="N212" s="300" t="s">
        <v>3716</v>
      </c>
      <c r="O212" s="300" t="s">
        <v>3717</v>
      </c>
      <c r="P212" s="300"/>
      <c r="Q212" s="300" t="s">
        <v>3726</v>
      </c>
      <c r="R212" s="300" t="s">
        <v>3723</v>
      </c>
      <c r="S212" s="300" t="s">
        <v>3724</v>
      </c>
      <c r="T212" s="300" t="s">
        <v>3725</v>
      </c>
      <c r="U212" s="400" t="s">
        <v>3727</v>
      </c>
      <c r="V212" s="400" t="s">
        <v>3728</v>
      </c>
      <c r="W212" s="410" t="s">
        <v>3669</v>
      </c>
      <c r="X212" s="410" t="s">
        <v>3670</v>
      </c>
      <c r="Y212" s="410" t="s">
        <v>3445</v>
      </c>
      <c r="Z212" s="410" t="s">
        <v>3633</v>
      </c>
    </row>
    <row r="213" spans="1:26" x14ac:dyDescent="0.3">
      <c r="A213" s="263">
        <v>1244</v>
      </c>
      <c r="B213" s="12" t="s">
        <v>1381</v>
      </c>
      <c r="C213" s="12" t="s">
        <v>1106</v>
      </c>
      <c r="D213" s="18">
        <v>40087</v>
      </c>
      <c r="E213" s="17">
        <v>23</v>
      </c>
      <c r="F213" s="16" t="s">
        <v>1306</v>
      </c>
      <c r="G213" s="12">
        <v>10</v>
      </c>
      <c r="H213" s="15">
        <v>20</v>
      </c>
      <c r="I213" s="302">
        <v>21</v>
      </c>
      <c r="J213" s="303">
        <f t="shared" si="3"/>
        <v>420</v>
      </c>
      <c r="K213" s="13">
        <v>11</v>
      </c>
      <c r="L213" s="12">
        <v>1</v>
      </c>
      <c r="M213" s="12"/>
      <c r="N213" s="300" t="s">
        <v>3716</v>
      </c>
      <c r="O213" s="300" t="s">
        <v>3717</v>
      </c>
      <c r="P213" s="300"/>
      <c r="Q213" s="300" t="s">
        <v>3726</v>
      </c>
      <c r="R213" s="300" t="s">
        <v>3723</v>
      </c>
      <c r="S213" s="300" t="s">
        <v>3724</v>
      </c>
      <c r="T213" s="300" t="s">
        <v>3725</v>
      </c>
      <c r="U213" s="400" t="s">
        <v>3727</v>
      </c>
      <c r="V213" s="400" t="s">
        <v>3728</v>
      </c>
      <c r="W213" s="410" t="s">
        <v>3661</v>
      </c>
      <c r="X213" s="410" t="s">
        <v>3662</v>
      </c>
      <c r="Y213" s="410" t="s">
        <v>3445</v>
      </c>
      <c r="Z213" s="410" t="s">
        <v>3636</v>
      </c>
    </row>
    <row r="214" spans="1:26" x14ac:dyDescent="0.3">
      <c r="A214" s="263">
        <v>1245</v>
      </c>
      <c r="B214" s="12" t="s">
        <v>1380</v>
      </c>
      <c r="C214" s="12" t="s">
        <v>1014</v>
      </c>
      <c r="D214" s="18">
        <v>40087</v>
      </c>
      <c r="E214" s="17">
        <v>23</v>
      </c>
      <c r="F214" s="16" t="s">
        <v>935</v>
      </c>
      <c r="G214" s="12">
        <v>8</v>
      </c>
      <c r="H214" s="15">
        <v>22</v>
      </c>
      <c r="I214" s="302">
        <v>26</v>
      </c>
      <c r="J214" s="303">
        <f t="shared" si="3"/>
        <v>572</v>
      </c>
      <c r="K214" s="13">
        <v>8</v>
      </c>
      <c r="L214" s="12">
        <v>1</v>
      </c>
      <c r="M214" s="12"/>
      <c r="N214" s="300" t="s">
        <v>3716</v>
      </c>
      <c r="O214" s="300" t="s">
        <v>3717</v>
      </c>
      <c r="P214" s="300"/>
      <c r="Q214" s="300" t="s">
        <v>3726</v>
      </c>
      <c r="R214" s="300" t="s">
        <v>3723</v>
      </c>
      <c r="S214" s="300" t="s">
        <v>3724</v>
      </c>
      <c r="T214" s="300" t="s">
        <v>3725</v>
      </c>
      <c r="U214" s="400" t="s">
        <v>3727</v>
      </c>
      <c r="V214" s="400" t="s">
        <v>3728</v>
      </c>
      <c r="W214" s="410" t="s">
        <v>3657</v>
      </c>
      <c r="X214" s="410" t="s">
        <v>3658</v>
      </c>
      <c r="Y214" s="410" t="s">
        <v>3445</v>
      </c>
      <c r="Z214" s="410" t="s">
        <v>3636</v>
      </c>
    </row>
    <row r="215" spans="1:26" x14ac:dyDescent="0.3">
      <c r="A215" s="263">
        <v>1246</v>
      </c>
      <c r="B215" s="12" t="s">
        <v>1379</v>
      </c>
      <c r="C215" s="12" t="s">
        <v>1128</v>
      </c>
      <c r="D215" s="18">
        <v>40087</v>
      </c>
      <c r="E215" s="17">
        <v>23</v>
      </c>
      <c r="F215" s="16" t="s">
        <v>1227</v>
      </c>
      <c r="G215" s="12">
        <v>10</v>
      </c>
      <c r="H215" s="15">
        <v>20</v>
      </c>
      <c r="I215" s="302">
        <v>20</v>
      </c>
      <c r="J215" s="303">
        <f t="shared" si="3"/>
        <v>400</v>
      </c>
      <c r="K215" s="13">
        <v>9</v>
      </c>
      <c r="L215" s="12">
        <v>1</v>
      </c>
      <c r="M215" s="12"/>
      <c r="N215" s="300" t="s">
        <v>3716</v>
      </c>
      <c r="O215" s="300" t="s">
        <v>3717</v>
      </c>
      <c r="P215" s="300"/>
      <c r="Q215" s="300" t="s">
        <v>3726</v>
      </c>
      <c r="R215" s="300" t="s">
        <v>3723</v>
      </c>
      <c r="S215" s="300" t="s">
        <v>3724</v>
      </c>
      <c r="T215" s="300" t="s">
        <v>3725</v>
      </c>
      <c r="U215" s="400" t="s">
        <v>3727</v>
      </c>
      <c r="V215" s="400" t="s">
        <v>3728</v>
      </c>
      <c r="W215" s="410" t="s">
        <v>3639</v>
      </c>
      <c r="X215" s="410" t="s">
        <v>3640</v>
      </c>
      <c r="Y215" s="410" t="s">
        <v>3445</v>
      </c>
      <c r="Z215" s="410" t="s">
        <v>3636</v>
      </c>
    </row>
    <row r="216" spans="1:26" x14ac:dyDescent="0.3">
      <c r="A216" s="263">
        <v>1247</v>
      </c>
      <c r="B216" s="12" t="s">
        <v>1378</v>
      </c>
      <c r="C216" s="12" t="s">
        <v>1360</v>
      </c>
      <c r="D216" s="18">
        <v>40087</v>
      </c>
      <c r="E216" s="17">
        <v>24</v>
      </c>
      <c r="F216" s="16" t="s">
        <v>1264</v>
      </c>
      <c r="G216" s="12">
        <v>10</v>
      </c>
      <c r="H216" s="15">
        <v>20</v>
      </c>
      <c r="I216" s="302">
        <v>20</v>
      </c>
      <c r="J216" s="303">
        <f t="shared" si="3"/>
        <v>400</v>
      </c>
      <c r="K216" s="13">
        <v>11</v>
      </c>
      <c r="L216" s="12">
        <v>1</v>
      </c>
      <c r="M216" s="12"/>
      <c r="N216" s="300" t="s">
        <v>3716</v>
      </c>
      <c r="O216" s="300" t="s">
        <v>3717</v>
      </c>
      <c r="P216" s="300"/>
      <c r="Q216" s="300" t="s">
        <v>3726</v>
      </c>
      <c r="R216" s="300" t="s">
        <v>3723</v>
      </c>
      <c r="S216" s="300" t="s">
        <v>3724</v>
      </c>
      <c r="T216" s="300" t="s">
        <v>3725</v>
      </c>
      <c r="U216" s="400" t="s">
        <v>3727</v>
      </c>
      <c r="V216" s="400" t="s">
        <v>3728</v>
      </c>
      <c r="W216" s="410" t="s">
        <v>3634</v>
      </c>
      <c r="X216" s="410" t="s">
        <v>3635</v>
      </c>
      <c r="Y216" s="410" t="s">
        <v>3445</v>
      </c>
      <c r="Z216" s="410" t="s">
        <v>3633</v>
      </c>
    </row>
    <row r="217" spans="1:26" x14ac:dyDescent="0.3">
      <c r="A217" s="263">
        <v>1248</v>
      </c>
      <c r="B217" s="12" t="s">
        <v>1377</v>
      </c>
      <c r="C217" s="12" t="s">
        <v>965</v>
      </c>
      <c r="D217" s="18">
        <v>40087</v>
      </c>
      <c r="E217" s="17">
        <v>24</v>
      </c>
      <c r="F217" s="16" t="s">
        <v>1207</v>
      </c>
      <c r="G217" s="12">
        <v>12</v>
      </c>
      <c r="H217" s="15">
        <v>18</v>
      </c>
      <c r="I217" s="302">
        <v>20</v>
      </c>
      <c r="J217" s="303">
        <f t="shared" si="3"/>
        <v>360</v>
      </c>
      <c r="K217" s="13">
        <v>18</v>
      </c>
      <c r="L217" s="12">
        <v>1</v>
      </c>
      <c r="M217" s="12"/>
      <c r="N217" s="300" t="s">
        <v>3716</v>
      </c>
      <c r="O217" s="300" t="s">
        <v>3717</v>
      </c>
      <c r="P217" s="300"/>
      <c r="Q217" s="300" t="s">
        <v>3726</v>
      </c>
      <c r="R217" s="300" t="s">
        <v>3723</v>
      </c>
      <c r="S217" s="300" t="s">
        <v>3724</v>
      </c>
      <c r="T217" s="300" t="s">
        <v>3725</v>
      </c>
      <c r="U217" s="400" t="s">
        <v>3727</v>
      </c>
      <c r="V217" s="400" t="s">
        <v>3728</v>
      </c>
      <c r="W217" s="410" t="s">
        <v>3645</v>
      </c>
      <c r="X217" s="410" t="s">
        <v>3646</v>
      </c>
      <c r="Y217" s="410" t="s">
        <v>3445</v>
      </c>
      <c r="Z217" s="410" t="s">
        <v>3636</v>
      </c>
    </row>
    <row r="218" spans="1:26" x14ac:dyDescent="0.3">
      <c r="A218" s="263">
        <v>1249</v>
      </c>
      <c r="B218" s="12" t="s">
        <v>1376</v>
      </c>
      <c r="C218" s="12" t="s">
        <v>933</v>
      </c>
      <c r="D218" s="18">
        <v>40087</v>
      </c>
      <c r="E218" s="17">
        <v>24</v>
      </c>
      <c r="F218" s="16" t="s">
        <v>1261</v>
      </c>
      <c r="G218" s="12">
        <v>11</v>
      </c>
      <c r="H218" s="15">
        <v>19</v>
      </c>
      <c r="I218" s="302">
        <v>17</v>
      </c>
      <c r="J218" s="303">
        <f t="shared" si="3"/>
        <v>323</v>
      </c>
      <c r="K218" s="13">
        <v>3</v>
      </c>
      <c r="L218" s="12">
        <v>1</v>
      </c>
      <c r="M218" s="12"/>
      <c r="N218" s="300" t="s">
        <v>3716</v>
      </c>
      <c r="O218" s="300" t="s">
        <v>3717</v>
      </c>
      <c r="P218" s="300"/>
      <c r="Q218" s="300" t="s">
        <v>3726</v>
      </c>
      <c r="R218" s="300" t="s">
        <v>3723</v>
      </c>
      <c r="S218" s="300" t="s">
        <v>3724</v>
      </c>
      <c r="T218" s="300" t="s">
        <v>3725</v>
      </c>
      <c r="U218" s="400" t="s">
        <v>3727</v>
      </c>
      <c r="V218" s="400" t="s">
        <v>3728</v>
      </c>
      <c r="W218" s="410" t="s">
        <v>3645</v>
      </c>
      <c r="X218" s="410" t="s">
        <v>3646</v>
      </c>
      <c r="Y218" s="410" t="s">
        <v>3445</v>
      </c>
      <c r="Z218" s="410" t="s">
        <v>3636</v>
      </c>
    </row>
    <row r="219" spans="1:26" x14ac:dyDescent="0.3">
      <c r="A219" s="263">
        <v>1250</v>
      </c>
      <c r="B219" s="12" t="s">
        <v>1375</v>
      </c>
      <c r="C219" s="12" t="s">
        <v>1374</v>
      </c>
      <c r="D219" s="18">
        <v>40087</v>
      </c>
      <c r="E219" s="17">
        <v>24</v>
      </c>
      <c r="F219" s="16" t="s">
        <v>1227</v>
      </c>
      <c r="G219" s="12">
        <v>11</v>
      </c>
      <c r="H219" s="15">
        <v>19</v>
      </c>
      <c r="I219" s="302">
        <v>18</v>
      </c>
      <c r="J219" s="303">
        <f t="shared" si="3"/>
        <v>342</v>
      </c>
      <c r="K219" s="13">
        <v>10</v>
      </c>
      <c r="L219" s="12">
        <v>1</v>
      </c>
      <c r="M219" s="12"/>
      <c r="N219" s="300" t="s">
        <v>3716</v>
      </c>
      <c r="O219" s="300" t="s">
        <v>3717</v>
      </c>
      <c r="P219" s="300"/>
      <c r="Q219" s="300" t="s">
        <v>3726</v>
      </c>
      <c r="R219" s="300" t="s">
        <v>3723</v>
      </c>
      <c r="S219" s="300" t="s">
        <v>3724</v>
      </c>
      <c r="T219" s="300" t="s">
        <v>3725</v>
      </c>
      <c r="U219" s="400" t="s">
        <v>3727</v>
      </c>
      <c r="V219" s="400" t="s">
        <v>3728</v>
      </c>
      <c r="W219" s="410" t="s">
        <v>3661</v>
      </c>
      <c r="X219" s="410" t="s">
        <v>3662</v>
      </c>
      <c r="Y219" s="410" t="s">
        <v>3445</v>
      </c>
      <c r="Z219" s="410" t="s">
        <v>3633</v>
      </c>
    </row>
    <row r="220" spans="1:26" x14ac:dyDescent="0.3">
      <c r="A220" s="263">
        <v>1251</v>
      </c>
      <c r="B220" s="12" t="s">
        <v>1373</v>
      </c>
      <c r="C220" s="12" t="s">
        <v>1137</v>
      </c>
      <c r="D220" s="18">
        <v>40087</v>
      </c>
      <c r="E220" s="17">
        <v>25</v>
      </c>
      <c r="F220" s="16" t="s">
        <v>1210</v>
      </c>
      <c r="G220" s="12">
        <v>13</v>
      </c>
      <c r="H220" s="15">
        <v>17</v>
      </c>
      <c r="I220" s="302">
        <v>20</v>
      </c>
      <c r="J220" s="303">
        <f t="shared" si="3"/>
        <v>340</v>
      </c>
      <c r="K220" s="13">
        <v>37</v>
      </c>
      <c r="L220" s="12">
        <v>1</v>
      </c>
      <c r="M220" s="12"/>
      <c r="N220" s="300" t="s">
        <v>3716</v>
      </c>
      <c r="O220" s="300" t="s">
        <v>3717</v>
      </c>
      <c r="P220" s="300"/>
      <c r="Q220" s="300" t="s">
        <v>3726</v>
      </c>
      <c r="R220" s="300" t="s">
        <v>3723</v>
      </c>
      <c r="S220" s="300" t="s">
        <v>3724</v>
      </c>
      <c r="T220" s="300" t="s">
        <v>3725</v>
      </c>
      <c r="U220" s="400" t="s">
        <v>3727</v>
      </c>
      <c r="V220" s="400" t="s">
        <v>3728</v>
      </c>
      <c r="W220" s="410" t="s">
        <v>3665</v>
      </c>
      <c r="X220" s="410" t="s">
        <v>3666</v>
      </c>
      <c r="Y220" s="410" t="s">
        <v>3445</v>
      </c>
      <c r="Z220" s="410" t="s">
        <v>3636</v>
      </c>
    </row>
    <row r="221" spans="1:26" x14ac:dyDescent="0.3">
      <c r="A221" s="263">
        <v>1252</v>
      </c>
      <c r="B221" s="12" t="s">
        <v>1372</v>
      </c>
      <c r="C221" s="12" t="s">
        <v>1079</v>
      </c>
      <c r="D221" s="18">
        <v>40087</v>
      </c>
      <c r="E221" s="17">
        <v>25</v>
      </c>
      <c r="F221" s="16" t="s">
        <v>1284</v>
      </c>
      <c r="G221" s="12">
        <v>11</v>
      </c>
      <c r="H221" s="15">
        <v>19</v>
      </c>
      <c r="I221" s="302">
        <v>18</v>
      </c>
      <c r="J221" s="303">
        <f t="shared" si="3"/>
        <v>342</v>
      </c>
      <c r="K221" s="13">
        <v>9</v>
      </c>
      <c r="L221" s="12">
        <v>1</v>
      </c>
      <c r="M221" s="12"/>
      <c r="N221" s="300" t="s">
        <v>3716</v>
      </c>
      <c r="O221" s="300" t="s">
        <v>3717</v>
      </c>
      <c r="P221" s="300"/>
      <c r="Q221" s="300" t="s">
        <v>3726</v>
      </c>
      <c r="R221" s="300" t="s">
        <v>3723</v>
      </c>
      <c r="S221" s="300" t="s">
        <v>3724</v>
      </c>
      <c r="T221" s="300" t="s">
        <v>3725</v>
      </c>
      <c r="U221" s="400" t="s">
        <v>3727</v>
      </c>
      <c r="V221" s="400" t="s">
        <v>3728</v>
      </c>
      <c r="W221" s="410" t="s">
        <v>3645</v>
      </c>
      <c r="X221" s="410" t="s">
        <v>3646</v>
      </c>
      <c r="Y221" s="410" t="s">
        <v>3445</v>
      </c>
      <c r="Z221" s="410" t="s">
        <v>3633</v>
      </c>
    </row>
    <row r="222" spans="1:26" x14ac:dyDescent="0.3">
      <c r="A222" s="263">
        <v>1253</v>
      </c>
      <c r="B222" s="12" t="s">
        <v>1371</v>
      </c>
      <c r="C222" s="12" t="s">
        <v>980</v>
      </c>
      <c r="D222" s="18">
        <v>40087</v>
      </c>
      <c r="E222" s="17">
        <v>25</v>
      </c>
      <c r="F222" s="16" t="s">
        <v>1267</v>
      </c>
      <c r="G222" s="12">
        <v>12</v>
      </c>
      <c r="H222" s="15">
        <v>18</v>
      </c>
      <c r="I222" s="302">
        <v>17</v>
      </c>
      <c r="J222" s="303">
        <f t="shared" si="3"/>
        <v>306</v>
      </c>
      <c r="K222" s="13">
        <v>14</v>
      </c>
      <c r="L222" s="12">
        <v>1</v>
      </c>
      <c r="M222" s="12"/>
      <c r="N222" s="300" t="s">
        <v>3716</v>
      </c>
      <c r="O222" s="300" t="s">
        <v>3717</v>
      </c>
      <c r="P222" s="300"/>
      <c r="Q222" s="300" t="s">
        <v>3726</v>
      </c>
      <c r="R222" s="300" t="s">
        <v>3723</v>
      </c>
      <c r="S222" s="300" t="s">
        <v>3724</v>
      </c>
      <c r="T222" s="300" t="s">
        <v>3725</v>
      </c>
      <c r="U222" s="400" t="s">
        <v>3727</v>
      </c>
      <c r="V222" s="400" t="s">
        <v>3728</v>
      </c>
      <c r="W222" s="410" t="s">
        <v>3652</v>
      </c>
      <c r="X222" s="410" t="s">
        <v>3678</v>
      </c>
      <c r="Y222" s="410" t="s">
        <v>3445</v>
      </c>
      <c r="Z222" s="410" t="s">
        <v>3636</v>
      </c>
    </row>
    <row r="223" spans="1:26" x14ac:dyDescent="0.3">
      <c r="A223" s="263">
        <v>1254</v>
      </c>
      <c r="B223" s="12" t="s">
        <v>1370</v>
      </c>
      <c r="C223" s="12" t="s">
        <v>1352</v>
      </c>
      <c r="D223" s="18">
        <v>40087</v>
      </c>
      <c r="E223" s="17">
        <v>25</v>
      </c>
      <c r="F223" s="16" t="s">
        <v>1369</v>
      </c>
      <c r="G223" s="12">
        <v>12</v>
      </c>
      <c r="H223" s="15">
        <v>18</v>
      </c>
      <c r="I223" s="302">
        <v>17</v>
      </c>
      <c r="J223" s="303">
        <f t="shared" si="3"/>
        <v>306</v>
      </c>
      <c r="K223" s="13">
        <v>15</v>
      </c>
      <c r="L223" s="12">
        <v>1</v>
      </c>
      <c r="M223" s="12"/>
      <c r="N223" s="300" t="s">
        <v>3716</v>
      </c>
      <c r="O223" s="300" t="s">
        <v>3717</v>
      </c>
      <c r="P223" s="300"/>
      <c r="Q223" s="300" t="s">
        <v>3726</v>
      </c>
      <c r="R223" s="300" t="s">
        <v>3723</v>
      </c>
      <c r="S223" s="300" t="s">
        <v>3724</v>
      </c>
      <c r="T223" s="300" t="s">
        <v>3725</v>
      </c>
      <c r="U223" s="400" t="s">
        <v>3727</v>
      </c>
      <c r="V223" s="400" t="s">
        <v>3728</v>
      </c>
      <c r="W223" s="410" t="s">
        <v>3634</v>
      </c>
      <c r="X223" s="410" t="s">
        <v>3635</v>
      </c>
      <c r="Y223" s="410" t="s">
        <v>3445</v>
      </c>
      <c r="Z223" s="410" t="s">
        <v>3636</v>
      </c>
    </row>
    <row r="224" spans="1:26" x14ac:dyDescent="0.3">
      <c r="A224" s="263">
        <v>1255</v>
      </c>
      <c r="B224" s="12" t="s">
        <v>1368</v>
      </c>
      <c r="C224" s="12" t="s">
        <v>1367</v>
      </c>
      <c r="D224" s="18">
        <v>40087</v>
      </c>
      <c r="E224" s="17">
        <v>26</v>
      </c>
      <c r="F224" s="16" t="s">
        <v>932</v>
      </c>
      <c r="G224" s="12">
        <v>8</v>
      </c>
      <c r="H224" s="15">
        <v>22</v>
      </c>
      <c r="I224" s="302">
        <v>29</v>
      </c>
      <c r="J224" s="303">
        <f t="shared" si="3"/>
        <v>638</v>
      </c>
      <c r="K224" s="13">
        <v>22</v>
      </c>
      <c r="L224" s="12">
        <v>1</v>
      </c>
      <c r="M224" s="12"/>
      <c r="N224" s="300" t="s">
        <v>3716</v>
      </c>
      <c r="O224" s="300" t="s">
        <v>3717</v>
      </c>
      <c r="P224" s="300"/>
      <c r="Q224" s="300" t="s">
        <v>3726</v>
      </c>
      <c r="R224" s="300" t="s">
        <v>3723</v>
      </c>
      <c r="S224" s="300" t="s">
        <v>3724</v>
      </c>
      <c r="T224" s="300" t="s">
        <v>3725</v>
      </c>
      <c r="U224" s="400" t="s">
        <v>3727</v>
      </c>
      <c r="V224" s="400" t="s">
        <v>3728</v>
      </c>
      <c r="W224" s="410" t="s">
        <v>3657</v>
      </c>
      <c r="X224" s="410" t="s">
        <v>3658</v>
      </c>
      <c r="Y224" s="410" t="s">
        <v>3445</v>
      </c>
      <c r="Z224" s="410" t="s">
        <v>3633</v>
      </c>
    </row>
    <row r="225" spans="1:26" x14ac:dyDescent="0.3">
      <c r="A225" s="263">
        <v>1256</v>
      </c>
      <c r="B225" s="12" t="s">
        <v>1366</v>
      </c>
      <c r="C225" s="12" t="s">
        <v>973</v>
      </c>
      <c r="D225" s="18">
        <v>40087</v>
      </c>
      <c r="E225" s="17">
        <v>26</v>
      </c>
      <c r="F225" s="16" t="s">
        <v>1207</v>
      </c>
      <c r="G225" s="12">
        <v>10</v>
      </c>
      <c r="H225" s="15">
        <v>20</v>
      </c>
      <c r="I225" s="302">
        <v>22</v>
      </c>
      <c r="J225" s="303">
        <f t="shared" si="3"/>
        <v>440</v>
      </c>
      <c r="K225" s="13">
        <v>13</v>
      </c>
      <c r="L225" s="12">
        <v>1</v>
      </c>
      <c r="M225" s="12"/>
      <c r="N225" s="300" t="s">
        <v>3716</v>
      </c>
      <c r="O225" s="300" t="s">
        <v>3717</v>
      </c>
      <c r="P225" s="300"/>
      <c r="Q225" s="300" t="s">
        <v>3726</v>
      </c>
      <c r="R225" s="300" t="s">
        <v>3723</v>
      </c>
      <c r="S225" s="300" t="s">
        <v>3724</v>
      </c>
      <c r="T225" s="300" t="s">
        <v>3725</v>
      </c>
      <c r="U225" s="400" t="s">
        <v>3727</v>
      </c>
      <c r="V225" s="400" t="s">
        <v>3728</v>
      </c>
      <c r="W225" s="410" t="s">
        <v>3634</v>
      </c>
      <c r="X225" s="410" t="s">
        <v>3635</v>
      </c>
      <c r="Y225" s="410" t="s">
        <v>3445</v>
      </c>
      <c r="Z225" s="410" t="s">
        <v>3633</v>
      </c>
    </row>
    <row r="226" spans="1:26" x14ac:dyDescent="0.3">
      <c r="A226" s="263">
        <v>1257</v>
      </c>
      <c r="B226" s="12" t="s">
        <v>1365</v>
      </c>
      <c r="C226" s="12" t="s">
        <v>1008</v>
      </c>
      <c r="D226" s="18">
        <v>40087</v>
      </c>
      <c r="E226" s="17">
        <v>26</v>
      </c>
      <c r="F226" s="16" t="s">
        <v>1364</v>
      </c>
      <c r="G226" s="12">
        <v>9</v>
      </c>
      <c r="H226" s="15">
        <v>21</v>
      </c>
      <c r="I226" s="302">
        <v>17</v>
      </c>
      <c r="J226" s="303">
        <f t="shared" si="3"/>
        <v>357</v>
      </c>
      <c r="K226" s="13">
        <v>6</v>
      </c>
      <c r="L226" s="12">
        <v>1</v>
      </c>
      <c r="M226" s="12"/>
      <c r="N226" s="300" t="s">
        <v>3716</v>
      </c>
      <c r="O226" s="300" t="s">
        <v>3717</v>
      </c>
      <c r="P226" s="300"/>
      <c r="Q226" s="300" t="s">
        <v>3726</v>
      </c>
      <c r="R226" s="300" t="s">
        <v>3723</v>
      </c>
      <c r="S226" s="300" t="s">
        <v>3724</v>
      </c>
      <c r="T226" s="300" t="s">
        <v>3725</v>
      </c>
      <c r="U226" s="400" t="s">
        <v>3727</v>
      </c>
      <c r="V226" s="400" t="s">
        <v>3728</v>
      </c>
      <c r="W226" s="410" t="s">
        <v>3634</v>
      </c>
      <c r="X226" s="410" t="s">
        <v>3635</v>
      </c>
      <c r="Y226" s="410" t="s">
        <v>3445</v>
      </c>
      <c r="Z226" s="410" t="s">
        <v>3636</v>
      </c>
    </row>
    <row r="227" spans="1:26" x14ac:dyDescent="0.3">
      <c r="A227" s="263">
        <v>1259</v>
      </c>
      <c r="B227" s="12" t="s">
        <v>1363</v>
      </c>
      <c r="C227" s="12" t="s">
        <v>944</v>
      </c>
      <c r="D227" s="18">
        <v>40087</v>
      </c>
      <c r="E227" s="17">
        <v>27</v>
      </c>
      <c r="F227" s="16" t="s">
        <v>1362</v>
      </c>
      <c r="G227" s="12">
        <v>10</v>
      </c>
      <c r="H227" s="15">
        <v>20</v>
      </c>
      <c r="I227" s="302">
        <v>20</v>
      </c>
      <c r="J227" s="303">
        <f t="shared" si="3"/>
        <v>400</v>
      </c>
      <c r="K227" s="13">
        <v>9</v>
      </c>
      <c r="L227" s="12">
        <v>1</v>
      </c>
      <c r="M227" s="12"/>
      <c r="N227" s="300" t="s">
        <v>3716</v>
      </c>
      <c r="O227" s="300" t="s">
        <v>3717</v>
      </c>
      <c r="P227" s="300"/>
      <c r="Q227" s="300" t="s">
        <v>3726</v>
      </c>
      <c r="R227" s="300" t="s">
        <v>3723</v>
      </c>
      <c r="S227" s="300" t="s">
        <v>3724</v>
      </c>
      <c r="T227" s="300" t="s">
        <v>3725</v>
      </c>
      <c r="U227" s="400" t="s">
        <v>3727</v>
      </c>
      <c r="V227" s="400" t="s">
        <v>3728</v>
      </c>
      <c r="W227" s="410" t="s">
        <v>3676</v>
      </c>
      <c r="X227" s="410" t="s">
        <v>3677</v>
      </c>
      <c r="Y227" s="410" t="s">
        <v>3445</v>
      </c>
      <c r="Z227" s="410" t="s">
        <v>3633</v>
      </c>
    </row>
    <row r="228" spans="1:26" x14ac:dyDescent="0.3">
      <c r="A228" s="263">
        <v>1260</v>
      </c>
      <c r="B228" s="12" t="s">
        <v>1361</v>
      </c>
      <c r="C228" s="12" t="s">
        <v>1360</v>
      </c>
      <c r="D228" s="18">
        <v>40087</v>
      </c>
      <c r="E228" s="17">
        <v>27</v>
      </c>
      <c r="F228" s="16" t="s">
        <v>1359</v>
      </c>
      <c r="G228" s="12">
        <v>9</v>
      </c>
      <c r="H228" s="15">
        <v>21</v>
      </c>
      <c r="I228" s="302">
        <v>20</v>
      </c>
      <c r="J228" s="303">
        <f t="shared" si="3"/>
        <v>420</v>
      </c>
      <c r="K228" s="13">
        <v>9</v>
      </c>
      <c r="L228" s="12">
        <v>1</v>
      </c>
      <c r="M228" s="12"/>
      <c r="N228" s="300" t="s">
        <v>3716</v>
      </c>
      <c r="O228" s="300" t="s">
        <v>3717</v>
      </c>
      <c r="P228" s="300"/>
      <c r="Q228" s="300" t="s">
        <v>3726</v>
      </c>
      <c r="R228" s="300" t="s">
        <v>3723</v>
      </c>
      <c r="S228" s="300" t="s">
        <v>3724</v>
      </c>
      <c r="T228" s="300" t="s">
        <v>3725</v>
      </c>
      <c r="U228" s="400" t="s">
        <v>3727</v>
      </c>
      <c r="V228" s="400" t="s">
        <v>3728</v>
      </c>
      <c r="W228" s="410" t="s">
        <v>3634</v>
      </c>
      <c r="X228" s="410" t="s">
        <v>3635</v>
      </c>
      <c r="Y228" s="410" t="s">
        <v>3445</v>
      </c>
      <c r="Z228" s="410" t="s">
        <v>3636</v>
      </c>
    </row>
    <row r="229" spans="1:26" x14ac:dyDescent="0.3">
      <c r="A229" s="263">
        <v>1261</v>
      </c>
      <c r="B229" s="12" t="s">
        <v>1358</v>
      </c>
      <c r="C229" s="12" t="s">
        <v>1357</v>
      </c>
      <c r="D229" s="18">
        <v>40087</v>
      </c>
      <c r="E229" s="17">
        <v>27</v>
      </c>
      <c r="F229" s="16" t="s">
        <v>1356</v>
      </c>
      <c r="G229" s="12">
        <v>10</v>
      </c>
      <c r="H229" s="15">
        <v>20</v>
      </c>
      <c r="I229" s="302">
        <v>18</v>
      </c>
      <c r="J229" s="303">
        <f t="shared" si="3"/>
        <v>360</v>
      </c>
      <c r="K229" s="13">
        <v>12</v>
      </c>
      <c r="L229" s="12">
        <v>1</v>
      </c>
      <c r="M229" s="12"/>
      <c r="N229" s="300" t="s">
        <v>3716</v>
      </c>
      <c r="O229" s="300" t="s">
        <v>3717</v>
      </c>
      <c r="P229" s="300"/>
      <c r="Q229" s="300" t="s">
        <v>3726</v>
      </c>
      <c r="R229" s="300" t="s">
        <v>3723</v>
      </c>
      <c r="S229" s="300" t="s">
        <v>3724</v>
      </c>
      <c r="T229" s="300" t="s">
        <v>3725</v>
      </c>
      <c r="U229" s="400" t="s">
        <v>3727</v>
      </c>
      <c r="V229" s="400" t="s">
        <v>3728</v>
      </c>
      <c r="W229" s="410" t="s">
        <v>3645</v>
      </c>
      <c r="X229" s="410" t="s">
        <v>3646</v>
      </c>
      <c r="Y229" s="410" t="s">
        <v>3445</v>
      </c>
      <c r="Z229" s="410" t="s">
        <v>3633</v>
      </c>
    </row>
    <row r="230" spans="1:26" x14ac:dyDescent="0.3">
      <c r="A230" s="263">
        <v>1262</v>
      </c>
      <c r="B230" s="12" t="s">
        <v>1355</v>
      </c>
      <c r="C230" s="12" t="s">
        <v>1133</v>
      </c>
      <c r="D230" s="18">
        <v>40087</v>
      </c>
      <c r="E230" s="17">
        <v>27</v>
      </c>
      <c r="F230" s="16" t="s">
        <v>1354</v>
      </c>
      <c r="G230" s="12">
        <v>9</v>
      </c>
      <c r="H230" s="15">
        <v>21</v>
      </c>
      <c r="I230" s="302">
        <v>20</v>
      </c>
      <c r="J230" s="303">
        <f t="shared" si="3"/>
        <v>420</v>
      </c>
      <c r="K230" s="13">
        <v>9</v>
      </c>
      <c r="L230" s="12">
        <v>1</v>
      </c>
      <c r="M230" s="12"/>
      <c r="N230" s="300" t="s">
        <v>3716</v>
      </c>
      <c r="O230" s="300" t="s">
        <v>3717</v>
      </c>
      <c r="P230" s="300"/>
      <c r="Q230" s="300" t="s">
        <v>3726</v>
      </c>
      <c r="R230" s="300" t="s">
        <v>3723</v>
      </c>
      <c r="S230" s="300" t="s">
        <v>3724</v>
      </c>
      <c r="T230" s="300" t="s">
        <v>3725</v>
      </c>
      <c r="U230" s="400" t="s">
        <v>3727</v>
      </c>
      <c r="V230" s="400" t="s">
        <v>3728</v>
      </c>
      <c r="W230" s="410" t="s">
        <v>3661</v>
      </c>
      <c r="X230" s="410" t="s">
        <v>3662</v>
      </c>
      <c r="Y230" s="410" t="s">
        <v>3445</v>
      </c>
      <c r="Z230" s="410" t="s">
        <v>3636</v>
      </c>
    </row>
    <row r="231" spans="1:26" x14ac:dyDescent="0.3">
      <c r="A231" s="263">
        <v>1263</v>
      </c>
      <c r="B231" s="12" t="s">
        <v>1353</v>
      </c>
      <c r="C231" s="12" t="s">
        <v>1352</v>
      </c>
      <c r="D231" s="18">
        <v>40087</v>
      </c>
      <c r="E231" s="17">
        <v>28</v>
      </c>
      <c r="F231" s="16" t="s">
        <v>1351</v>
      </c>
      <c r="G231" s="12">
        <v>10</v>
      </c>
      <c r="H231" s="15">
        <v>20</v>
      </c>
      <c r="I231" s="302">
        <v>17</v>
      </c>
      <c r="J231" s="303">
        <f t="shared" si="3"/>
        <v>340</v>
      </c>
      <c r="K231" s="13">
        <v>7</v>
      </c>
      <c r="L231" s="12">
        <v>1</v>
      </c>
      <c r="M231" s="12"/>
      <c r="N231" s="300" t="s">
        <v>3716</v>
      </c>
      <c r="O231" s="300" t="s">
        <v>3717</v>
      </c>
      <c r="P231" s="300"/>
      <c r="Q231" s="300" t="s">
        <v>3726</v>
      </c>
      <c r="R231" s="300" t="s">
        <v>3723</v>
      </c>
      <c r="S231" s="300" t="s">
        <v>3724</v>
      </c>
      <c r="T231" s="300" t="s">
        <v>3725</v>
      </c>
      <c r="U231" s="400" t="s">
        <v>3727</v>
      </c>
      <c r="V231" s="400" t="s">
        <v>3728</v>
      </c>
      <c r="W231" s="410" t="s">
        <v>3667</v>
      </c>
      <c r="X231" s="410" t="s">
        <v>3668</v>
      </c>
      <c r="Y231" s="410" t="s">
        <v>3445</v>
      </c>
      <c r="Z231" s="410" t="s">
        <v>3633</v>
      </c>
    </row>
    <row r="232" spans="1:26" x14ac:dyDescent="0.3">
      <c r="A232" s="263">
        <v>1264</v>
      </c>
      <c r="B232" s="12" t="s">
        <v>1350</v>
      </c>
      <c r="C232" s="12" t="s">
        <v>1278</v>
      </c>
      <c r="D232" s="18">
        <v>40087</v>
      </c>
      <c r="E232" s="17">
        <v>28</v>
      </c>
      <c r="F232" s="16" t="s">
        <v>1289</v>
      </c>
      <c r="G232" s="12">
        <v>10</v>
      </c>
      <c r="H232" s="15">
        <v>20</v>
      </c>
      <c r="I232" s="302">
        <v>18</v>
      </c>
      <c r="J232" s="303">
        <f t="shared" si="3"/>
        <v>360</v>
      </c>
      <c r="K232" s="13">
        <v>11</v>
      </c>
      <c r="L232" s="12">
        <v>1</v>
      </c>
      <c r="M232" s="12"/>
      <c r="N232" s="300" t="s">
        <v>3716</v>
      </c>
      <c r="O232" s="300" t="s">
        <v>3717</v>
      </c>
      <c r="P232" s="300"/>
      <c r="Q232" s="300" t="s">
        <v>3726</v>
      </c>
      <c r="R232" s="300" t="s">
        <v>3723</v>
      </c>
      <c r="S232" s="300" t="s">
        <v>3724</v>
      </c>
      <c r="T232" s="300" t="s">
        <v>3725</v>
      </c>
      <c r="U232" s="400" t="s">
        <v>3727</v>
      </c>
      <c r="V232" s="400" t="s">
        <v>3728</v>
      </c>
      <c r="W232" s="410" t="s">
        <v>3641</v>
      </c>
      <c r="X232" s="410" t="s">
        <v>3632</v>
      </c>
      <c r="Y232" s="410" t="s">
        <v>3445</v>
      </c>
      <c r="Z232" s="410" t="s">
        <v>3636</v>
      </c>
    </row>
    <row r="233" spans="1:26" x14ac:dyDescent="0.3">
      <c r="A233" s="263">
        <v>1265</v>
      </c>
      <c r="B233" s="12" t="s">
        <v>1349</v>
      </c>
      <c r="C233" s="12" t="s">
        <v>1097</v>
      </c>
      <c r="D233" s="18">
        <v>40087</v>
      </c>
      <c r="E233" s="17">
        <v>28</v>
      </c>
      <c r="F233" s="16" t="s">
        <v>1220</v>
      </c>
      <c r="G233" s="12">
        <v>10</v>
      </c>
      <c r="H233" s="15">
        <v>20</v>
      </c>
      <c r="I233" s="302">
        <v>18</v>
      </c>
      <c r="J233" s="303">
        <f t="shared" si="3"/>
        <v>360</v>
      </c>
      <c r="K233" s="13">
        <v>13</v>
      </c>
      <c r="L233" s="12">
        <v>1</v>
      </c>
      <c r="M233" s="12"/>
      <c r="N233" s="300" t="s">
        <v>3716</v>
      </c>
      <c r="O233" s="300" t="s">
        <v>3717</v>
      </c>
      <c r="P233" s="300"/>
      <c r="Q233" s="300" t="s">
        <v>3726</v>
      </c>
      <c r="R233" s="300" t="s">
        <v>3723</v>
      </c>
      <c r="S233" s="300" t="s">
        <v>3724</v>
      </c>
      <c r="T233" s="300" t="s">
        <v>3725</v>
      </c>
      <c r="U233" s="400" t="s">
        <v>3727</v>
      </c>
      <c r="V233" s="400" t="s">
        <v>3728</v>
      </c>
      <c r="W233" s="410" t="s">
        <v>3649</v>
      </c>
      <c r="X233" s="410" t="s">
        <v>3632</v>
      </c>
      <c r="Y233" s="410" t="s">
        <v>3445</v>
      </c>
      <c r="Z233" s="410" t="s">
        <v>3636</v>
      </c>
    </row>
    <row r="234" spans="1:26" x14ac:dyDescent="0.3">
      <c r="A234" s="263">
        <v>1266</v>
      </c>
      <c r="B234" s="12" t="s">
        <v>1348</v>
      </c>
      <c r="C234" s="12" t="s">
        <v>1347</v>
      </c>
      <c r="D234" s="18">
        <v>40094</v>
      </c>
      <c r="E234" s="17">
        <v>33</v>
      </c>
      <c r="F234" s="16" t="s">
        <v>1334</v>
      </c>
      <c r="G234" s="12">
        <v>7</v>
      </c>
      <c r="H234" s="15">
        <v>19</v>
      </c>
      <c r="I234" s="302">
        <v>17</v>
      </c>
      <c r="J234" s="303">
        <v>340</v>
      </c>
      <c r="K234" s="13">
        <v>15</v>
      </c>
      <c r="L234" s="12">
        <v>1</v>
      </c>
      <c r="M234" s="12" t="s">
        <v>1292</v>
      </c>
      <c r="N234" s="300" t="s">
        <v>3716</v>
      </c>
      <c r="O234" s="300" t="s">
        <v>3717</v>
      </c>
      <c r="P234" s="300"/>
      <c r="Q234" s="300" t="s">
        <v>3726</v>
      </c>
      <c r="R234" s="300" t="s">
        <v>3723</v>
      </c>
      <c r="S234" s="300" t="s">
        <v>3724</v>
      </c>
      <c r="T234" s="300" t="s">
        <v>3725</v>
      </c>
      <c r="U234" s="400" t="s">
        <v>3727</v>
      </c>
      <c r="V234" s="400" t="s">
        <v>3728</v>
      </c>
      <c r="W234" s="410" t="s">
        <v>3639</v>
      </c>
      <c r="X234" s="410" t="s">
        <v>3640</v>
      </c>
      <c r="Y234" s="410" t="s">
        <v>3445</v>
      </c>
      <c r="Z234" s="410" t="s">
        <v>3636</v>
      </c>
    </row>
    <row r="235" spans="1:26" x14ac:dyDescent="0.3">
      <c r="A235" s="263">
        <v>1267</v>
      </c>
      <c r="B235" s="12" t="s">
        <v>1346</v>
      </c>
      <c r="C235" s="12" t="s">
        <v>1123</v>
      </c>
      <c r="D235" s="18">
        <v>40087</v>
      </c>
      <c r="E235" s="17">
        <v>29</v>
      </c>
      <c r="F235" s="16" t="s">
        <v>1284</v>
      </c>
      <c r="G235" s="12">
        <v>6</v>
      </c>
      <c r="H235" s="15">
        <v>22</v>
      </c>
      <c r="I235" s="302">
        <v>25</v>
      </c>
      <c r="J235" s="303">
        <f t="shared" ref="J235:J298" si="4">PRODUCT(H235:I235)</f>
        <v>550</v>
      </c>
      <c r="K235" s="13">
        <v>8</v>
      </c>
      <c r="L235" s="12">
        <v>1</v>
      </c>
      <c r="M235" s="12"/>
      <c r="N235" s="300" t="s">
        <v>3716</v>
      </c>
      <c r="O235" s="300" t="s">
        <v>3717</v>
      </c>
      <c r="P235" s="300"/>
      <c r="Q235" s="300" t="s">
        <v>3726</v>
      </c>
      <c r="R235" s="300" t="s">
        <v>3723</v>
      </c>
      <c r="S235" s="300" t="s">
        <v>3724</v>
      </c>
      <c r="T235" s="300" t="s">
        <v>3725</v>
      </c>
      <c r="U235" s="400" t="s">
        <v>3727</v>
      </c>
      <c r="V235" s="400" t="s">
        <v>3728</v>
      </c>
      <c r="W235" s="410" t="s">
        <v>3637</v>
      </c>
      <c r="X235" s="410"/>
      <c r="Y235" s="410" t="s">
        <v>3445</v>
      </c>
      <c r="Z235" s="410" t="s">
        <v>3636</v>
      </c>
    </row>
    <row r="236" spans="1:26" x14ac:dyDescent="0.3">
      <c r="A236" s="268">
        <v>1268</v>
      </c>
      <c r="B236" s="65" t="s">
        <v>1345</v>
      </c>
      <c r="C236" s="65" t="s">
        <v>1344</v>
      </c>
      <c r="D236" s="70">
        <v>40079</v>
      </c>
      <c r="E236" s="69">
        <v>29</v>
      </c>
      <c r="F236" s="68" t="s">
        <v>1343</v>
      </c>
      <c r="G236" s="65">
        <v>6</v>
      </c>
      <c r="H236" s="67">
        <v>4</v>
      </c>
      <c r="I236" s="306">
        <v>27</v>
      </c>
      <c r="J236" s="303">
        <f t="shared" si="4"/>
        <v>108</v>
      </c>
      <c r="K236" s="66">
        <v>19</v>
      </c>
      <c r="L236" s="65">
        <v>1</v>
      </c>
      <c r="M236" s="38" t="s">
        <v>1118</v>
      </c>
      <c r="N236" s="300" t="s">
        <v>3716</v>
      </c>
      <c r="O236" s="300" t="s">
        <v>3717</v>
      </c>
      <c r="P236" s="300"/>
      <c r="Q236" s="300" t="s">
        <v>3726</v>
      </c>
      <c r="R236" s="300" t="s">
        <v>3723</v>
      </c>
      <c r="S236" s="300" t="s">
        <v>3724</v>
      </c>
      <c r="T236" s="300" t="s">
        <v>3725</v>
      </c>
      <c r="U236" s="400" t="s">
        <v>3727</v>
      </c>
      <c r="V236" s="400" t="s">
        <v>3728</v>
      </c>
      <c r="W236" s="410" t="s">
        <v>3631</v>
      </c>
      <c r="X236" s="410" t="s">
        <v>3632</v>
      </c>
      <c r="Y236" s="410" t="s">
        <v>3445</v>
      </c>
      <c r="Z236" s="410" t="s">
        <v>3633</v>
      </c>
    </row>
    <row r="237" spans="1:26" x14ac:dyDescent="0.3">
      <c r="A237" s="268">
        <v>1269</v>
      </c>
      <c r="B237" s="65" t="s">
        <v>1342</v>
      </c>
      <c r="C237" s="65" t="s">
        <v>1325</v>
      </c>
      <c r="D237" s="70">
        <v>40079</v>
      </c>
      <c r="E237" s="69">
        <v>29</v>
      </c>
      <c r="F237" s="68" t="s">
        <v>1295</v>
      </c>
      <c r="G237" s="65">
        <v>4</v>
      </c>
      <c r="H237" s="67" t="s">
        <v>1333</v>
      </c>
      <c r="I237" s="306">
        <v>32</v>
      </c>
      <c r="J237" s="303">
        <f t="shared" si="4"/>
        <v>32</v>
      </c>
      <c r="K237" s="66">
        <v>14</v>
      </c>
      <c r="L237" s="65">
        <v>1</v>
      </c>
      <c r="M237" s="38" t="s">
        <v>1118</v>
      </c>
      <c r="N237" s="300" t="s">
        <v>3716</v>
      </c>
      <c r="O237" s="300" t="s">
        <v>3717</v>
      </c>
      <c r="P237" s="300"/>
      <c r="Q237" s="300" t="s">
        <v>3726</v>
      </c>
      <c r="R237" s="300" t="s">
        <v>3723</v>
      </c>
      <c r="S237" s="300" t="s">
        <v>3724</v>
      </c>
      <c r="T237" s="300" t="s">
        <v>3725</v>
      </c>
      <c r="U237" s="400" t="s">
        <v>3727</v>
      </c>
      <c r="V237" s="400" t="s">
        <v>3728</v>
      </c>
      <c r="W237" s="410" t="s">
        <v>3631</v>
      </c>
      <c r="X237" s="410" t="s">
        <v>3632</v>
      </c>
      <c r="Y237" s="410" t="s">
        <v>3445</v>
      </c>
      <c r="Z237" s="410" t="s">
        <v>3636</v>
      </c>
    </row>
    <row r="238" spans="1:26" x14ac:dyDescent="0.3">
      <c r="A238" s="263">
        <v>1270</v>
      </c>
      <c r="B238" s="12" t="s">
        <v>1341</v>
      </c>
      <c r="C238" s="12" t="s">
        <v>1340</v>
      </c>
      <c r="D238" s="18">
        <v>40079</v>
      </c>
      <c r="E238" s="17">
        <v>29</v>
      </c>
      <c r="F238" s="16" t="s">
        <v>1273</v>
      </c>
      <c r="G238" s="12">
        <v>8</v>
      </c>
      <c r="H238" s="15">
        <v>2</v>
      </c>
      <c r="I238" s="302">
        <v>28</v>
      </c>
      <c r="J238" s="303">
        <f t="shared" si="4"/>
        <v>56</v>
      </c>
      <c r="K238" s="13">
        <v>14</v>
      </c>
      <c r="L238" s="12">
        <v>1</v>
      </c>
      <c r="M238" s="12"/>
      <c r="N238" s="300" t="s">
        <v>3716</v>
      </c>
      <c r="O238" s="300" t="s">
        <v>3717</v>
      </c>
      <c r="P238" s="300"/>
      <c r="Q238" s="300" t="s">
        <v>3726</v>
      </c>
      <c r="R238" s="300" t="s">
        <v>3723</v>
      </c>
      <c r="S238" s="300" t="s">
        <v>3724</v>
      </c>
      <c r="T238" s="300" t="s">
        <v>3725</v>
      </c>
      <c r="U238" s="400" t="s">
        <v>3727</v>
      </c>
      <c r="V238" s="400" t="s">
        <v>3728</v>
      </c>
      <c r="W238" s="410" t="s">
        <v>3631</v>
      </c>
      <c r="X238" s="410" t="s">
        <v>3632</v>
      </c>
      <c r="Y238" s="410" t="s">
        <v>3445</v>
      </c>
      <c r="Z238" s="410" t="s">
        <v>3636</v>
      </c>
    </row>
    <row r="239" spans="1:26" x14ac:dyDescent="0.3">
      <c r="A239" s="263">
        <v>1271</v>
      </c>
      <c r="B239" s="12" t="s">
        <v>1339</v>
      </c>
      <c r="C239" s="12" t="s">
        <v>1338</v>
      </c>
      <c r="D239" s="18">
        <v>40079</v>
      </c>
      <c r="E239" s="17">
        <v>29</v>
      </c>
      <c r="F239" s="16" t="s">
        <v>1193</v>
      </c>
      <c r="G239" s="12">
        <v>7</v>
      </c>
      <c r="H239" s="15">
        <v>3</v>
      </c>
      <c r="I239" s="302">
        <v>31</v>
      </c>
      <c r="J239" s="303">
        <f t="shared" si="4"/>
        <v>93</v>
      </c>
      <c r="K239" s="13">
        <v>11</v>
      </c>
      <c r="L239" s="12">
        <v>1</v>
      </c>
      <c r="M239" s="12"/>
      <c r="N239" s="300" t="s">
        <v>3716</v>
      </c>
      <c r="O239" s="300" t="s">
        <v>3717</v>
      </c>
      <c r="P239" s="300"/>
      <c r="Q239" s="300" t="s">
        <v>3726</v>
      </c>
      <c r="R239" s="300" t="s">
        <v>3723</v>
      </c>
      <c r="S239" s="300" t="s">
        <v>3724</v>
      </c>
      <c r="T239" s="300" t="s">
        <v>3725</v>
      </c>
      <c r="U239" s="400" t="s">
        <v>3727</v>
      </c>
      <c r="V239" s="400" t="s">
        <v>3728</v>
      </c>
      <c r="W239" s="410" t="s">
        <v>3631</v>
      </c>
      <c r="X239" s="410" t="s">
        <v>3632</v>
      </c>
      <c r="Y239" s="410" t="s">
        <v>3445</v>
      </c>
      <c r="Z239" s="410" t="s">
        <v>3633</v>
      </c>
    </row>
    <row r="240" spans="1:26" x14ac:dyDescent="0.3">
      <c r="A240" s="263">
        <v>1272</v>
      </c>
      <c r="B240" s="12" t="s">
        <v>3621</v>
      </c>
      <c r="C240" s="12" t="s">
        <v>3622</v>
      </c>
      <c r="D240" s="18">
        <v>40079</v>
      </c>
      <c r="E240" s="17">
        <v>29</v>
      </c>
      <c r="F240" s="16" t="s">
        <v>3595</v>
      </c>
      <c r="G240" s="12">
        <v>9</v>
      </c>
      <c r="H240" s="15">
        <v>1</v>
      </c>
      <c r="I240" s="302">
        <v>23</v>
      </c>
      <c r="J240" s="303">
        <f t="shared" si="4"/>
        <v>23</v>
      </c>
      <c r="K240" s="13">
        <v>12</v>
      </c>
      <c r="L240" s="12">
        <v>1</v>
      </c>
      <c r="M240" s="12"/>
      <c r="N240" s="300" t="s">
        <v>3716</v>
      </c>
      <c r="O240" s="300" t="s">
        <v>3717</v>
      </c>
      <c r="P240" s="300"/>
      <c r="Q240" s="300" t="s">
        <v>3726</v>
      </c>
      <c r="R240" s="300" t="s">
        <v>3723</v>
      </c>
      <c r="S240" s="300" t="s">
        <v>3724</v>
      </c>
      <c r="T240" s="300" t="s">
        <v>3725</v>
      </c>
      <c r="U240" s="400" t="s">
        <v>3727</v>
      </c>
      <c r="V240" s="400" t="s">
        <v>3728</v>
      </c>
      <c r="W240" s="410" t="s">
        <v>3631</v>
      </c>
      <c r="X240" s="410" t="s">
        <v>3632</v>
      </c>
      <c r="Y240" s="410" t="s">
        <v>3445</v>
      </c>
      <c r="Z240" s="410" t="s">
        <v>3633</v>
      </c>
    </row>
    <row r="241" spans="1:26" x14ac:dyDescent="0.3">
      <c r="A241" s="263">
        <v>1273</v>
      </c>
      <c r="B241" s="12" t="s">
        <v>1337</v>
      </c>
      <c r="C241" s="12" t="s">
        <v>1014</v>
      </c>
      <c r="D241" s="18">
        <v>40079</v>
      </c>
      <c r="E241" s="17">
        <v>29</v>
      </c>
      <c r="F241" s="16" t="s">
        <v>1336</v>
      </c>
      <c r="G241" s="12">
        <v>8</v>
      </c>
      <c r="H241" s="15">
        <v>2</v>
      </c>
      <c r="I241" s="302">
        <v>27</v>
      </c>
      <c r="J241" s="303">
        <f t="shared" si="4"/>
        <v>54</v>
      </c>
      <c r="K241" s="13">
        <v>14</v>
      </c>
      <c r="L241" s="12">
        <v>1</v>
      </c>
      <c r="M241" s="12"/>
      <c r="N241" s="300" t="s">
        <v>3716</v>
      </c>
      <c r="O241" s="300" t="s">
        <v>3717</v>
      </c>
      <c r="P241" s="300"/>
      <c r="Q241" s="300" t="s">
        <v>3726</v>
      </c>
      <c r="R241" s="300" t="s">
        <v>3723</v>
      </c>
      <c r="S241" s="300" t="s">
        <v>3724</v>
      </c>
      <c r="T241" s="300" t="s">
        <v>3725</v>
      </c>
      <c r="U241" s="400" t="s">
        <v>3727</v>
      </c>
      <c r="V241" s="400" t="s">
        <v>3728</v>
      </c>
      <c r="W241" s="410" t="s">
        <v>3631</v>
      </c>
      <c r="X241" s="410" t="s">
        <v>3632</v>
      </c>
      <c r="Y241" s="410" t="s">
        <v>3445</v>
      </c>
      <c r="Z241" s="410" t="s">
        <v>3633</v>
      </c>
    </row>
    <row r="242" spans="1:26" x14ac:dyDescent="0.3">
      <c r="A242" s="263">
        <v>1274</v>
      </c>
      <c r="B242" s="12" t="s">
        <v>3623</v>
      </c>
      <c r="C242" s="12" t="s">
        <v>3624</v>
      </c>
      <c r="D242" s="18">
        <v>40079</v>
      </c>
      <c r="E242" s="17">
        <v>29</v>
      </c>
      <c r="F242" s="16" t="s">
        <v>3625</v>
      </c>
      <c r="G242" s="12">
        <v>9</v>
      </c>
      <c r="H242" s="15">
        <v>1</v>
      </c>
      <c r="I242" s="302">
        <v>21</v>
      </c>
      <c r="J242" s="303">
        <f t="shared" si="4"/>
        <v>21</v>
      </c>
      <c r="K242" s="13">
        <v>13</v>
      </c>
      <c r="L242" s="12">
        <v>1</v>
      </c>
      <c r="M242" s="12"/>
      <c r="N242" s="300" t="s">
        <v>3716</v>
      </c>
      <c r="O242" s="300" t="s">
        <v>3717</v>
      </c>
      <c r="P242" s="300"/>
      <c r="Q242" s="300" t="s">
        <v>3726</v>
      </c>
      <c r="R242" s="300" t="s">
        <v>3723</v>
      </c>
      <c r="S242" s="300" t="s">
        <v>3724</v>
      </c>
      <c r="T242" s="300" t="s">
        <v>3725</v>
      </c>
      <c r="U242" s="400" t="s">
        <v>3727</v>
      </c>
      <c r="V242" s="400" t="s">
        <v>3728</v>
      </c>
      <c r="W242" s="410" t="s">
        <v>3631</v>
      </c>
      <c r="X242" s="410" t="s">
        <v>3632</v>
      </c>
      <c r="Y242" s="410" t="s">
        <v>3445</v>
      </c>
      <c r="Z242" s="410" t="s">
        <v>3636</v>
      </c>
    </row>
    <row r="243" spans="1:26" x14ac:dyDescent="0.3">
      <c r="A243" s="268">
        <v>1275</v>
      </c>
      <c r="B243" s="65" t="s">
        <v>1335</v>
      </c>
      <c r="C243" s="65" t="s">
        <v>1032</v>
      </c>
      <c r="D243" s="70">
        <v>40079</v>
      </c>
      <c r="E243" s="69">
        <v>29</v>
      </c>
      <c r="F243" s="68" t="s">
        <v>1334</v>
      </c>
      <c r="G243" s="65">
        <v>5</v>
      </c>
      <c r="H243" s="67" t="s">
        <v>1333</v>
      </c>
      <c r="I243" s="306">
        <v>26</v>
      </c>
      <c r="J243" s="303">
        <f t="shared" si="4"/>
        <v>26</v>
      </c>
      <c r="K243" s="66">
        <v>4</v>
      </c>
      <c r="L243" s="65">
        <v>1</v>
      </c>
      <c r="M243" s="38" t="s">
        <v>1118</v>
      </c>
      <c r="N243" s="300" t="s">
        <v>3716</v>
      </c>
      <c r="O243" s="300" t="s">
        <v>3717</v>
      </c>
      <c r="P243" s="300"/>
      <c r="Q243" s="300" t="s">
        <v>3726</v>
      </c>
      <c r="R243" s="300" t="s">
        <v>3723</v>
      </c>
      <c r="S243" s="300" t="s">
        <v>3724</v>
      </c>
      <c r="T243" s="300" t="s">
        <v>3725</v>
      </c>
      <c r="U243" s="400" t="s">
        <v>3727</v>
      </c>
      <c r="V243" s="400" t="s">
        <v>3728</v>
      </c>
      <c r="W243" s="410" t="s">
        <v>3631</v>
      </c>
      <c r="X243" s="410" t="s">
        <v>3632</v>
      </c>
      <c r="Y243" s="410" t="s">
        <v>3644</v>
      </c>
      <c r="Z243" s="410" t="s">
        <v>3636</v>
      </c>
    </row>
    <row r="244" spans="1:26" x14ac:dyDescent="0.3">
      <c r="A244" s="263">
        <v>1276</v>
      </c>
      <c r="B244" s="12" t="s">
        <v>1332</v>
      </c>
      <c r="C244" s="12" t="s">
        <v>1331</v>
      </c>
      <c r="D244" s="18">
        <v>40079</v>
      </c>
      <c r="E244" s="17">
        <v>30</v>
      </c>
      <c r="F244" s="16" t="s">
        <v>1270</v>
      </c>
      <c r="G244" s="12">
        <v>6</v>
      </c>
      <c r="H244" s="15">
        <v>2</v>
      </c>
      <c r="I244" s="302">
        <v>25</v>
      </c>
      <c r="J244" s="303">
        <f t="shared" si="4"/>
        <v>50</v>
      </c>
      <c r="K244" s="13">
        <v>7</v>
      </c>
      <c r="L244" s="12">
        <v>1</v>
      </c>
      <c r="M244" s="12"/>
      <c r="N244" s="300" t="s">
        <v>3716</v>
      </c>
      <c r="O244" s="300" t="s">
        <v>3717</v>
      </c>
      <c r="P244" s="300"/>
      <c r="Q244" s="300" t="s">
        <v>3726</v>
      </c>
      <c r="R244" s="300" t="s">
        <v>3723</v>
      </c>
      <c r="S244" s="300" t="s">
        <v>3724</v>
      </c>
      <c r="T244" s="300" t="s">
        <v>3725</v>
      </c>
      <c r="U244" s="400" t="s">
        <v>3727</v>
      </c>
      <c r="V244" s="400" t="s">
        <v>3728</v>
      </c>
      <c r="W244" s="410" t="s">
        <v>3631</v>
      </c>
      <c r="X244" s="410" t="s">
        <v>3632</v>
      </c>
      <c r="Y244" s="410" t="s">
        <v>3445</v>
      </c>
      <c r="Z244" s="410" t="s">
        <v>3633</v>
      </c>
    </row>
    <row r="245" spans="1:26" x14ac:dyDescent="0.3">
      <c r="A245" s="263">
        <v>1277</v>
      </c>
      <c r="B245" s="12" t="s">
        <v>1330</v>
      </c>
      <c r="C245" s="12" t="s">
        <v>1329</v>
      </c>
      <c r="D245" s="18">
        <v>40079</v>
      </c>
      <c r="E245" s="17">
        <v>30</v>
      </c>
      <c r="F245" s="16" t="s">
        <v>1235</v>
      </c>
      <c r="G245" s="12">
        <v>7</v>
      </c>
      <c r="H245" s="15">
        <v>3</v>
      </c>
      <c r="I245" s="302">
        <v>29</v>
      </c>
      <c r="J245" s="303">
        <f t="shared" si="4"/>
        <v>87</v>
      </c>
      <c r="K245" s="13">
        <v>8</v>
      </c>
      <c r="L245" s="12">
        <v>1</v>
      </c>
      <c r="M245" s="12"/>
      <c r="N245" s="300" t="s">
        <v>3716</v>
      </c>
      <c r="O245" s="300" t="s">
        <v>3717</v>
      </c>
      <c r="P245" s="300"/>
      <c r="Q245" s="300" t="s">
        <v>3726</v>
      </c>
      <c r="R245" s="300" t="s">
        <v>3723</v>
      </c>
      <c r="S245" s="300" t="s">
        <v>3724</v>
      </c>
      <c r="T245" s="300" t="s">
        <v>3725</v>
      </c>
      <c r="U245" s="400" t="s">
        <v>3727</v>
      </c>
      <c r="V245" s="400" t="s">
        <v>3728</v>
      </c>
      <c r="W245" s="410" t="s">
        <v>3631</v>
      </c>
      <c r="X245" s="410" t="s">
        <v>3632</v>
      </c>
      <c r="Y245" s="410" t="s">
        <v>3445</v>
      </c>
      <c r="Z245" s="410" t="s">
        <v>3633</v>
      </c>
    </row>
    <row r="246" spans="1:26" x14ac:dyDescent="0.3">
      <c r="A246" s="263">
        <v>1278</v>
      </c>
      <c r="B246" s="12" t="s">
        <v>1328</v>
      </c>
      <c r="C246" s="12" t="s">
        <v>1327</v>
      </c>
      <c r="D246" s="18">
        <v>40079</v>
      </c>
      <c r="E246" s="17">
        <v>30</v>
      </c>
      <c r="F246" s="16" t="s">
        <v>1225</v>
      </c>
      <c r="G246" s="12">
        <v>6</v>
      </c>
      <c r="H246" s="15">
        <v>2</v>
      </c>
      <c r="I246" s="302">
        <v>26</v>
      </c>
      <c r="J246" s="303">
        <f t="shared" si="4"/>
        <v>52</v>
      </c>
      <c r="K246" s="13">
        <v>8</v>
      </c>
      <c r="L246" s="12">
        <v>1</v>
      </c>
      <c r="M246" s="12"/>
      <c r="N246" s="300" t="s">
        <v>3716</v>
      </c>
      <c r="O246" s="300" t="s">
        <v>3717</v>
      </c>
      <c r="P246" s="300"/>
      <c r="Q246" s="300" t="s">
        <v>3726</v>
      </c>
      <c r="R246" s="300" t="s">
        <v>3723</v>
      </c>
      <c r="S246" s="300" t="s">
        <v>3724</v>
      </c>
      <c r="T246" s="300" t="s">
        <v>3725</v>
      </c>
      <c r="U246" s="400" t="s">
        <v>3727</v>
      </c>
      <c r="V246" s="400" t="s">
        <v>3728</v>
      </c>
      <c r="W246" s="410" t="s">
        <v>3631</v>
      </c>
      <c r="X246" s="410" t="s">
        <v>3632</v>
      </c>
      <c r="Y246" s="410" t="s">
        <v>3445</v>
      </c>
      <c r="Z246" s="410" t="s">
        <v>3633</v>
      </c>
    </row>
    <row r="247" spans="1:26" x14ac:dyDescent="0.3">
      <c r="A247" s="263">
        <v>1279</v>
      </c>
      <c r="B247" s="12" t="s">
        <v>1326</v>
      </c>
      <c r="C247" s="12" t="s">
        <v>1325</v>
      </c>
      <c r="D247" s="18">
        <v>40079</v>
      </c>
      <c r="E247" s="17">
        <v>30</v>
      </c>
      <c r="F247" s="16" t="s">
        <v>1324</v>
      </c>
      <c r="G247" s="12">
        <v>7</v>
      </c>
      <c r="H247" s="15">
        <v>3</v>
      </c>
      <c r="I247" s="302">
        <v>32</v>
      </c>
      <c r="J247" s="303">
        <f t="shared" si="4"/>
        <v>96</v>
      </c>
      <c r="K247" s="13">
        <v>15</v>
      </c>
      <c r="L247" s="12">
        <v>1</v>
      </c>
      <c r="M247" s="12"/>
      <c r="N247" s="300" t="s">
        <v>3716</v>
      </c>
      <c r="O247" s="300" t="s">
        <v>3717</v>
      </c>
      <c r="P247" s="300"/>
      <c r="Q247" s="300" t="s">
        <v>3726</v>
      </c>
      <c r="R247" s="300" t="s">
        <v>3723</v>
      </c>
      <c r="S247" s="300" t="s">
        <v>3724</v>
      </c>
      <c r="T247" s="300" t="s">
        <v>3725</v>
      </c>
      <c r="U247" s="400" t="s">
        <v>3727</v>
      </c>
      <c r="V247" s="400" t="s">
        <v>3728</v>
      </c>
      <c r="W247" s="410" t="s">
        <v>3631</v>
      </c>
      <c r="X247" s="410" t="s">
        <v>3632</v>
      </c>
      <c r="Y247" s="410" t="s">
        <v>3445</v>
      </c>
      <c r="Z247" s="410" t="s">
        <v>3633</v>
      </c>
    </row>
    <row r="248" spans="1:26" x14ac:dyDescent="0.3">
      <c r="A248" s="263">
        <v>1280</v>
      </c>
      <c r="B248" s="12" t="s">
        <v>1323</v>
      </c>
      <c r="C248" s="12" t="s">
        <v>1322</v>
      </c>
      <c r="D248" s="18">
        <v>40079</v>
      </c>
      <c r="E248" s="17">
        <v>30</v>
      </c>
      <c r="F248" s="16" t="s">
        <v>1321</v>
      </c>
      <c r="G248" s="12">
        <v>7</v>
      </c>
      <c r="H248" s="15">
        <v>3</v>
      </c>
      <c r="I248" s="302">
        <v>31</v>
      </c>
      <c r="J248" s="303">
        <f t="shared" si="4"/>
        <v>93</v>
      </c>
      <c r="K248" s="13">
        <v>11</v>
      </c>
      <c r="L248" s="12">
        <v>1</v>
      </c>
      <c r="M248" s="12"/>
      <c r="N248" s="300" t="s">
        <v>3716</v>
      </c>
      <c r="O248" s="300" t="s">
        <v>3717</v>
      </c>
      <c r="P248" s="300"/>
      <c r="Q248" s="300" t="s">
        <v>3726</v>
      </c>
      <c r="R248" s="300" t="s">
        <v>3723</v>
      </c>
      <c r="S248" s="300" t="s">
        <v>3724</v>
      </c>
      <c r="T248" s="300" t="s">
        <v>3725</v>
      </c>
      <c r="U248" s="400" t="s">
        <v>3727</v>
      </c>
      <c r="V248" s="400" t="s">
        <v>3728</v>
      </c>
      <c r="W248" s="410" t="s">
        <v>3631</v>
      </c>
      <c r="X248" s="410" t="s">
        <v>3632</v>
      </c>
      <c r="Y248" s="410" t="s">
        <v>3445</v>
      </c>
      <c r="Z248" s="410" t="s">
        <v>3633</v>
      </c>
    </row>
    <row r="249" spans="1:26" x14ac:dyDescent="0.3">
      <c r="A249" s="263">
        <v>1281</v>
      </c>
      <c r="B249" s="12" t="s">
        <v>3626</v>
      </c>
      <c r="C249" s="12" t="s">
        <v>3627</v>
      </c>
      <c r="D249" s="18">
        <v>40079</v>
      </c>
      <c r="E249" s="17">
        <v>30</v>
      </c>
      <c r="F249" s="16" t="s">
        <v>1306</v>
      </c>
      <c r="G249" s="12">
        <v>9</v>
      </c>
      <c r="H249" s="15">
        <v>1</v>
      </c>
      <c r="I249" s="302">
        <v>23</v>
      </c>
      <c r="J249" s="303">
        <f t="shared" si="4"/>
        <v>23</v>
      </c>
      <c r="K249" s="13">
        <v>13</v>
      </c>
      <c r="L249" s="12">
        <v>1</v>
      </c>
      <c r="M249" s="12"/>
      <c r="N249" s="300" t="s">
        <v>3716</v>
      </c>
      <c r="O249" s="300" t="s">
        <v>3717</v>
      </c>
      <c r="P249" s="300"/>
      <c r="Q249" s="300" t="s">
        <v>3726</v>
      </c>
      <c r="R249" s="300" t="s">
        <v>3723</v>
      </c>
      <c r="S249" s="300" t="s">
        <v>3724</v>
      </c>
      <c r="T249" s="300" t="s">
        <v>3725</v>
      </c>
      <c r="U249" s="400" t="s">
        <v>3727</v>
      </c>
      <c r="V249" s="400" t="s">
        <v>3728</v>
      </c>
      <c r="W249" s="410" t="s">
        <v>3634</v>
      </c>
      <c r="X249" s="410" t="s">
        <v>3635</v>
      </c>
      <c r="Y249" s="410" t="s">
        <v>3445</v>
      </c>
      <c r="Z249" s="410" t="s">
        <v>3636</v>
      </c>
    </row>
    <row r="250" spans="1:26" x14ac:dyDescent="0.3">
      <c r="A250" s="263">
        <v>1282</v>
      </c>
      <c r="B250" s="12" t="s">
        <v>1320</v>
      </c>
      <c r="C250" s="12" t="s">
        <v>1319</v>
      </c>
      <c r="D250" s="18">
        <v>40079</v>
      </c>
      <c r="E250" s="17">
        <v>30</v>
      </c>
      <c r="F250" s="16" t="s">
        <v>1232</v>
      </c>
      <c r="G250" s="12">
        <v>7</v>
      </c>
      <c r="H250" s="15">
        <v>3</v>
      </c>
      <c r="I250" s="302">
        <v>31</v>
      </c>
      <c r="J250" s="303">
        <f t="shared" si="4"/>
        <v>93</v>
      </c>
      <c r="K250" s="13">
        <v>9</v>
      </c>
      <c r="L250" s="12">
        <v>1</v>
      </c>
      <c r="M250" s="12"/>
      <c r="N250" s="300" t="s">
        <v>3716</v>
      </c>
      <c r="O250" s="300" t="s">
        <v>3717</v>
      </c>
      <c r="P250" s="300"/>
      <c r="Q250" s="300" t="s">
        <v>3726</v>
      </c>
      <c r="R250" s="300" t="s">
        <v>3723</v>
      </c>
      <c r="S250" s="300" t="s">
        <v>3724</v>
      </c>
      <c r="T250" s="300" t="s">
        <v>3725</v>
      </c>
      <c r="U250" s="400" t="s">
        <v>3727</v>
      </c>
      <c r="V250" s="400" t="s">
        <v>3728</v>
      </c>
      <c r="W250" s="410" t="s">
        <v>3634</v>
      </c>
      <c r="X250" s="410" t="s">
        <v>3635</v>
      </c>
      <c r="Y250" s="410" t="s">
        <v>3445</v>
      </c>
      <c r="Z250" s="410" t="s">
        <v>3633</v>
      </c>
    </row>
    <row r="251" spans="1:26" x14ac:dyDescent="0.3">
      <c r="A251" s="12">
        <v>1283</v>
      </c>
      <c r="B251" s="12" t="s">
        <v>1318</v>
      </c>
      <c r="C251" s="12" t="s">
        <v>1317</v>
      </c>
      <c r="D251" s="18">
        <v>40079</v>
      </c>
      <c r="E251" s="17">
        <v>30</v>
      </c>
      <c r="F251" s="16" t="s">
        <v>1316</v>
      </c>
      <c r="G251" s="12">
        <v>7</v>
      </c>
      <c r="H251" s="15">
        <v>3</v>
      </c>
      <c r="I251" s="302">
        <v>30</v>
      </c>
      <c r="J251" s="303">
        <f t="shared" si="4"/>
        <v>90</v>
      </c>
      <c r="K251" s="13">
        <v>9</v>
      </c>
      <c r="L251" s="12">
        <v>1</v>
      </c>
      <c r="M251" s="12"/>
      <c r="N251" s="300" t="s">
        <v>3716</v>
      </c>
      <c r="O251" s="300" t="s">
        <v>3717</v>
      </c>
      <c r="P251" s="300"/>
      <c r="Q251" s="300" t="s">
        <v>3726</v>
      </c>
      <c r="R251" s="300" t="s">
        <v>3723</v>
      </c>
      <c r="S251" s="300" t="s">
        <v>3724</v>
      </c>
      <c r="T251" s="300" t="s">
        <v>3725</v>
      </c>
      <c r="U251" s="400" t="s">
        <v>3727</v>
      </c>
      <c r="V251" s="400" t="s">
        <v>3728</v>
      </c>
      <c r="W251" s="410" t="s">
        <v>3642</v>
      </c>
      <c r="X251" s="410" t="s">
        <v>3643</v>
      </c>
      <c r="Y251" s="410" t="s">
        <v>3644</v>
      </c>
      <c r="Z251" s="410" t="s">
        <v>3636</v>
      </c>
    </row>
    <row r="252" spans="1:26" x14ac:dyDescent="0.3">
      <c r="A252" s="12">
        <v>1284</v>
      </c>
      <c r="B252" s="12" t="s">
        <v>1315</v>
      </c>
      <c r="C252" s="12" t="s">
        <v>1314</v>
      </c>
      <c r="D252" s="18">
        <v>40079</v>
      </c>
      <c r="E252" s="17">
        <v>30</v>
      </c>
      <c r="F252" s="16" t="s">
        <v>1313</v>
      </c>
      <c r="G252" s="12">
        <v>7</v>
      </c>
      <c r="H252" s="15">
        <v>3</v>
      </c>
      <c r="I252" s="302">
        <v>35</v>
      </c>
      <c r="J252" s="303">
        <f t="shared" si="4"/>
        <v>105</v>
      </c>
      <c r="K252" s="13">
        <v>18</v>
      </c>
      <c r="L252" s="12">
        <v>1</v>
      </c>
      <c r="M252" s="12"/>
      <c r="N252" s="300" t="s">
        <v>3716</v>
      </c>
      <c r="O252" s="300" t="s">
        <v>3717</v>
      </c>
      <c r="P252" s="300"/>
      <c r="Q252" s="300" t="s">
        <v>3726</v>
      </c>
      <c r="R252" s="300" t="s">
        <v>3723</v>
      </c>
      <c r="S252" s="300" t="s">
        <v>3724</v>
      </c>
      <c r="T252" s="300" t="s">
        <v>3725</v>
      </c>
      <c r="U252" s="400" t="s">
        <v>3727</v>
      </c>
      <c r="V252" s="400" t="s">
        <v>3728</v>
      </c>
      <c r="W252" s="410" t="s">
        <v>3631</v>
      </c>
      <c r="X252" s="410" t="s">
        <v>3632</v>
      </c>
      <c r="Y252" s="410" t="s">
        <v>3445</v>
      </c>
      <c r="Z252" s="410" t="s">
        <v>3636</v>
      </c>
    </row>
    <row r="253" spans="1:26" x14ac:dyDescent="0.3">
      <c r="A253" s="12">
        <v>1285</v>
      </c>
      <c r="B253" s="12" t="s">
        <v>1312</v>
      </c>
      <c r="C253" s="12" t="s">
        <v>1278</v>
      </c>
      <c r="D253" s="18">
        <v>40136</v>
      </c>
      <c r="E253" s="17">
        <v>30</v>
      </c>
      <c r="F253" s="16" t="s">
        <v>1311</v>
      </c>
      <c r="G253" s="12">
        <v>9</v>
      </c>
      <c r="H253" s="15">
        <v>21</v>
      </c>
      <c r="I253" s="302">
        <v>18</v>
      </c>
      <c r="J253" s="303">
        <f t="shared" si="4"/>
        <v>378</v>
      </c>
      <c r="K253" s="13">
        <v>15</v>
      </c>
      <c r="L253" s="12">
        <v>1</v>
      </c>
      <c r="M253" s="12"/>
      <c r="N253" s="300" t="s">
        <v>3716</v>
      </c>
      <c r="O253" s="300" t="s">
        <v>3717</v>
      </c>
      <c r="P253" s="300"/>
      <c r="Q253" s="300" t="s">
        <v>3726</v>
      </c>
      <c r="R253" s="300" t="s">
        <v>3723</v>
      </c>
      <c r="S253" s="300" t="s">
        <v>3724</v>
      </c>
      <c r="T253" s="300" t="s">
        <v>3725</v>
      </c>
      <c r="U253" s="400" t="s">
        <v>3727</v>
      </c>
      <c r="V253" s="400" t="s">
        <v>3728</v>
      </c>
      <c r="W253" s="410" t="s">
        <v>3631</v>
      </c>
      <c r="X253" s="410" t="s">
        <v>3632</v>
      </c>
      <c r="Y253" s="410" t="s">
        <v>3445</v>
      </c>
      <c r="Z253" s="410" t="s">
        <v>3633</v>
      </c>
    </row>
    <row r="254" spans="1:26" x14ac:dyDescent="0.3">
      <c r="A254" s="12">
        <v>1286</v>
      </c>
      <c r="B254" s="12" t="s">
        <v>1310</v>
      </c>
      <c r="C254" s="12" t="s">
        <v>952</v>
      </c>
      <c r="D254" s="18">
        <v>40204</v>
      </c>
      <c r="E254" s="17">
        <v>30</v>
      </c>
      <c r="F254" s="16" t="s">
        <v>1309</v>
      </c>
      <c r="G254" s="12">
        <v>10</v>
      </c>
      <c r="H254" s="15">
        <v>14</v>
      </c>
      <c r="I254" s="302">
        <v>18</v>
      </c>
      <c r="J254" s="303">
        <f t="shared" si="4"/>
        <v>252</v>
      </c>
      <c r="K254" s="13">
        <v>16</v>
      </c>
      <c r="L254" s="12">
        <v>1</v>
      </c>
      <c r="M254" s="12"/>
      <c r="N254" s="300" t="s">
        <v>3716</v>
      </c>
      <c r="O254" s="300" t="s">
        <v>3717</v>
      </c>
      <c r="P254" s="300"/>
      <c r="Q254" s="300" t="s">
        <v>3726</v>
      </c>
      <c r="R254" s="300" t="s">
        <v>3723</v>
      </c>
      <c r="S254" s="300" t="s">
        <v>3724</v>
      </c>
      <c r="T254" s="300" t="s">
        <v>3725</v>
      </c>
      <c r="U254" s="400" t="s">
        <v>3727</v>
      </c>
      <c r="V254" s="400" t="s">
        <v>3728</v>
      </c>
      <c r="W254" s="410" t="s">
        <v>3639</v>
      </c>
      <c r="X254" s="410" t="s">
        <v>3640</v>
      </c>
      <c r="Y254" s="410" t="s">
        <v>3445</v>
      </c>
      <c r="Z254" s="410" t="s">
        <v>3636</v>
      </c>
    </row>
    <row r="255" spans="1:26" x14ac:dyDescent="0.3">
      <c r="A255" s="12">
        <v>1287</v>
      </c>
      <c r="B255" s="12" t="s">
        <v>1308</v>
      </c>
      <c r="C255" s="12" t="s">
        <v>952</v>
      </c>
      <c r="D255" s="18">
        <v>40136</v>
      </c>
      <c r="E255" s="17">
        <v>30</v>
      </c>
      <c r="F255" s="16" t="s">
        <v>1183</v>
      </c>
      <c r="G255" s="12">
        <v>10</v>
      </c>
      <c r="H255" s="15">
        <v>20</v>
      </c>
      <c r="I255" s="302">
        <v>18</v>
      </c>
      <c r="J255" s="303">
        <f t="shared" si="4"/>
        <v>360</v>
      </c>
      <c r="K255" s="13">
        <v>17</v>
      </c>
      <c r="L255" s="12">
        <v>1</v>
      </c>
      <c r="M255" s="12"/>
      <c r="N255" s="300" t="s">
        <v>3716</v>
      </c>
      <c r="O255" s="300" t="s">
        <v>3717</v>
      </c>
      <c r="P255" s="300"/>
      <c r="Q255" s="300" t="s">
        <v>3726</v>
      </c>
      <c r="R255" s="300" t="s">
        <v>3723</v>
      </c>
      <c r="S255" s="300" t="s">
        <v>3724</v>
      </c>
      <c r="T255" s="300" t="s">
        <v>3725</v>
      </c>
      <c r="U255" s="400" t="s">
        <v>3727</v>
      </c>
      <c r="V255" s="400" t="s">
        <v>3728</v>
      </c>
      <c r="W255" s="410" t="s">
        <v>3676</v>
      </c>
      <c r="X255" s="410" t="s">
        <v>3677</v>
      </c>
      <c r="Y255" s="410" t="s">
        <v>3445</v>
      </c>
      <c r="Z255" s="410" t="s">
        <v>3636</v>
      </c>
    </row>
    <row r="256" spans="1:26" x14ac:dyDescent="0.3">
      <c r="A256" s="263">
        <v>1288</v>
      </c>
      <c r="B256" s="12" t="s">
        <v>1307</v>
      </c>
      <c r="C256" s="12" t="s">
        <v>936</v>
      </c>
      <c r="D256" s="18">
        <v>40094</v>
      </c>
      <c r="E256" s="17">
        <v>31</v>
      </c>
      <c r="F256" s="16" t="s">
        <v>1306</v>
      </c>
      <c r="G256" s="12">
        <v>9</v>
      </c>
      <c r="H256" s="15">
        <v>21</v>
      </c>
      <c r="I256" s="302">
        <v>20</v>
      </c>
      <c r="J256" s="303">
        <f t="shared" si="4"/>
        <v>420</v>
      </c>
      <c r="K256" s="13">
        <v>9</v>
      </c>
      <c r="L256" s="12">
        <v>1</v>
      </c>
      <c r="M256" s="12"/>
      <c r="N256" s="300" t="s">
        <v>3716</v>
      </c>
      <c r="O256" s="300" t="s">
        <v>3717</v>
      </c>
      <c r="P256" s="300"/>
      <c r="Q256" s="300" t="s">
        <v>3726</v>
      </c>
      <c r="R256" s="300" t="s">
        <v>3723</v>
      </c>
      <c r="S256" s="300" t="s">
        <v>3724</v>
      </c>
      <c r="T256" s="300" t="s">
        <v>3725</v>
      </c>
      <c r="U256" s="400" t="s">
        <v>3727</v>
      </c>
      <c r="V256" s="400" t="s">
        <v>3728</v>
      </c>
      <c r="W256" s="410" t="s">
        <v>3631</v>
      </c>
      <c r="X256" s="410" t="s">
        <v>3632</v>
      </c>
      <c r="Y256" s="410" t="s">
        <v>3445</v>
      </c>
      <c r="Z256" s="410" t="s">
        <v>3633</v>
      </c>
    </row>
    <row r="257" spans="1:26" x14ac:dyDescent="0.3">
      <c r="A257" s="263">
        <v>1289</v>
      </c>
      <c r="B257" s="12" t="s">
        <v>1305</v>
      </c>
      <c r="C257" s="12" t="s">
        <v>1004</v>
      </c>
      <c r="D257" s="18">
        <v>40094</v>
      </c>
      <c r="E257" s="17">
        <v>31</v>
      </c>
      <c r="F257" s="16" t="s">
        <v>1230</v>
      </c>
      <c r="G257" s="12">
        <v>9</v>
      </c>
      <c r="H257" s="15">
        <v>10</v>
      </c>
      <c r="I257" s="302">
        <v>24</v>
      </c>
      <c r="J257" s="303">
        <f t="shared" si="4"/>
        <v>240</v>
      </c>
      <c r="K257" s="13">
        <v>23</v>
      </c>
      <c r="L257" s="12">
        <v>1</v>
      </c>
      <c r="M257" s="12"/>
      <c r="N257" s="300" t="s">
        <v>3716</v>
      </c>
      <c r="O257" s="300" t="s">
        <v>3717</v>
      </c>
      <c r="P257" s="300"/>
      <c r="Q257" s="300" t="s">
        <v>3726</v>
      </c>
      <c r="R257" s="300" t="s">
        <v>3723</v>
      </c>
      <c r="S257" s="300" t="s">
        <v>3724</v>
      </c>
      <c r="T257" s="300" t="s">
        <v>3725</v>
      </c>
      <c r="U257" s="400" t="s">
        <v>3727</v>
      </c>
      <c r="V257" s="400" t="s">
        <v>3728</v>
      </c>
      <c r="W257" s="410" t="s">
        <v>3641</v>
      </c>
      <c r="X257" s="410" t="s">
        <v>3632</v>
      </c>
      <c r="Y257" s="410" t="s">
        <v>3445</v>
      </c>
      <c r="Z257" s="410" t="s">
        <v>3636</v>
      </c>
    </row>
    <row r="258" spans="1:26" x14ac:dyDescent="0.3">
      <c r="A258" s="263">
        <v>1290</v>
      </c>
      <c r="B258" s="12" t="s">
        <v>1304</v>
      </c>
      <c r="C258" s="12" t="s">
        <v>1303</v>
      </c>
      <c r="D258" s="18">
        <v>40108</v>
      </c>
      <c r="E258" s="17">
        <v>31</v>
      </c>
      <c r="F258" s="16" t="s">
        <v>1302</v>
      </c>
      <c r="G258" s="12">
        <v>11</v>
      </c>
      <c r="H258" s="15">
        <v>24</v>
      </c>
      <c r="I258" s="302">
        <v>19</v>
      </c>
      <c r="J258" s="303">
        <f t="shared" si="4"/>
        <v>456</v>
      </c>
      <c r="K258" s="13">
        <v>22</v>
      </c>
      <c r="L258" s="12">
        <v>1</v>
      </c>
      <c r="M258" s="12"/>
      <c r="N258" s="300" t="s">
        <v>3716</v>
      </c>
      <c r="O258" s="300" t="s">
        <v>3717</v>
      </c>
      <c r="P258" s="300"/>
      <c r="Q258" s="300" t="s">
        <v>3726</v>
      </c>
      <c r="R258" s="300" t="s">
        <v>3723</v>
      </c>
      <c r="S258" s="300" t="s">
        <v>3724</v>
      </c>
      <c r="T258" s="300" t="s">
        <v>3725</v>
      </c>
      <c r="U258" s="400" t="s">
        <v>3727</v>
      </c>
      <c r="V258" s="400" t="s">
        <v>3728</v>
      </c>
      <c r="W258" s="410" t="s">
        <v>3638</v>
      </c>
      <c r="X258" s="410" t="s">
        <v>3632</v>
      </c>
      <c r="Y258" s="410" t="s">
        <v>3445</v>
      </c>
      <c r="Z258" s="410" t="s">
        <v>3636</v>
      </c>
    </row>
    <row r="259" spans="1:26" x14ac:dyDescent="0.3">
      <c r="A259" s="263">
        <v>1291</v>
      </c>
      <c r="B259" s="12" t="s">
        <v>1301</v>
      </c>
      <c r="C259" s="12" t="s">
        <v>992</v>
      </c>
      <c r="D259" s="18">
        <v>40094</v>
      </c>
      <c r="E259" s="17">
        <v>32</v>
      </c>
      <c r="F259" s="16" t="s">
        <v>1199</v>
      </c>
      <c r="G259" s="12">
        <v>10</v>
      </c>
      <c r="H259" s="15">
        <v>20</v>
      </c>
      <c r="I259" s="302">
        <v>19</v>
      </c>
      <c r="J259" s="303">
        <f t="shared" si="4"/>
        <v>380</v>
      </c>
      <c r="K259" s="13">
        <v>16</v>
      </c>
      <c r="L259" s="12">
        <v>1</v>
      </c>
      <c r="M259" s="12"/>
      <c r="N259" s="300" t="s">
        <v>3716</v>
      </c>
      <c r="O259" s="300" t="s">
        <v>3717</v>
      </c>
      <c r="P259" s="300"/>
      <c r="Q259" s="300" t="s">
        <v>3726</v>
      </c>
      <c r="R259" s="300" t="s">
        <v>3723</v>
      </c>
      <c r="S259" s="300" t="s">
        <v>3724</v>
      </c>
      <c r="T259" s="300" t="s">
        <v>3725</v>
      </c>
      <c r="U259" s="400" t="s">
        <v>3727</v>
      </c>
      <c r="V259" s="400" t="s">
        <v>3728</v>
      </c>
      <c r="W259" s="410" t="s">
        <v>3638</v>
      </c>
      <c r="X259" s="410" t="s">
        <v>3632</v>
      </c>
      <c r="Y259" s="410" t="s">
        <v>3445</v>
      </c>
      <c r="Z259" s="410" t="s">
        <v>3636</v>
      </c>
    </row>
    <row r="260" spans="1:26" x14ac:dyDescent="0.3">
      <c r="A260" s="263">
        <v>1292</v>
      </c>
      <c r="B260" s="12" t="s">
        <v>1300</v>
      </c>
      <c r="C260" s="12" t="s">
        <v>1032</v>
      </c>
      <c r="D260" s="18">
        <v>40094</v>
      </c>
      <c r="E260" s="17">
        <v>32</v>
      </c>
      <c r="F260" s="16" t="s">
        <v>1289</v>
      </c>
      <c r="G260" s="12">
        <v>8</v>
      </c>
      <c r="H260" s="15">
        <v>22</v>
      </c>
      <c r="I260" s="302">
        <v>26</v>
      </c>
      <c r="J260" s="303">
        <f t="shared" si="4"/>
        <v>572</v>
      </c>
      <c r="K260" s="13">
        <v>28</v>
      </c>
      <c r="L260" s="12">
        <v>1</v>
      </c>
      <c r="M260" s="12"/>
      <c r="N260" s="300" t="s">
        <v>3716</v>
      </c>
      <c r="O260" s="300" t="s">
        <v>3717</v>
      </c>
      <c r="P260" s="300"/>
      <c r="Q260" s="300" t="s">
        <v>3726</v>
      </c>
      <c r="R260" s="300" t="s">
        <v>3723</v>
      </c>
      <c r="S260" s="300" t="s">
        <v>3724</v>
      </c>
      <c r="T260" s="300" t="s">
        <v>3725</v>
      </c>
      <c r="U260" s="400" t="s">
        <v>3727</v>
      </c>
      <c r="V260" s="400" t="s">
        <v>3728</v>
      </c>
      <c r="W260" s="410" t="s">
        <v>3631</v>
      </c>
      <c r="X260" s="410" t="s">
        <v>3632</v>
      </c>
      <c r="Y260" s="410" t="s">
        <v>3445</v>
      </c>
      <c r="Z260" s="410" t="s">
        <v>3636</v>
      </c>
    </row>
    <row r="261" spans="1:26" x14ac:dyDescent="0.3">
      <c r="A261" s="263">
        <v>1293</v>
      </c>
      <c r="B261" s="12" t="s">
        <v>1299</v>
      </c>
      <c r="C261" s="12" t="s">
        <v>1114</v>
      </c>
      <c r="D261" s="18">
        <v>40094</v>
      </c>
      <c r="E261" s="17">
        <v>32</v>
      </c>
      <c r="F261" s="16" t="s">
        <v>1193</v>
      </c>
      <c r="G261" s="12">
        <v>9</v>
      </c>
      <c r="H261" s="15">
        <v>21</v>
      </c>
      <c r="I261" s="302">
        <v>19</v>
      </c>
      <c r="J261" s="303">
        <f t="shared" si="4"/>
        <v>399</v>
      </c>
      <c r="K261" s="13">
        <v>8</v>
      </c>
      <c r="L261" s="12">
        <v>1</v>
      </c>
      <c r="M261" s="12"/>
      <c r="N261" s="300" t="s">
        <v>3716</v>
      </c>
      <c r="O261" s="300" t="s">
        <v>3717</v>
      </c>
      <c r="P261" s="300"/>
      <c r="Q261" s="300" t="s">
        <v>3726</v>
      </c>
      <c r="R261" s="300" t="s">
        <v>3723</v>
      </c>
      <c r="S261" s="300" t="s">
        <v>3724</v>
      </c>
      <c r="T261" s="300" t="s">
        <v>3725</v>
      </c>
      <c r="U261" s="400" t="s">
        <v>3727</v>
      </c>
      <c r="V261" s="400" t="s">
        <v>3728</v>
      </c>
      <c r="W261" s="410" t="s">
        <v>3641</v>
      </c>
      <c r="X261" s="410" t="s">
        <v>3632</v>
      </c>
      <c r="Y261" s="410" t="s">
        <v>3445</v>
      </c>
      <c r="Z261" s="410" t="s">
        <v>3636</v>
      </c>
    </row>
    <row r="262" spans="1:26" x14ac:dyDescent="0.3">
      <c r="A262" s="263">
        <v>1294</v>
      </c>
      <c r="B262" s="12" t="s">
        <v>1298</v>
      </c>
      <c r="C262" s="12" t="s">
        <v>1116</v>
      </c>
      <c r="D262" s="18">
        <v>40108</v>
      </c>
      <c r="E262" s="17">
        <v>33</v>
      </c>
      <c r="F262" s="16" t="s">
        <v>1218</v>
      </c>
      <c r="G262" s="12">
        <v>9</v>
      </c>
      <c r="H262" s="15">
        <v>25</v>
      </c>
      <c r="I262" s="302">
        <v>23</v>
      </c>
      <c r="J262" s="303">
        <f t="shared" si="4"/>
        <v>575</v>
      </c>
      <c r="K262" s="13">
        <v>15</v>
      </c>
      <c r="L262" s="12">
        <v>1</v>
      </c>
      <c r="M262" s="12"/>
      <c r="N262" s="300" t="s">
        <v>3716</v>
      </c>
      <c r="O262" s="300" t="s">
        <v>3717</v>
      </c>
      <c r="P262" s="300"/>
      <c r="Q262" s="300" t="s">
        <v>3726</v>
      </c>
      <c r="R262" s="300" t="s">
        <v>3723</v>
      </c>
      <c r="S262" s="300" t="s">
        <v>3724</v>
      </c>
      <c r="T262" s="300" t="s">
        <v>3725</v>
      </c>
      <c r="U262" s="400" t="s">
        <v>3727</v>
      </c>
      <c r="V262" s="400" t="s">
        <v>3728</v>
      </c>
      <c r="W262" s="410" t="s">
        <v>3637</v>
      </c>
      <c r="X262" s="410"/>
      <c r="Y262" s="410" t="s">
        <v>3445</v>
      </c>
      <c r="Z262" s="410" t="s">
        <v>3633</v>
      </c>
    </row>
    <row r="263" spans="1:26" x14ac:dyDescent="0.3">
      <c r="A263" s="263">
        <v>1295</v>
      </c>
      <c r="B263" s="12" t="s">
        <v>1297</v>
      </c>
      <c r="C263" s="12" t="s">
        <v>1128</v>
      </c>
      <c r="D263" s="18">
        <v>40094</v>
      </c>
      <c r="E263" s="17">
        <v>33</v>
      </c>
      <c r="F263" s="16" t="s">
        <v>1215</v>
      </c>
      <c r="G263" s="12">
        <v>9</v>
      </c>
      <c r="H263" s="15">
        <v>21</v>
      </c>
      <c r="I263" s="302">
        <v>20</v>
      </c>
      <c r="J263" s="303">
        <f t="shared" si="4"/>
        <v>420</v>
      </c>
      <c r="K263" s="13">
        <v>11</v>
      </c>
      <c r="L263" s="12">
        <v>1</v>
      </c>
      <c r="M263" s="12"/>
      <c r="N263" s="300" t="s">
        <v>3716</v>
      </c>
      <c r="O263" s="300" t="s">
        <v>3717</v>
      </c>
      <c r="P263" s="300"/>
      <c r="Q263" s="300" t="s">
        <v>3726</v>
      </c>
      <c r="R263" s="300" t="s">
        <v>3723</v>
      </c>
      <c r="S263" s="300" t="s">
        <v>3724</v>
      </c>
      <c r="T263" s="300" t="s">
        <v>3725</v>
      </c>
      <c r="U263" s="400" t="s">
        <v>3727</v>
      </c>
      <c r="V263" s="400" t="s">
        <v>3728</v>
      </c>
      <c r="W263" s="410" t="s">
        <v>3639</v>
      </c>
      <c r="X263" s="410" t="s">
        <v>3640</v>
      </c>
      <c r="Y263" s="410" t="s">
        <v>3445</v>
      </c>
      <c r="Z263" s="410" t="s">
        <v>3633</v>
      </c>
    </row>
    <row r="264" spans="1:26" x14ac:dyDescent="0.3">
      <c r="A264" s="263">
        <v>1296</v>
      </c>
      <c r="B264" s="12" t="s">
        <v>1296</v>
      </c>
      <c r="C264" s="12" t="s">
        <v>1159</v>
      </c>
      <c r="D264" s="18">
        <v>40094</v>
      </c>
      <c r="E264" s="17">
        <v>33</v>
      </c>
      <c r="F264" s="16" t="s">
        <v>1295</v>
      </c>
      <c r="G264" s="12">
        <v>7</v>
      </c>
      <c r="H264" s="15">
        <v>21</v>
      </c>
      <c r="I264" s="302">
        <v>22</v>
      </c>
      <c r="J264" s="303">
        <f t="shared" si="4"/>
        <v>462</v>
      </c>
      <c r="K264" s="13">
        <v>15</v>
      </c>
      <c r="L264" s="12">
        <v>1</v>
      </c>
      <c r="M264" s="12"/>
      <c r="N264" s="300" t="s">
        <v>3716</v>
      </c>
      <c r="O264" s="300" t="s">
        <v>3717</v>
      </c>
      <c r="P264" s="300"/>
      <c r="Q264" s="300" t="s">
        <v>3726</v>
      </c>
      <c r="R264" s="300" t="s">
        <v>3723</v>
      </c>
      <c r="S264" s="300" t="s">
        <v>3724</v>
      </c>
      <c r="T264" s="300" t="s">
        <v>3725</v>
      </c>
      <c r="U264" s="400" t="s">
        <v>3727</v>
      </c>
      <c r="V264" s="400" t="s">
        <v>3728</v>
      </c>
      <c r="W264" s="410" t="s">
        <v>3667</v>
      </c>
      <c r="X264" s="410" t="s">
        <v>3668</v>
      </c>
      <c r="Y264" s="410" t="s">
        <v>3445</v>
      </c>
      <c r="Z264" s="410" t="s">
        <v>3636</v>
      </c>
    </row>
    <row r="265" spans="1:26" x14ac:dyDescent="0.3">
      <c r="A265" s="263">
        <v>1297</v>
      </c>
      <c r="B265" s="12" t="s">
        <v>1294</v>
      </c>
      <c r="C265" s="12" t="s">
        <v>1282</v>
      </c>
      <c r="D265" s="18">
        <v>40087</v>
      </c>
      <c r="E265" s="17">
        <v>28</v>
      </c>
      <c r="F265" s="16" t="s">
        <v>1293</v>
      </c>
      <c r="G265" s="12">
        <v>9</v>
      </c>
      <c r="H265" s="15">
        <v>21</v>
      </c>
      <c r="I265" s="302">
        <v>18</v>
      </c>
      <c r="J265" s="303">
        <f t="shared" si="4"/>
        <v>378</v>
      </c>
      <c r="K265" s="13">
        <v>9</v>
      </c>
      <c r="L265" s="12">
        <v>1</v>
      </c>
      <c r="M265" s="12" t="s">
        <v>1292</v>
      </c>
      <c r="N265" s="300" t="s">
        <v>3716</v>
      </c>
      <c r="O265" s="300" t="s">
        <v>3717</v>
      </c>
      <c r="P265" s="300"/>
      <c r="Q265" s="300" t="s">
        <v>3726</v>
      </c>
      <c r="R265" s="300" t="s">
        <v>3723</v>
      </c>
      <c r="S265" s="300" t="s">
        <v>3724</v>
      </c>
      <c r="T265" s="300" t="s">
        <v>3725</v>
      </c>
      <c r="U265" s="400" t="s">
        <v>3727</v>
      </c>
      <c r="V265" s="400" t="s">
        <v>3728</v>
      </c>
      <c r="W265" s="410" t="s">
        <v>3631</v>
      </c>
      <c r="X265" s="410" t="s">
        <v>3632</v>
      </c>
      <c r="Y265" s="410" t="s">
        <v>3445</v>
      </c>
      <c r="Z265" s="410" t="s">
        <v>3636</v>
      </c>
    </row>
    <row r="266" spans="1:26" x14ac:dyDescent="0.3">
      <c r="A266" s="263">
        <v>1298</v>
      </c>
      <c r="B266" s="12" t="s">
        <v>1291</v>
      </c>
      <c r="C266" s="12" t="s">
        <v>992</v>
      </c>
      <c r="D266" s="18">
        <v>40094</v>
      </c>
      <c r="E266" s="17">
        <v>34</v>
      </c>
      <c r="F266" s="16" t="s">
        <v>1199</v>
      </c>
      <c r="G266" s="12">
        <v>9</v>
      </c>
      <c r="H266" s="15">
        <v>21</v>
      </c>
      <c r="I266" s="302">
        <v>19</v>
      </c>
      <c r="J266" s="303">
        <f t="shared" si="4"/>
        <v>399</v>
      </c>
      <c r="K266" s="13">
        <v>7</v>
      </c>
      <c r="L266" s="12">
        <v>1</v>
      </c>
      <c r="M266" s="12"/>
      <c r="N266" s="300" t="s">
        <v>3716</v>
      </c>
      <c r="O266" s="300" t="s">
        <v>3717</v>
      </c>
      <c r="P266" s="300"/>
      <c r="Q266" s="300" t="s">
        <v>3726</v>
      </c>
      <c r="R266" s="300" t="s">
        <v>3723</v>
      </c>
      <c r="S266" s="300" t="s">
        <v>3724</v>
      </c>
      <c r="T266" s="300" t="s">
        <v>3725</v>
      </c>
      <c r="U266" s="400" t="s">
        <v>3727</v>
      </c>
      <c r="V266" s="400" t="s">
        <v>3728</v>
      </c>
      <c r="W266" s="410" t="s">
        <v>3631</v>
      </c>
      <c r="X266" s="410" t="s">
        <v>3632</v>
      </c>
      <c r="Y266" s="410" t="s">
        <v>3445</v>
      </c>
      <c r="Z266" s="410" t="s">
        <v>3636</v>
      </c>
    </row>
    <row r="267" spans="1:26" x14ac:dyDescent="0.3">
      <c r="A267" s="263">
        <v>1299</v>
      </c>
      <c r="B267" s="12" t="s">
        <v>1290</v>
      </c>
      <c r="C267" s="12" t="s">
        <v>1109</v>
      </c>
      <c r="D267" s="18">
        <v>40094</v>
      </c>
      <c r="E267" s="17">
        <v>34</v>
      </c>
      <c r="F267" s="16" t="s">
        <v>1289</v>
      </c>
      <c r="G267" s="12">
        <v>9</v>
      </c>
      <c r="H267" s="15">
        <v>21</v>
      </c>
      <c r="I267" s="302">
        <v>19</v>
      </c>
      <c r="J267" s="303">
        <f t="shared" si="4"/>
        <v>399</v>
      </c>
      <c r="K267" s="13">
        <v>9</v>
      </c>
      <c r="L267" s="12">
        <v>1</v>
      </c>
      <c r="M267" s="12"/>
      <c r="N267" s="300" t="s">
        <v>3716</v>
      </c>
      <c r="O267" s="300" t="s">
        <v>3717</v>
      </c>
      <c r="P267" s="300"/>
      <c r="Q267" s="300" t="s">
        <v>3726</v>
      </c>
      <c r="R267" s="300" t="s">
        <v>3723</v>
      </c>
      <c r="S267" s="300" t="s">
        <v>3724</v>
      </c>
      <c r="T267" s="300" t="s">
        <v>3725</v>
      </c>
      <c r="U267" s="400" t="s">
        <v>3727</v>
      </c>
      <c r="V267" s="400" t="s">
        <v>3728</v>
      </c>
      <c r="W267" s="410" t="s">
        <v>3631</v>
      </c>
      <c r="X267" s="410" t="s">
        <v>3632</v>
      </c>
      <c r="Y267" s="410" t="s">
        <v>3445</v>
      </c>
      <c r="Z267" s="410" t="s">
        <v>3636</v>
      </c>
    </row>
    <row r="268" spans="1:26" x14ac:dyDescent="0.3">
      <c r="A268" s="263">
        <v>1300</v>
      </c>
      <c r="B268" s="12" t="s">
        <v>1288</v>
      </c>
      <c r="C268" s="12" t="s">
        <v>1057</v>
      </c>
      <c r="D268" s="18">
        <v>40094</v>
      </c>
      <c r="E268" s="17">
        <v>34</v>
      </c>
      <c r="F268" s="16" t="s">
        <v>1273</v>
      </c>
      <c r="G268" s="12">
        <v>5</v>
      </c>
      <c r="H268" s="15">
        <v>22</v>
      </c>
      <c r="I268" s="302">
        <v>22</v>
      </c>
      <c r="J268" s="303">
        <f t="shared" si="4"/>
        <v>484</v>
      </c>
      <c r="K268" s="13">
        <v>5</v>
      </c>
      <c r="L268" s="12">
        <v>1</v>
      </c>
      <c r="M268" s="12"/>
      <c r="N268" s="300" t="s">
        <v>3716</v>
      </c>
      <c r="O268" s="300" t="s">
        <v>3717</v>
      </c>
      <c r="P268" s="300"/>
      <c r="Q268" s="300" t="s">
        <v>3726</v>
      </c>
      <c r="R268" s="300" t="s">
        <v>3723</v>
      </c>
      <c r="S268" s="300" t="s">
        <v>3724</v>
      </c>
      <c r="T268" s="300" t="s">
        <v>3725</v>
      </c>
      <c r="U268" s="400" t="s">
        <v>3727</v>
      </c>
      <c r="V268" s="400" t="s">
        <v>3728</v>
      </c>
      <c r="W268" s="410" t="s">
        <v>3639</v>
      </c>
      <c r="X268" s="410" t="s">
        <v>3640</v>
      </c>
      <c r="Y268" s="410" t="s">
        <v>3445</v>
      </c>
      <c r="Z268" s="410" t="s">
        <v>3636</v>
      </c>
    </row>
    <row r="269" spans="1:26" x14ac:dyDescent="0.3">
      <c r="A269" s="263">
        <v>1301</v>
      </c>
      <c r="B269" s="12" t="s">
        <v>1287</v>
      </c>
      <c r="C269" s="12" t="s">
        <v>1137</v>
      </c>
      <c r="D269" s="18">
        <v>40094</v>
      </c>
      <c r="E269" s="17">
        <v>35</v>
      </c>
      <c r="F269" s="16" t="s">
        <v>1270</v>
      </c>
      <c r="G269" s="12">
        <v>9</v>
      </c>
      <c r="H269" s="15">
        <v>21</v>
      </c>
      <c r="I269" s="302">
        <v>20</v>
      </c>
      <c r="J269" s="303">
        <f t="shared" si="4"/>
        <v>420</v>
      </c>
      <c r="K269" s="13">
        <v>9</v>
      </c>
      <c r="L269" s="12">
        <v>1</v>
      </c>
      <c r="M269" s="12"/>
      <c r="N269" s="300" t="s">
        <v>3716</v>
      </c>
      <c r="O269" s="300" t="s">
        <v>3717</v>
      </c>
      <c r="P269" s="300"/>
      <c r="Q269" s="300" t="s">
        <v>3726</v>
      </c>
      <c r="R269" s="300" t="s">
        <v>3723</v>
      </c>
      <c r="S269" s="300" t="s">
        <v>3724</v>
      </c>
      <c r="T269" s="300" t="s">
        <v>3725</v>
      </c>
      <c r="U269" s="400" t="s">
        <v>3727</v>
      </c>
      <c r="V269" s="400" t="s">
        <v>3728</v>
      </c>
      <c r="W269" s="410" t="s">
        <v>3657</v>
      </c>
      <c r="X269" s="410" t="s">
        <v>3658</v>
      </c>
      <c r="Y269" s="410" t="s">
        <v>3445</v>
      </c>
      <c r="Z269" s="410" t="s">
        <v>3633</v>
      </c>
    </row>
    <row r="270" spans="1:26" x14ac:dyDescent="0.3">
      <c r="A270" s="263">
        <v>1302</v>
      </c>
      <c r="B270" s="12" t="s">
        <v>1286</v>
      </c>
      <c r="C270" s="12" t="s">
        <v>1285</v>
      </c>
      <c r="D270" s="18">
        <v>40108</v>
      </c>
      <c r="E270" s="17">
        <v>35</v>
      </c>
      <c r="F270" s="16" t="s">
        <v>1284</v>
      </c>
      <c r="G270" s="12">
        <v>9</v>
      </c>
      <c r="H270" s="15">
        <v>21</v>
      </c>
      <c r="I270" s="302">
        <v>25</v>
      </c>
      <c r="J270" s="303">
        <f t="shared" si="4"/>
        <v>525</v>
      </c>
      <c r="K270" s="13">
        <v>21</v>
      </c>
      <c r="L270" s="12">
        <v>1</v>
      </c>
      <c r="M270" s="12"/>
      <c r="N270" s="300" t="s">
        <v>3716</v>
      </c>
      <c r="O270" s="300" t="s">
        <v>3717</v>
      </c>
      <c r="P270" s="300"/>
      <c r="Q270" s="300" t="s">
        <v>3726</v>
      </c>
      <c r="R270" s="300" t="s">
        <v>3723</v>
      </c>
      <c r="S270" s="300" t="s">
        <v>3724</v>
      </c>
      <c r="T270" s="300" t="s">
        <v>3725</v>
      </c>
      <c r="U270" s="400" t="s">
        <v>3727</v>
      </c>
      <c r="V270" s="400" t="s">
        <v>3728</v>
      </c>
      <c r="W270" s="410" t="s">
        <v>3631</v>
      </c>
      <c r="X270" s="410" t="s">
        <v>3632</v>
      </c>
      <c r="Y270" s="410" t="s">
        <v>3445</v>
      </c>
      <c r="Z270" s="410" t="s">
        <v>3636</v>
      </c>
    </row>
    <row r="271" spans="1:26" x14ac:dyDescent="0.3">
      <c r="A271" s="263">
        <v>1303</v>
      </c>
      <c r="B271" s="12" t="s">
        <v>1283</v>
      </c>
      <c r="C271" s="12" t="s">
        <v>1282</v>
      </c>
      <c r="D271" s="18">
        <v>40094</v>
      </c>
      <c r="E271" s="17">
        <v>35</v>
      </c>
      <c r="F271" s="16" t="s">
        <v>1281</v>
      </c>
      <c r="G271" s="12">
        <v>11</v>
      </c>
      <c r="H271" s="15">
        <v>19</v>
      </c>
      <c r="I271" s="302">
        <v>18</v>
      </c>
      <c r="J271" s="303">
        <f t="shared" si="4"/>
        <v>342</v>
      </c>
      <c r="K271" s="13">
        <v>24</v>
      </c>
      <c r="L271" s="12">
        <v>1</v>
      </c>
      <c r="M271" s="12"/>
      <c r="N271" s="300" t="s">
        <v>3716</v>
      </c>
      <c r="O271" s="300" t="s">
        <v>3717</v>
      </c>
      <c r="P271" s="300"/>
      <c r="Q271" s="300" t="s">
        <v>3726</v>
      </c>
      <c r="R271" s="300" t="s">
        <v>3723</v>
      </c>
      <c r="S271" s="300" t="s">
        <v>3724</v>
      </c>
      <c r="T271" s="300" t="s">
        <v>3725</v>
      </c>
      <c r="U271" s="400" t="s">
        <v>3727</v>
      </c>
      <c r="V271" s="400" t="s">
        <v>3728</v>
      </c>
      <c r="W271" s="410" t="s">
        <v>3639</v>
      </c>
      <c r="X271" s="410" t="s">
        <v>3640</v>
      </c>
      <c r="Y271" s="410" t="s">
        <v>3445</v>
      </c>
      <c r="Z271" s="410" t="s">
        <v>3633</v>
      </c>
    </row>
    <row r="272" spans="1:26" x14ac:dyDescent="0.3">
      <c r="A272" s="263">
        <v>1304</v>
      </c>
      <c r="B272" s="12" t="s">
        <v>1280</v>
      </c>
      <c r="C272" s="12" t="s">
        <v>1000</v>
      </c>
      <c r="D272" s="18">
        <v>40094</v>
      </c>
      <c r="E272" s="17">
        <v>35</v>
      </c>
      <c r="F272" s="16" t="s">
        <v>1202</v>
      </c>
      <c r="G272" s="12">
        <v>10</v>
      </c>
      <c r="H272" s="15">
        <v>20</v>
      </c>
      <c r="I272" s="302">
        <v>20</v>
      </c>
      <c r="J272" s="303">
        <f t="shared" si="4"/>
        <v>400</v>
      </c>
      <c r="K272" s="13">
        <v>6</v>
      </c>
      <c r="L272" s="12">
        <v>1</v>
      </c>
      <c r="M272" s="12"/>
      <c r="N272" s="300" t="s">
        <v>3716</v>
      </c>
      <c r="O272" s="300" t="s">
        <v>3717</v>
      </c>
      <c r="P272" s="300"/>
      <c r="Q272" s="300" t="s">
        <v>3726</v>
      </c>
      <c r="R272" s="300" t="s">
        <v>3723</v>
      </c>
      <c r="S272" s="300" t="s">
        <v>3724</v>
      </c>
      <c r="T272" s="300" t="s">
        <v>3725</v>
      </c>
      <c r="U272" s="400" t="s">
        <v>3727</v>
      </c>
      <c r="V272" s="400" t="s">
        <v>3728</v>
      </c>
      <c r="W272" s="410" t="s">
        <v>3645</v>
      </c>
      <c r="X272" s="410" t="s">
        <v>3646</v>
      </c>
      <c r="Y272" s="410" t="s">
        <v>3445</v>
      </c>
      <c r="Z272" s="410" t="s">
        <v>3633</v>
      </c>
    </row>
    <row r="273" spans="1:26" x14ac:dyDescent="0.3">
      <c r="A273" s="263">
        <v>1305</v>
      </c>
      <c r="B273" s="12" t="s">
        <v>1279</v>
      </c>
      <c r="C273" s="12" t="s">
        <v>1278</v>
      </c>
      <c r="D273" s="18">
        <v>40094</v>
      </c>
      <c r="E273" s="17">
        <v>36</v>
      </c>
      <c r="F273" s="16" t="s">
        <v>1277</v>
      </c>
      <c r="G273" s="12">
        <v>10</v>
      </c>
      <c r="H273" s="15">
        <v>20</v>
      </c>
      <c r="I273" s="302">
        <v>18</v>
      </c>
      <c r="J273" s="303">
        <f t="shared" si="4"/>
        <v>360</v>
      </c>
      <c r="K273" s="13">
        <v>14</v>
      </c>
      <c r="L273" s="12">
        <v>1</v>
      </c>
      <c r="M273" s="12"/>
      <c r="N273" s="300" t="s">
        <v>3716</v>
      </c>
      <c r="O273" s="300" t="s">
        <v>3717</v>
      </c>
      <c r="P273" s="300"/>
      <c r="Q273" s="300" t="s">
        <v>3726</v>
      </c>
      <c r="R273" s="300" t="s">
        <v>3723</v>
      </c>
      <c r="S273" s="300" t="s">
        <v>3724</v>
      </c>
      <c r="T273" s="300" t="s">
        <v>3725</v>
      </c>
      <c r="U273" s="400" t="s">
        <v>3727</v>
      </c>
      <c r="V273" s="400" t="s">
        <v>3728</v>
      </c>
      <c r="W273" s="410" t="s">
        <v>3657</v>
      </c>
      <c r="X273" s="410" t="s">
        <v>3658</v>
      </c>
      <c r="Y273" s="410" t="s">
        <v>3445</v>
      </c>
      <c r="Z273" s="410" t="s">
        <v>3633</v>
      </c>
    </row>
    <row r="274" spans="1:26" x14ac:dyDescent="0.3">
      <c r="A274" s="263">
        <v>1306</v>
      </c>
      <c r="B274" s="12" t="s">
        <v>1276</v>
      </c>
      <c r="C274" s="12" t="s">
        <v>933</v>
      </c>
      <c r="D274" s="18">
        <v>40094</v>
      </c>
      <c r="E274" s="17">
        <v>36</v>
      </c>
      <c r="F274" s="16" t="s">
        <v>1275</v>
      </c>
      <c r="G274" s="12">
        <v>10</v>
      </c>
      <c r="H274" s="15">
        <v>20</v>
      </c>
      <c r="I274" s="302">
        <v>17</v>
      </c>
      <c r="J274" s="303">
        <f t="shared" si="4"/>
        <v>340</v>
      </c>
      <c r="K274" s="13">
        <v>12</v>
      </c>
      <c r="L274" s="12">
        <v>1</v>
      </c>
      <c r="M274" s="12"/>
      <c r="N274" s="300" t="s">
        <v>3716</v>
      </c>
      <c r="O274" s="300" t="s">
        <v>3717</v>
      </c>
      <c r="P274" s="300"/>
      <c r="Q274" s="300" t="s">
        <v>3726</v>
      </c>
      <c r="R274" s="300" t="s">
        <v>3723</v>
      </c>
      <c r="S274" s="300" t="s">
        <v>3724</v>
      </c>
      <c r="T274" s="300" t="s">
        <v>3725</v>
      </c>
      <c r="U274" s="400" t="s">
        <v>3727</v>
      </c>
      <c r="V274" s="400" t="s">
        <v>3728</v>
      </c>
      <c r="W274" s="410" t="s">
        <v>3641</v>
      </c>
      <c r="X274" s="410" t="s">
        <v>3632</v>
      </c>
      <c r="Y274" s="410" t="s">
        <v>3445</v>
      </c>
      <c r="Z274" s="410" t="s">
        <v>3633</v>
      </c>
    </row>
    <row r="275" spans="1:26" x14ac:dyDescent="0.3">
      <c r="A275" s="263">
        <v>1307</v>
      </c>
      <c r="B275" s="12" t="s">
        <v>1274</v>
      </c>
      <c r="C275" s="12" t="s">
        <v>1093</v>
      </c>
      <c r="D275" s="18">
        <v>40094</v>
      </c>
      <c r="E275" s="17">
        <v>36</v>
      </c>
      <c r="F275" s="16" t="s">
        <v>1273</v>
      </c>
      <c r="G275" s="12">
        <v>9</v>
      </c>
      <c r="H275" s="15">
        <v>21</v>
      </c>
      <c r="I275" s="302">
        <v>22</v>
      </c>
      <c r="J275" s="303">
        <f t="shared" si="4"/>
        <v>462</v>
      </c>
      <c r="K275" s="13">
        <v>12</v>
      </c>
      <c r="L275" s="12">
        <v>1</v>
      </c>
      <c r="M275" s="12"/>
      <c r="N275" s="300" t="s">
        <v>3716</v>
      </c>
      <c r="O275" s="300" t="s">
        <v>3717</v>
      </c>
      <c r="P275" s="300"/>
      <c r="Q275" s="300" t="s">
        <v>3726</v>
      </c>
      <c r="R275" s="300" t="s">
        <v>3723</v>
      </c>
      <c r="S275" s="300" t="s">
        <v>3724</v>
      </c>
      <c r="T275" s="300" t="s">
        <v>3725</v>
      </c>
      <c r="U275" s="400" t="s">
        <v>3727</v>
      </c>
      <c r="V275" s="400" t="s">
        <v>3728</v>
      </c>
      <c r="W275" s="410" t="s">
        <v>3634</v>
      </c>
      <c r="X275" s="410" t="s">
        <v>3635</v>
      </c>
      <c r="Y275" s="410" t="s">
        <v>3445</v>
      </c>
      <c r="Z275" s="410" t="s">
        <v>3636</v>
      </c>
    </row>
    <row r="276" spans="1:26" x14ac:dyDescent="0.3">
      <c r="A276" s="262">
        <v>1308</v>
      </c>
      <c r="B276" s="12" t="s">
        <v>1272</v>
      </c>
      <c r="C276" s="12" t="s">
        <v>1271</v>
      </c>
      <c r="D276" s="18">
        <v>40388</v>
      </c>
      <c r="E276" s="17">
        <v>37</v>
      </c>
      <c r="F276" s="16" t="s">
        <v>1270</v>
      </c>
      <c r="G276" s="12">
        <v>8</v>
      </c>
      <c r="H276" s="15">
        <v>40</v>
      </c>
      <c r="I276" s="302">
        <v>25</v>
      </c>
      <c r="J276" s="303">
        <f t="shared" si="4"/>
        <v>1000</v>
      </c>
      <c r="K276" s="13">
        <v>5</v>
      </c>
      <c r="L276" s="12">
        <v>1</v>
      </c>
      <c r="M276" s="12"/>
      <c r="N276" s="300" t="s">
        <v>3716</v>
      </c>
      <c r="O276" s="300" t="s">
        <v>3717</v>
      </c>
      <c r="P276" s="300"/>
      <c r="Q276" s="300" t="s">
        <v>3726</v>
      </c>
      <c r="R276" s="300" t="s">
        <v>3723</v>
      </c>
      <c r="S276" s="300" t="s">
        <v>3724</v>
      </c>
      <c r="T276" s="300" t="s">
        <v>3725</v>
      </c>
      <c r="U276" s="400" t="s">
        <v>3727</v>
      </c>
      <c r="V276" s="400" t="s">
        <v>3728</v>
      </c>
      <c r="W276" s="410" t="s">
        <v>3638</v>
      </c>
      <c r="X276" s="410" t="s">
        <v>3632</v>
      </c>
      <c r="Y276" s="410" t="s">
        <v>3445</v>
      </c>
      <c r="Z276" s="410" t="s">
        <v>3633</v>
      </c>
    </row>
    <row r="277" spans="1:26" x14ac:dyDescent="0.3">
      <c r="A277" s="262">
        <v>1309</v>
      </c>
      <c r="B277" s="12" t="s">
        <v>1269</v>
      </c>
      <c r="C277" s="12" t="s">
        <v>1268</v>
      </c>
      <c r="D277" s="18">
        <v>40400</v>
      </c>
      <c r="E277" s="17">
        <v>37</v>
      </c>
      <c r="F277" s="16" t="s">
        <v>1267</v>
      </c>
      <c r="G277" s="12">
        <v>10</v>
      </c>
      <c r="H277" s="15">
        <v>38</v>
      </c>
      <c r="I277" s="302">
        <v>20</v>
      </c>
      <c r="J277" s="303">
        <f t="shared" si="4"/>
        <v>760</v>
      </c>
      <c r="K277" s="13">
        <v>8</v>
      </c>
      <c r="L277" s="12">
        <v>1</v>
      </c>
      <c r="M277" s="12"/>
      <c r="N277" s="300" t="s">
        <v>3716</v>
      </c>
      <c r="O277" s="300" t="s">
        <v>3717</v>
      </c>
      <c r="P277" s="300"/>
      <c r="Q277" s="300" t="s">
        <v>3726</v>
      </c>
      <c r="R277" s="300" t="s">
        <v>3723</v>
      </c>
      <c r="S277" s="300" t="s">
        <v>3724</v>
      </c>
      <c r="T277" s="300" t="s">
        <v>3725</v>
      </c>
      <c r="U277" s="400" t="s">
        <v>3727</v>
      </c>
      <c r="V277" s="400" t="s">
        <v>3728</v>
      </c>
      <c r="W277" s="410" t="s">
        <v>3631</v>
      </c>
      <c r="X277" s="410" t="s">
        <v>3632</v>
      </c>
      <c r="Y277" s="410" t="s">
        <v>3445</v>
      </c>
      <c r="Z277" s="410" t="s">
        <v>3636</v>
      </c>
    </row>
    <row r="278" spans="1:26" x14ac:dyDescent="0.3">
      <c r="A278" s="262">
        <v>1310</v>
      </c>
      <c r="B278" s="12" t="s">
        <v>1266</v>
      </c>
      <c r="C278" s="12" t="s">
        <v>1265</v>
      </c>
      <c r="D278" s="18">
        <v>40388</v>
      </c>
      <c r="E278" s="17">
        <v>38</v>
      </c>
      <c r="F278" s="16" t="s">
        <v>1264</v>
      </c>
      <c r="G278" s="12">
        <v>8</v>
      </c>
      <c r="H278" s="15">
        <v>40</v>
      </c>
      <c r="I278" s="302">
        <v>27</v>
      </c>
      <c r="J278" s="303">
        <f t="shared" si="4"/>
        <v>1080</v>
      </c>
      <c r="K278" s="13">
        <v>9</v>
      </c>
      <c r="L278" s="12">
        <v>1</v>
      </c>
      <c r="M278" s="12"/>
      <c r="N278" s="300" t="s">
        <v>3716</v>
      </c>
      <c r="O278" s="300" t="s">
        <v>3717</v>
      </c>
      <c r="P278" s="300"/>
      <c r="Q278" s="300" t="s">
        <v>3726</v>
      </c>
      <c r="R278" s="300" t="s">
        <v>3723</v>
      </c>
      <c r="S278" s="300" t="s">
        <v>3724</v>
      </c>
      <c r="T278" s="300" t="s">
        <v>3725</v>
      </c>
      <c r="U278" s="400" t="s">
        <v>3727</v>
      </c>
      <c r="V278" s="400" t="s">
        <v>3728</v>
      </c>
      <c r="W278" s="410" t="s">
        <v>3638</v>
      </c>
      <c r="X278" s="410" t="s">
        <v>3632</v>
      </c>
      <c r="Y278" s="410" t="s">
        <v>3445</v>
      </c>
      <c r="Z278" s="410" t="s">
        <v>3636</v>
      </c>
    </row>
    <row r="279" spans="1:26" x14ac:dyDescent="0.3">
      <c r="A279" s="262">
        <v>1311</v>
      </c>
      <c r="B279" s="12" t="s">
        <v>1263</v>
      </c>
      <c r="C279" s="12" t="s">
        <v>1262</v>
      </c>
      <c r="D279" s="18">
        <v>40388</v>
      </c>
      <c r="E279" s="17">
        <v>38</v>
      </c>
      <c r="F279" s="16" t="s">
        <v>1261</v>
      </c>
      <c r="G279" s="12">
        <v>6</v>
      </c>
      <c r="H279" s="15">
        <v>39</v>
      </c>
      <c r="I279" s="302">
        <v>22</v>
      </c>
      <c r="J279" s="303">
        <f t="shared" si="4"/>
        <v>858</v>
      </c>
      <c r="K279" s="13">
        <v>8</v>
      </c>
      <c r="L279" s="12">
        <v>1</v>
      </c>
      <c r="M279" s="12"/>
      <c r="N279" s="300" t="s">
        <v>3716</v>
      </c>
      <c r="O279" s="300" t="s">
        <v>3717</v>
      </c>
      <c r="P279" s="300"/>
      <c r="Q279" s="300" t="s">
        <v>3726</v>
      </c>
      <c r="R279" s="300" t="s">
        <v>3723</v>
      </c>
      <c r="S279" s="300" t="s">
        <v>3724</v>
      </c>
      <c r="T279" s="300" t="s">
        <v>3725</v>
      </c>
      <c r="U279" s="400" t="s">
        <v>3727</v>
      </c>
      <c r="V279" s="400" t="s">
        <v>3728</v>
      </c>
      <c r="W279" s="410" t="s">
        <v>3631</v>
      </c>
      <c r="X279" s="410" t="s">
        <v>3632</v>
      </c>
      <c r="Y279" s="410" t="s">
        <v>3445</v>
      </c>
      <c r="Z279" s="410" t="s">
        <v>3633</v>
      </c>
    </row>
    <row r="280" spans="1:26" x14ac:dyDescent="0.3">
      <c r="A280" s="263">
        <v>1312</v>
      </c>
      <c r="B280" s="12" t="s">
        <v>1260</v>
      </c>
      <c r="C280" s="12" t="s">
        <v>1259</v>
      </c>
      <c r="D280" s="18">
        <v>40456</v>
      </c>
      <c r="E280" s="17">
        <v>39</v>
      </c>
      <c r="F280" s="16" t="s">
        <v>1210</v>
      </c>
      <c r="G280" s="12">
        <v>9</v>
      </c>
      <c r="H280" s="15">
        <v>15</v>
      </c>
      <c r="I280" s="302">
        <v>24</v>
      </c>
      <c r="J280" s="303">
        <f t="shared" si="4"/>
        <v>360</v>
      </c>
      <c r="K280" s="13">
        <v>10</v>
      </c>
      <c r="L280" s="12">
        <v>1</v>
      </c>
      <c r="M280" s="12"/>
      <c r="N280" s="300" t="s">
        <v>3716</v>
      </c>
      <c r="O280" s="300" t="s">
        <v>3717</v>
      </c>
      <c r="P280" s="300"/>
      <c r="Q280" s="300" t="s">
        <v>3726</v>
      </c>
      <c r="R280" s="300" t="s">
        <v>3723</v>
      </c>
      <c r="S280" s="300" t="s">
        <v>3724</v>
      </c>
      <c r="T280" s="300" t="s">
        <v>3725</v>
      </c>
      <c r="U280" s="400" t="s">
        <v>3727</v>
      </c>
      <c r="V280" s="400" t="s">
        <v>3728</v>
      </c>
      <c r="W280" s="410" t="s">
        <v>3631</v>
      </c>
      <c r="X280" s="410" t="s">
        <v>3632</v>
      </c>
      <c r="Y280" s="410" t="s">
        <v>3445</v>
      </c>
      <c r="Z280" s="410" t="s">
        <v>3636</v>
      </c>
    </row>
    <row r="281" spans="1:26" x14ac:dyDescent="0.3">
      <c r="A281" s="268">
        <v>1313</v>
      </c>
      <c r="B281" s="65" t="s">
        <v>1258</v>
      </c>
      <c r="C281" s="65" t="s">
        <v>1257</v>
      </c>
      <c r="D281" s="70">
        <v>40456</v>
      </c>
      <c r="E281" s="69">
        <v>39</v>
      </c>
      <c r="F281" s="68" t="s">
        <v>1256</v>
      </c>
      <c r="G281" s="65">
        <v>5</v>
      </c>
      <c r="H281" s="67">
        <v>19</v>
      </c>
      <c r="I281" s="306">
        <v>29</v>
      </c>
      <c r="J281" s="303">
        <f t="shared" si="4"/>
        <v>551</v>
      </c>
      <c r="K281" s="66">
        <v>16</v>
      </c>
      <c r="L281" s="65">
        <v>1</v>
      </c>
      <c r="M281" s="38" t="s">
        <v>1118</v>
      </c>
      <c r="N281" s="300" t="s">
        <v>3716</v>
      </c>
      <c r="O281" s="300" t="s">
        <v>3717</v>
      </c>
      <c r="P281" s="300"/>
      <c r="Q281" s="300" t="s">
        <v>3726</v>
      </c>
      <c r="R281" s="300" t="s">
        <v>3723</v>
      </c>
      <c r="S281" s="300" t="s">
        <v>3724</v>
      </c>
      <c r="T281" s="300" t="s">
        <v>3725</v>
      </c>
      <c r="U281" s="400" t="s">
        <v>3727</v>
      </c>
      <c r="V281" s="400" t="s">
        <v>3728</v>
      </c>
      <c r="W281" s="410" t="s">
        <v>3634</v>
      </c>
      <c r="X281" s="410" t="s">
        <v>3635</v>
      </c>
      <c r="Y281" s="410" t="s">
        <v>3445</v>
      </c>
      <c r="Z281" s="410" t="s">
        <v>3636</v>
      </c>
    </row>
    <row r="282" spans="1:26" x14ac:dyDescent="0.3">
      <c r="A282" s="268">
        <v>1314</v>
      </c>
      <c r="B282" s="65" t="s">
        <v>1255</v>
      </c>
      <c r="C282" s="65" t="s">
        <v>1254</v>
      </c>
      <c r="D282" s="70">
        <v>40456</v>
      </c>
      <c r="E282" s="43">
        <v>39</v>
      </c>
      <c r="F282" s="68" t="s">
        <v>1253</v>
      </c>
      <c r="G282" s="65">
        <v>7</v>
      </c>
      <c r="H282" s="67">
        <v>17</v>
      </c>
      <c r="I282" s="306">
        <v>20</v>
      </c>
      <c r="J282" s="303">
        <f t="shared" si="4"/>
        <v>340</v>
      </c>
      <c r="K282" s="66">
        <v>17</v>
      </c>
      <c r="L282" s="65">
        <v>1</v>
      </c>
      <c r="M282" s="38" t="s">
        <v>1118</v>
      </c>
      <c r="N282" s="300" t="s">
        <v>3716</v>
      </c>
      <c r="O282" s="300" t="s">
        <v>3717</v>
      </c>
      <c r="P282" s="300"/>
      <c r="Q282" s="300" t="s">
        <v>3726</v>
      </c>
      <c r="R282" s="300" t="s">
        <v>3723</v>
      </c>
      <c r="S282" s="300" t="s">
        <v>3724</v>
      </c>
      <c r="T282" s="300" t="s">
        <v>3725</v>
      </c>
      <c r="U282" s="400" t="s">
        <v>3727</v>
      </c>
      <c r="V282" s="400" t="s">
        <v>3728</v>
      </c>
      <c r="W282" s="410" t="s">
        <v>3634</v>
      </c>
      <c r="X282" s="410" t="s">
        <v>3635</v>
      </c>
      <c r="Y282" s="410" t="s">
        <v>3445</v>
      </c>
      <c r="Z282" s="410" t="s">
        <v>3633</v>
      </c>
    </row>
    <row r="283" spans="1:26" x14ac:dyDescent="0.3">
      <c r="A283" s="263">
        <v>1315</v>
      </c>
      <c r="B283" s="12" t="s">
        <v>1252</v>
      </c>
      <c r="C283" s="12" t="s">
        <v>1251</v>
      </c>
      <c r="D283" s="18">
        <v>40456</v>
      </c>
      <c r="E283" s="17">
        <v>39</v>
      </c>
      <c r="F283" s="16" t="s">
        <v>1227</v>
      </c>
      <c r="G283" s="12">
        <v>10</v>
      </c>
      <c r="H283" s="15">
        <v>14</v>
      </c>
      <c r="I283" s="302">
        <v>20</v>
      </c>
      <c r="J283" s="303">
        <f t="shared" si="4"/>
        <v>280</v>
      </c>
      <c r="K283" s="13">
        <v>6</v>
      </c>
      <c r="L283" s="12">
        <v>1</v>
      </c>
      <c r="M283" s="12"/>
      <c r="N283" s="300" t="s">
        <v>3716</v>
      </c>
      <c r="O283" s="300" t="s">
        <v>3717</v>
      </c>
      <c r="P283" s="300"/>
      <c r="Q283" s="300" t="s">
        <v>3726</v>
      </c>
      <c r="R283" s="300" t="s">
        <v>3723</v>
      </c>
      <c r="S283" s="300" t="s">
        <v>3724</v>
      </c>
      <c r="T283" s="300" t="s">
        <v>3725</v>
      </c>
      <c r="U283" s="400" t="s">
        <v>3727</v>
      </c>
      <c r="V283" s="400" t="s">
        <v>3728</v>
      </c>
      <c r="W283" s="410" t="s">
        <v>3631</v>
      </c>
      <c r="X283" s="410" t="s">
        <v>3632</v>
      </c>
      <c r="Y283" s="410" t="s">
        <v>3445</v>
      </c>
      <c r="Z283" s="410" t="s">
        <v>3633</v>
      </c>
    </row>
    <row r="284" spans="1:26" x14ac:dyDescent="0.3">
      <c r="A284" s="263">
        <v>1316</v>
      </c>
      <c r="B284" s="12" t="s">
        <v>1250</v>
      </c>
      <c r="C284" s="12" t="s">
        <v>1249</v>
      </c>
      <c r="D284" s="18">
        <v>40456</v>
      </c>
      <c r="E284" s="17">
        <v>39</v>
      </c>
      <c r="F284" s="16" t="s">
        <v>1248</v>
      </c>
      <c r="G284" s="12">
        <v>8</v>
      </c>
      <c r="H284" s="15">
        <v>15</v>
      </c>
      <c r="I284" s="302">
        <v>27</v>
      </c>
      <c r="J284" s="303">
        <f t="shared" si="4"/>
        <v>405</v>
      </c>
      <c r="K284" s="13">
        <v>9</v>
      </c>
      <c r="L284" s="12">
        <v>1</v>
      </c>
      <c r="M284" s="12"/>
      <c r="N284" s="300" t="s">
        <v>3716</v>
      </c>
      <c r="O284" s="300" t="s">
        <v>3717</v>
      </c>
      <c r="P284" s="300"/>
      <c r="Q284" s="300" t="s">
        <v>3726</v>
      </c>
      <c r="R284" s="300" t="s">
        <v>3723</v>
      </c>
      <c r="S284" s="300" t="s">
        <v>3724</v>
      </c>
      <c r="T284" s="300" t="s">
        <v>3725</v>
      </c>
      <c r="U284" s="400" t="s">
        <v>3727</v>
      </c>
      <c r="V284" s="400" t="s">
        <v>3728</v>
      </c>
      <c r="W284" s="410" t="s">
        <v>3642</v>
      </c>
      <c r="X284" s="410" t="s">
        <v>3643</v>
      </c>
      <c r="Y284" s="410" t="s">
        <v>3644</v>
      </c>
      <c r="Z284" s="410" t="s">
        <v>3633</v>
      </c>
    </row>
    <row r="285" spans="1:26" x14ac:dyDescent="0.3">
      <c r="A285" s="268">
        <v>1317</v>
      </c>
      <c r="B285" s="65" t="s">
        <v>1247</v>
      </c>
      <c r="C285" s="65" t="s">
        <v>1246</v>
      </c>
      <c r="D285" s="70">
        <v>40456</v>
      </c>
      <c r="E285" s="43">
        <v>40</v>
      </c>
      <c r="F285" s="68" t="s">
        <v>1199</v>
      </c>
      <c r="G285" s="65">
        <v>10</v>
      </c>
      <c r="H285" s="67">
        <v>17</v>
      </c>
      <c r="I285" s="306">
        <v>27</v>
      </c>
      <c r="J285" s="303">
        <f t="shared" si="4"/>
        <v>459</v>
      </c>
      <c r="K285" s="66">
        <v>17</v>
      </c>
      <c r="L285" s="65">
        <v>1</v>
      </c>
      <c r="M285" s="38" t="s">
        <v>1118</v>
      </c>
      <c r="N285" s="300" t="s">
        <v>3716</v>
      </c>
      <c r="O285" s="300" t="s">
        <v>3717</v>
      </c>
      <c r="P285" s="300"/>
      <c r="Q285" s="300" t="s">
        <v>3726</v>
      </c>
      <c r="R285" s="300" t="s">
        <v>3723</v>
      </c>
      <c r="S285" s="300" t="s">
        <v>3724</v>
      </c>
      <c r="T285" s="300" t="s">
        <v>3725</v>
      </c>
      <c r="U285" s="400" t="s">
        <v>3727</v>
      </c>
      <c r="V285" s="400" t="s">
        <v>3728</v>
      </c>
      <c r="W285" s="410" t="s">
        <v>3631</v>
      </c>
      <c r="X285" s="410" t="s">
        <v>3632</v>
      </c>
      <c r="Y285" s="410" t="s">
        <v>3445</v>
      </c>
      <c r="Z285" s="410" t="s">
        <v>3633</v>
      </c>
    </row>
    <row r="286" spans="1:26" x14ac:dyDescent="0.3">
      <c r="A286" s="263">
        <v>1318</v>
      </c>
      <c r="B286" s="12" t="s">
        <v>1245</v>
      </c>
      <c r="C286" s="12" t="s">
        <v>1244</v>
      </c>
      <c r="D286" s="18">
        <v>40456</v>
      </c>
      <c r="E286" s="17">
        <v>40</v>
      </c>
      <c r="F286" s="16" t="s">
        <v>1243</v>
      </c>
      <c r="G286" s="12">
        <v>8</v>
      </c>
      <c r="H286" s="15">
        <v>15</v>
      </c>
      <c r="I286" s="302">
        <v>26</v>
      </c>
      <c r="J286" s="303">
        <f t="shared" si="4"/>
        <v>390</v>
      </c>
      <c r="K286" s="13">
        <v>18</v>
      </c>
      <c r="L286" s="12">
        <v>1</v>
      </c>
      <c r="M286" s="12"/>
      <c r="N286" s="300" t="s">
        <v>3716</v>
      </c>
      <c r="O286" s="300" t="s">
        <v>3717</v>
      </c>
      <c r="P286" s="300"/>
      <c r="Q286" s="300" t="s">
        <v>3726</v>
      </c>
      <c r="R286" s="300" t="s">
        <v>3723</v>
      </c>
      <c r="S286" s="300" t="s">
        <v>3724</v>
      </c>
      <c r="T286" s="300" t="s">
        <v>3725</v>
      </c>
      <c r="U286" s="400" t="s">
        <v>3727</v>
      </c>
      <c r="V286" s="400" t="s">
        <v>3728</v>
      </c>
      <c r="W286" s="410" t="s">
        <v>3631</v>
      </c>
      <c r="X286" s="410" t="s">
        <v>3632</v>
      </c>
      <c r="Y286" s="410" t="s">
        <v>3445</v>
      </c>
      <c r="Z286" s="410" t="s">
        <v>3636</v>
      </c>
    </row>
    <row r="287" spans="1:26" x14ac:dyDescent="0.3">
      <c r="A287" s="263">
        <v>1319</v>
      </c>
      <c r="B287" s="12" t="s">
        <v>1242</v>
      </c>
      <c r="C287" s="12" t="s">
        <v>1200</v>
      </c>
      <c r="D287" s="18">
        <v>40456</v>
      </c>
      <c r="E287" s="17">
        <v>40</v>
      </c>
      <c r="F287" s="16" t="s">
        <v>1241</v>
      </c>
      <c r="G287" s="12">
        <v>7</v>
      </c>
      <c r="H287" s="15">
        <v>13</v>
      </c>
      <c r="I287" s="302">
        <v>20</v>
      </c>
      <c r="J287" s="303">
        <f t="shared" si="4"/>
        <v>260</v>
      </c>
      <c r="K287" s="13">
        <v>19</v>
      </c>
      <c r="L287" s="12">
        <v>1</v>
      </c>
      <c r="M287" s="12"/>
      <c r="N287" s="300" t="s">
        <v>3716</v>
      </c>
      <c r="O287" s="300" t="s">
        <v>3717</v>
      </c>
      <c r="P287" s="300"/>
      <c r="Q287" s="300" t="s">
        <v>3726</v>
      </c>
      <c r="R287" s="300" t="s">
        <v>3723</v>
      </c>
      <c r="S287" s="300" t="s">
        <v>3724</v>
      </c>
      <c r="T287" s="300" t="s">
        <v>3725</v>
      </c>
      <c r="U287" s="400" t="s">
        <v>3727</v>
      </c>
      <c r="V287" s="400" t="s">
        <v>3728</v>
      </c>
      <c r="W287" s="410" t="s">
        <v>3631</v>
      </c>
      <c r="X287" s="410" t="s">
        <v>3632</v>
      </c>
      <c r="Y287" s="410" t="s">
        <v>3445</v>
      </c>
      <c r="Z287" s="410" t="s">
        <v>3633</v>
      </c>
    </row>
    <row r="288" spans="1:26" x14ac:dyDescent="0.3">
      <c r="A288" s="268">
        <v>1320</v>
      </c>
      <c r="B288" s="65" t="s">
        <v>1240</v>
      </c>
      <c r="C288" s="65" t="s">
        <v>1239</v>
      </c>
      <c r="D288" s="70">
        <v>40456</v>
      </c>
      <c r="E288" s="43">
        <v>40</v>
      </c>
      <c r="F288" s="68" t="s">
        <v>1238</v>
      </c>
      <c r="G288" s="65">
        <v>5</v>
      </c>
      <c r="H288" s="67">
        <v>19</v>
      </c>
      <c r="I288" s="306">
        <v>24</v>
      </c>
      <c r="J288" s="303">
        <f t="shared" si="4"/>
        <v>456</v>
      </c>
      <c r="K288" s="66">
        <v>17</v>
      </c>
      <c r="L288" s="65">
        <v>1</v>
      </c>
      <c r="M288" s="38" t="s">
        <v>1118</v>
      </c>
      <c r="N288" s="300" t="s">
        <v>3716</v>
      </c>
      <c r="O288" s="300" t="s">
        <v>3717</v>
      </c>
      <c r="P288" s="300"/>
      <c r="Q288" s="300" t="s">
        <v>3726</v>
      </c>
      <c r="R288" s="300" t="s">
        <v>3723</v>
      </c>
      <c r="S288" s="300" t="s">
        <v>3724</v>
      </c>
      <c r="T288" s="300" t="s">
        <v>3725</v>
      </c>
      <c r="U288" s="400" t="s">
        <v>3727</v>
      </c>
      <c r="V288" s="400" t="s">
        <v>3728</v>
      </c>
      <c r="W288" s="410" t="s">
        <v>3631</v>
      </c>
      <c r="X288" s="410" t="s">
        <v>3632</v>
      </c>
      <c r="Y288" s="410" t="s">
        <v>3445</v>
      </c>
      <c r="Z288" s="410" t="s">
        <v>3636</v>
      </c>
    </row>
    <row r="289" spans="1:26" x14ac:dyDescent="0.3">
      <c r="A289" s="268">
        <v>1321</v>
      </c>
      <c r="B289" s="65" t="s">
        <v>1237</v>
      </c>
      <c r="C289" s="65" t="s">
        <v>1236</v>
      </c>
      <c r="D289" s="70">
        <v>40456</v>
      </c>
      <c r="E289" s="69">
        <v>41</v>
      </c>
      <c r="F289" s="68" t="s">
        <v>1235</v>
      </c>
      <c r="G289" s="65">
        <v>8</v>
      </c>
      <c r="H289" s="67">
        <v>16</v>
      </c>
      <c r="I289" s="306">
        <v>25</v>
      </c>
      <c r="J289" s="303">
        <f t="shared" si="4"/>
        <v>400</v>
      </c>
      <c r="K289" s="66">
        <v>30</v>
      </c>
      <c r="L289" s="65">
        <v>1</v>
      </c>
      <c r="M289" s="38" t="s">
        <v>1118</v>
      </c>
      <c r="N289" s="300" t="s">
        <v>3716</v>
      </c>
      <c r="O289" s="300" t="s">
        <v>3717</v>
      </c>
      <c r="P289" s="300"/>
      <c r="Q289" s="300" t="s">
        <v>3726</v>
      </c>
      <c r="R289" s="300" t="s">
        <v>3723</v>
      </c>
      <c r="S289" s="300" t="s">
        <v>3724</v>
      </c>
      <c r="T289" s="300" t="s">
        <v>3725</v>
      </c>
      <c r="U289" s="400" t="s">
        <v>3727</v>
      </c>
      <c r="V289" s="400" t="s">
        <v>3728</v>
      </c>
      <c r="W289" s="410" t="s">
        <v>3665</v>
      </c>
      <c r="X289" s="410" t="s">
        <v>3666</v>
      </c>
      <c r="Y289" s="410" t="s">
        <v>3445</v>
      </c>
      <c r="Z289" s="410" t="s">
        <v>3633</v>
      </c>
    </row>
    <row r="290" spans="1:26" x14ac:dyDescent="0.3">
      <c r="A290" s="268">
        <v>1322</v>
      </c>
      <c r="B290" s="65" t="s">
        <v>1234</v>
      </c>
      <c r="C290" s="65" t="s">
        <v>1233</v>
      </c>
      <c r="D290" s="70">
        <v>40456</v>
      </c>
      <c r="E290" s="69">
        <v>41</v>
      </c>
      <c r="F290" s="68" t="s">
        <v>1232</v>
      </c>
      <c r="G290" s="65">
        <v>7</v>
      </c>
      <c r="H290" s="67">
        <v>17</v>
      </c>
      <c r="I290" s="306">
        <v>19</v>
      </c>
      <c r="J290" s="303">
        <f t="shared" si="4"/>
        <v>323</v>
      </c>
      <c r="K290" s="66">
        <v>15</v>
      </c>
      <c r="L290" s="65">
        <v>1</v>
      </c>
      <c r="M290" s="38" t="s">
        <v>1118</v>
      </c>
      <c r="N290" s="300" t="s">
        <v>3716</v>
      </c>
      <c r="O290" s="300" t="s">
        <v>3717</v>
      </c>
      <c r="P290" s="300"/>
      <c r="Q290" s="300" t="s">
        <v>3726</v>
      </c>
      <c r="R290" s="300" t="s">
        <v>3723</v>
      </c>
      <c r="S290" s="300" t="s">
        <v>3724</v>
      </c>
      <c r="T290" s="300" t="s">
        <v>3725</v>
      </c>
      <c r="U290" s="400" t="s">
        <v>3727</v>
      </c>
      <c r="V290" s="400" t="s">
        <v>3728</v>
      </c>
      <c r="W290" s="410" t="s">
        <v>3642</v>
      </c>
      <c r="X290" s="410" t="s">
        <v>3643</v>
      </c>
      <c r="Y290" s="410" t="s">
        <v>3644</v>
      </c>
      <c r="Z290" s="410" t="s">
        <v>3633</v>
      </c>
    </row>
    <row r="291" spans="1:26" x14ac:dyDescent="0.3">
      <c r="A291" s="269">
        <v>1323</v>
      </c>
      <c r="B291" s="38" t="s">
        <v>1231</v>
      </c>
      <c r="C291" s="38" t="s">
        <v>1044</v>
      </c>
      <c r="D291" s="44">
        <v>40478</v>
      </c>
      <c r="E291" s="43">
        <v>41</v>
      </c>
      <c r="F291" s="42" t="s">
        <v>1230</v>
      </c>
      <c r="G291" s="38">
        <v>12</v>
      </c>
      <c r="H291" s="41">
        <v>18</v>
      </c>
      <c r="I291" s="307">
        <v>18</v>
      </c>
      <c r="J291" s="303">
        <f t="shared" si="4"/>
        <v>324</v>
      </c>
      <c r="K291" s="39">
        <v>37</v>
      </c>
      <c r="L291" s="38">
        <v>1</v>
      </c>
      <c r="M291" s="38" t="s">
        <v>1118</v>
      </c>
      <c r="N291" s="300" t="s">
        <v>3716</v>
      </c>
      <c r="O291" s="300" t="s">
        <v>3717</v>
      </c>
      <c r="P291" s="300"/>
      <c r="Q291" s="300" t="s">
        <v>3726</v>
      </c>
      <c r="R291" s="300" t="s">
        <v>3723</v>
      </c>
      <c r="S291" s="300" t="s">
        <v>3724</v>
      </c>
      <c r="T291" s="300" t="s">
        <v>3725</v>
      </c>
      <c r="U291" s="400" t="s">
        <v>3727</v>
      </c>
      <c r="V291" s="400" t="s">
        <v>3728</v>
      </c>
      <c r="W291" s="410" t="s">
        <v>3641</v>
      </c>
      <c r="X291" s="410" t="s">
        <v>3632</v>
      </c>
      <c r="Y291" s="410" t="s">
        <v>3445</v>
      </c>
      <c r="Z291" s="410" t="s">
        <v>3633</v>
      </c>
    </row>
    <row r="292" spans="1:26" x14ac:dyDescent="0.3">
      <c r="A292" s="268">
        <v>1324</v>
      </c>
      <c r="B292" s="65" t="s">
        <v>1229</v>
      </c>
      <c r="C292" s="65" t="s">
        <v>1228</v>
      </c>
      <c r="D292" s="70">
        <v>40478</v>
      </c>
      <c r="E292" s="69">
        <v>41</v>
      </c>
      <c r="F292" s="68" t="s">
        <v>1227</v>
      </c>
      <c r="G292" s="65">
        <v>7</v>
      </c>
      <c r="H292" s="67">
        <v>23</v>
      </c>
      <c r="I292" s="306">
        <v>24</v>
      </c>
      <c r="J292" s="303">
        <f t="shared" si="4"/>
        <v>552</v>
      </c>
      <c r="K292" s="66">
        <v>13</v>
      </c>
      <c r="L292" s="65">
        <v>1</v>
      </c>
      <c r="M292" s="38" t="s">
        <v>1118</v>
      </c>
      <c r="N292" s="300" t="s">
        <v>3716</v>
      </c>
      <c r="O292" s="300" t="s">
        <v>3717</v>
      </c>
      <c r="P292" s="300"/>
      <c r="Q292" s="300" t="s">
        <v>3726</v>
      </c>
      <c r="R292" s="300" t="s">
        <v>3723</v>
      </c>
      <c r="S292" s="300" t="s">
        <v>3724</v>
      </c>
      <c r="T292" s="300" t="s">
        <v>3725</v>
      </c>
      <c r="U292" s="400" t="s">
        <v>3727</v>
      </c>
      <c r="V292" s="400" t="s">
        <v>3728</v>
      </c>
      <c r="W292" s="410" t="s">
        <v>3631</v>
      </c>
      <c r="X292" s="410" t="s">
        <v>3632</v>
      </c>
      <c r="Y292" s="410" t="s">
        <v>3445</v>
      </c>
      <c r="Z292" s="410" t="s">
        <v>3633</v>
      </c>
    </row>
    <row r="293" spans="1:26" x14ac:dyDescent="0.3">
      <c r="A293" s="268">
        <v>1325</v>
      </c>
      <c r="B293" s="65" t="s">
        <v>1226</v>
      </c>
      <c r="C293" s="65" t="s">
        <v>1221</v>
      </c>
      <c r="D293" s="70">
        <v>40520</v>
      </c>
      <c r="E293" s="69">
        <v>42</v>
      </c>
      <c r="F293" s="68" t="s">
        <v>1225</v>
      </c>
      <c r="G293" s="65">
        <v>6</v>
      </c>
      <c r="H293" s="67">
        <v>21</v>
      </c>
      <c r="I293" s="306">
        <v>18</v>
      </c>
      <c r="J293" s="303">
        <f t="shared" si="4"/>
        <v>378</v>
      </c>
      <c r="K293" s="66">
        <v>26</v>
      </c>
      <c r="L293" s="65">
        <v>1</v>
      </c>
      <c r="M293" s="38" t="s">
        <v>1118</v>
      </c>
      <c r="N293" s="300" t="s">
        <v>3716</v>
      </c>
      <c r="O293" s="300" t="s">
        <v>3717</v>
      </c>
      <c r="P293" s="300"/>
      <c r="Q293" s="300" t="s">
        <v>3726</v>
      </c>
      <c r="R293" s="300" t="s">
        <v>3723</v>
      </c>
      <c r="S293" s="300" t="s">
        <v>3724</v>
      </c>
      <c r="T293" s="300" t="s">
        <v>3725</v>
      </c>
      <c r="U293" s="400" t="s">
        <v>3727</v>
      </c>
      <c r="V293" s="400" t="s">
        <v>3728</v>
      </c>
      <c r="W293" s="410" t="s">
        <v>3665</v>
      </c>
      <c r="X293" s="410" t="s">
        <v>3666</v>
      </c>
      <c r="Y293" s="410" t="s">
        <v>3644</v>
      </c>
      <c r="Z293" s="410" t="s">
        <v>3633</v>
      </c>
    </row>
    <row r="294" spans="1:26" x14ac:dyDescent="0.3">
      <c r="A294" s="268">
        <v>1326</v>
      </c>
      <c r="B294" s="65" t="s">
        <v>1224</v>
      </c>
      <c r="C294" s="65" t="s">
        <v>1223</v>
      </c>
      <c r="D294" s="70">
        <v>40478</v>
      </c>
      <c r="E294" s="69">
        <v>42</v>
      </c>
      <c r="F294" s="68" t="s">
        <v>1189</v>
      </c>
      <c r="G294" s="65">
        <v>6</v>
      </c>
      <c r="H294" s="67">
        <v>24</v>
      </c>
      <c r="I294" s="306">
        <v>26</v>
      </c>
      <c r="J294" s="303">
        <f t="shared" si="4"/>
        <v>624</v>
      </c>
      <c r="K294" s="66">
        <v>6</v>
      </c>
      <c r="L294" s="65">
        <v>1</v>
      </c>
      <c r="M294" s="38" t="s">
        <v>1118</v>
      </c>
      <c r="N294" s="300" t="s">
        <v>3716</v>
      </c>
      <c r="O294" s="300" t="s">
        <v>3717</v>
      </c>
      <c r="P294" s="300"/>
      <c r="Q294" s="300" t="s">
        <v>3726</v>
      </c>
      <c r="R294" s="300" t="s">
        <v>3723</v>
      </c>
      <c r="S294" s="300" t="s">
        <v>3724</v>
      </c>
      <c r="T294" s="300" t="s">
        <v>3725</v>
      </c>
      <c r="U294" s="400" t="s">
        <v>3727</v>
      </c>
      <c r="V294" s="400" t="s">
        <v>3728</v>
      </c>
      <c r="W294" s="410" t="s">
        <v>3674</v>
      </c>
      <c r="X294" s="410" t="s">
        <v>3675</v>
      </c>
      <c r="Y294" s="410" t="s">
        <v>3445</v>
      </c>
      <c r="Z294" s="410" t="s">
        <v>3633</v>
      </c>
    </row>
    <row r="295" spans="1:26" x14ac:dyDescent="0.3">
      <c r="A295" s="268">
        <v>1327</v>
      </c>
      <c r="B295" s="65" t="s">
        <v>1222</v>
      </c>
      <c r="C295" s="65" t="s">
        <v>1221</v>
      </c>
      <c r="D295" s="70">
        <v>40478</v>
      </c>
      <c r="E295" s="69">
        <v>42</v>
      </c>
      <c r="F295" s="68" t="s">
        <v>1220</v>
      </c>
      <c r="G295" s="65">
        <v>7</v>
      </c>
      <c r="H295" s="67">
        <v>23</v>
      </c>
      <c r="I295" s="306">
        <v>18</v>
      </c>
      <c r="J295" s="303">
        <f t="shared" si="4"/>
        <v>414</v>
      </c>
      <c r="K295" s="66">
        <v>6</v>
      </c>
      <c r="L295" s="65">
        <v>1</v>
      </c>
      <c r="M295" s="38" t="s">
        <v>1118</v>
      </c>
      <c r="N295" s="300" t="s">
        <v>3716</v>
      </c>
      <c r="O295" s="300" t="s">
        <v>3717</v>
      </c>
      <c r="P295" s="300"/>
      <c r="Q295" s="300" t="s">
        <v>3726</v>
      </c>
      <c r="R295" s="300" t="s">
        <v>3723</v>
      </c>
      <c r="S295" s="300" t="s">
        <v>3724</v>
      </c>
      <c r="T295" s="300" t="s">
        <v>3725</v>
      </c>
      <c r="U295" s="400" t="s">
        <v>3727</v>
      </c>
      <c r="V295" s="400" t="s">
        <v>3728</v>
      </c>
      <c r="W295" s="410" t="s">
        <v>3642</v>
      </c>
      <c r="X295" s="410" t="s">
        <v>3643</v>
      </c>
      <c r="Y295" s="410" t="s">
        <v>3644</v>
      </c>
      <c r="Z295" s="410" t="s">
        <v>3633</v>
      </c>
    </row>
    <row r="296" spans="1:26" x14ac:dyDescent="0.3">
      <c r="A296" s="268">
        <v>1328</v>
      </c>
      <c r="B296" s="65" t="s">
        <v>1219</v>
      </c>
      <c r="C296" s="65" t="s">
        <v>1093</v>
      </c>
      <c r="D296" s="70">
        <v>40478</v>
      </c>
      <c r="E296" s="43">
        <v>43</v>
      </c>
      <c r="F296" s="68" t="s">
        <v>1218</v>
      </c>
      <c r="G296" s="65">
        <v>5</v>
      </c>
      <c r="H296" s="67">
        <v>22</v>
      </c>
      <c r="I296" s="306">
        <v>22</v>
      </c>
      <c r="J296" s="303">
        <f t="shared" si="4"/>
        <v>484</v>
      </c>
      <c r="K296" s="66">
        <v>26</v>
      </c>
      <c r="L296" s="65">
        <v>1</v>
      </c>
      <c r="M296" s="38" t="s">
        <v>1118</v>
      </c>
      <c r="N296" s="300" t="s">
        <v>3716</v>
      </c>
      <c r="O296" s="300" t="s">
        <v>3717</v>
      </c>
      <c r="P296" s="300"/>
      <c r="Q296" s="300" t="s">
        <v>3726</v>
      </c>
      <c r="R296" s="300" t="s">
        <v>3723</v>
      </c>
      <c r="S296" s="300" t="s">
        <v>3724</v>
      </c>
      <c r="T296" s="300" t="s">
        <v>3725</v>
      </c>
      <c r="U296" s="400" t="s">
        <v>3727</v>
      </c>
      <c r="V296" s="400" t="s">
        <v>3728</v>
      </c>
      <c r="W296" s="410" t="s">
        <v>3634</v>
      </c>
      <c r="X296" s="410" t="s">
        <v>3635</v>
      </c>
      <c r="Y296" s="410" t="s">
        <v>3445</v>
      </c>
      <c r="Z296" s="410" t="s">
        <v>3633</v>
      </c>
    </row>
    <row r="297" spans="1:26" x14ac:dyDescent="0.3">
      <c r="A297" s="268">
        <v>1329</v>
      </c>
      <c r="B297" s="65" t="s">
        <v>1217</v>
      </c>
      <c r="C297" s="65" t="s">
        <v>1216</v>
      </c>
      <c r="D297" s="70">
        <v>40520</v>
      </c>
      <c r="E297" s="43">
        <v>43</v>
      </c>
      <c r="F297" s="68" t="s">
        <v>1215</v>
      </c>
      <c r="G297" s="65">
        <v>5</v>
      </c>
      <c r="H297" s="67">
        <v>23</v>
      </c>
      <c r="I297" s="306">
        <v>20</v>
      </c>
      <c r="J297" s="303">
        <f t="shared" si="4"/>
        <v>460</v>
      </c>
      <c r="K297" s="66">
        <v>16</v>
      </c>
      <c r="L297" s="65">
        <v>1</v>
      </c>
      <c r="M297" s="38" t="s">
        <v>1118</v>
      </c>
      <c r="N297" s="300" t="s">
        <v>3716</v>
      </c>
      <c r="O297" s="300" t="s">
        <v>3717</v>
      </c>
      <c r="P297" s="300"/>
      <c r="Q297" s="300" t="s">
        <v>3726</v>
      </c>
      <c r="R297" s="300" t="s">
        <v>3723</v>
      </c>
      <c r="S297" s="300" t="s">
        <v>3724</v>
      </c>
      <c r="T297" s="300" t="s">
        <v>3725</v>
      </c>
      <c r="U297" s="400" t="s">
        <v>3727</v>
      </c>
      <c r="V297" s="400" t="s">
        <v>3728</v>
      </c>
      <c r="W297" s="410" t="s">
        <v>3642</v>
      </c>
      <c r="X297" s="410" t="s">
        <v>3643</v>
      </c>
      <c r="Y297" s="410" t="s">
        <v>3644</v>
      </c>
      <c r="Z297" s="410" t="s">
        <v>3633</v>
      </c>
    </row>
    <row r="298" spans="1:26" x14ac:dyDescent="0.3">
      <c r="A298" s="268">
        <v>1330</v>
      </c>
      <c r="B298" s="65" t="s">
        <v>1214</v>
      </c>
      <c r="C298" s="65" t="s">
        <v>1213</v>
      </c>
      <c r="D298" s="70">
        <v>40520</v>
      </c>
      <c r="E298" s="43">
        <v>43</v>
      </c>
      <c r="F298" s="68" t="s">
        <v>1212</v>
      </c>
      <c r="G298" s="65">
        <v>4</v>
      </c>
      <c r="H298" s="67">
        <v>24</v>
      </c>
      <c r="I298" s="306">
        <v>19</v>
      </c>
      <c r="J298" s="303">
        <f t="shared" si="4"/>
        <v>456</v>
      </c>
      <c r="K298" s="66">
        <v>6</v>
      </c>
      <c r="L298" s="65">
        <v>1</v>
      </c>
      <c r="M298" s="38" t="s">
        <v>1118</v>
      </c>
      <c r="N298" s="300" t="s">
        <v>3716</v>
      </c>
      <c r="O298" s="300" t="s">
        <v>3717</v>
      </c>
      <c r="P298" s="300"/>
      <c r="Q298" s="300" t="s">
        <v>3726</v>
      </c>
      <c r="R298" s="300" t="s">
        <v>3723</v>
      </c>
      <c r="S298" s="300" t="s">
        <v>3724</v>
      </c>
      <c r="T298" s="300" t="s">
        <v>3725</v>
      </c>
      <c r="U298" s="400" t="s">
        <v>3727</v>
      </c>
      <c r="V298" s="400" t="s">
        <v>3728</v>
      </c>
      <c r="W298" s="410" t="s">
        <v>3642</v>
      </c>
      <c r="X298" s="410" t="s">
        <v>3643</v>
      </c>
      <c r="Y298" s="410" t="s">
        <v>3644</v>
      </c>
      <c r="Z298" s="410" t="s">
        <v>3633</v>
      </c>
    </row>
    <row r="299" spans="1:26" x14ac:dyDescent="0.3">
      <c r="A299" s="263">
        <v>1331</v>
      </c>
      <c r="B299" s="12" t="s">
        <v>1211</v>
      </c>
      <c r="C299" s="12" t="s">
        <v>967</v>
      </c>
      <c r="D299" s="18">
        <v>40478</v>
      </c>
      <c r="E299" s="17">
        <v>44</v>
      </c>
      <c r="F299" s="16" t="s">
        <v>1210</v>
      </c>
      <c r="G299" s="12">
        <v>8</v>
      </c>
      <c r="H299" s="15">
        <v>21</v>
      </c>
      <c r="I299" s="302">
        <v>22</v>
      </c>
      <c r="J299" s="303">
        <f t="shared" ref="J299:J362" si="5">PRODUCT(H299:I299)</f>
        <v>462</v>
      </c>
      <c r="K299" s="13">
        <v>11</v>
      </c>
      <c r="L299" s="12">
        <v>1</v>
      </c>
      <c r="M299" s="12"/>
      <c r="N299" s="300" t="s">
        <v>3716</v>
      </c>
      <c r="O299" s="300" t="s">
        <v>3717</v>
      </c>
      <c r="P299" s="300"/>
      <c r="Q299" s="300" t="s">
        <v>3726</v>
      </c>
      <c r="R299" s="300" t="s">
        <v>3723</v>
      </c>
      <c r="S299" s="300" t="s">
        <v>3724</v>
      </c>
      <c r="T299" s="300" t="s">
        <v>3725</v>
      </c>
      <c r="U299" s="400" t="s">
        <v>3727</v>
      </c>
      <c r="V299" s="400" t="s">
        <v>3728</v>
      </c>
      <c r="W299" s="410" t="s">
        <v>3631</v>
      </c>
      <c r="X299" s="410" t="s">
        <v>3632</v>
      </c>
      <c r="Y299" s="410" t="s">
        <v>3445</v>
      </c>
      <c r="Z299" s="410" t="s">
        <v>3633</v>
      </c>
    </row>
    <row r="300" spans="1:26" x14ac:dyDescent="0.3">
      <c r="A300" s="268">
        <v>1332</v>
      </c>
      <c r="B300" s="65" t="s">
        <v>1209</v>
      </c>
      <c r="C300" s="65" t="s">
        <v>1208</v>
      </c>
      <c r="D300" s="70">
        <v>40520</v>
      </c>
      <c r="E300" s="69">
        <v>44</v>
      </c>
      <c r="F300" s="68" t="s">
        <v>1207</v>
      </c>
      <c r="G300" s="65">
        <v>5</v>
      </c>
      <c r="H300" s="67">
        <v>25</v>
      </c>
      <c r="I300" s="306">
        <v>18</v>
      </c>
      <c r="J300" s="303">
        <f t="shared" si="5"/>
        <v>450</v>
      </c>
      <c r="K300" s="66">
        <v>9</v>
      </c>
      <c r="L300" s="65">
        <v>1</v>
      </c>
      <c r="M300" s="38" t="s">
        <v>1118</v>
      </c>
      <c r="N300" s="300" t="s">
        <v>3716</v>
      </c>
      <c r="O300" s="300" t="s">
        <v>3717</v>
      </c>
      <c r="P300" s="300"/>
      <c r="Q300" s="300" t="s">
        <v>3726</v>
      </c>
      <c r="R300" s="300" t="s">
        <v>3723</v>
      </c>
      <c r="S300" s="300" t="s">
        <v>3724</v>
      </c>
      <c r="T300" s="300" t="s">
        <v>3725</v>
      </c>
      <c r="U300" s="400" t="s">
        <v>3727</v>
      </c>
      <c r="V300" s="400" t="s">
        <v>3728</v>
      </c>
      <c r="W300" s="410" t="s">
        <v>3642</v>
      </c>
      <c r="X300" s="410" t="s">
        <v>3643</v>
      </c>
      <c r="Y300" s="410" t="s">
        <v>3644</v>
      </c>
      <c r="Z300" s="410" t="s">
        <v>3633</v>
      </c>
    </row>
    <row r="301" spans="1:26" x14ac:dyDescent="0.3">
      <c r="A301" s="263">
        <v>1333</v>
      </c>
      <c r="B301" s="12" t="s">
        <v>1206</v>
      </c>
      <c r="C301" s="12" t="s">
        <v>1205</v>
      </c>
      <c r="D301" s="18">
        <v>40478</v>
      </c>
      <c r="E301" s="17">
        <v>44</v>
      </c>
      <c r="F301" s="16" t="s">
        <v>1186</v>
      </c>
      <c r="G301" s="12">
        <v>9</v>
      </c>
      <c r="H301" s="15">
        <v>21</v>
      </c>
      <c r="I301" s="302">
        <v>22</v>
      </c>
      <c r="J301" s="303">
        <f t="shared" si="5"/>
        <v>462</v>
      </c>
      <c r="K301" s="13">
        <v>12</v>
      </c>
      <c r="L301" s="12">
        <v>1</v>
      </c>
      <c r="M301" s="12"/>
      <c r="N301" s="300" t="s">
        <v>3716</v>
      </c>
      <c r="O301" s="300" t="s">
        <v>3717</v>
      </c>
      <c r="P301" s="300"/>
      <c r="Q301" s="300" t="s">
        <v>3726</v>
      </c>
      <c r="R301" s="300" t="s">
        <v>3723</v>
      </c>
      <c r="S301" s="300" t="s">
        <v>3724</v>
      </c>
      <c r="T301" s="300" t="s">
        <v>3725</v>
      </c>
      <c r="U301" s="400" t="s">
        <v>3727</v>
      </c>
      <c r="V301" s="400" t="s">
        <v>3728</v>
      </c>
      <c r="W301" s="410" t="s">
        <v>3642</v>
      </c>
      <c r="X301" s="410" t="s">
        <v>3643</v>
      </c>
      <c r="Y301" s="410" t="s">
        <v>3644</v>
      </c>
      <c r="Z301" s="410" t="s">
        <v>3636</v>
      </c>
    </row>
    <row r="302" spans="1:26" x14ac:dyDescent="0.3">
      <c r="A302" s="268">
        <v>1334</v>
      </c>
      <c r="B302" s="65" t="s">
        <v>1204</v>
      </c>
      <c r="C302" s="65" t="s">
        <v>1203</v>
      </c>
      <c r="D302" s="70">
        <v>40520</v>
      </c>
      <c r="E302" s="69">
        <v>44</v>
      </c>
      <c r="F302" s="68" t="s">
        <v>1202</v>
      </c>
      <c r="G302" s="65">
        <v>8</v>
      </c>
      <c r="H302" s="67">
        <v>22</v>
      </c>
      <c r="I302" s="306">
        <v>19</v>
      </c>
      <c r="J302" s="303">
        <f t="shared" si="5"/>
        <v>418</v>
      </c>
      <c r="K302" s="66">
        <v>13</v>
      </c>
      <c r="L302" s="65">
        <v>1</v>
      </c>
      <c r="M302" s="38" t="s">
        <v>1118</v>
      </c>
      <c r="N302" s="300" t="s">
        <v>3716</v>
      </c>
      <c r="O302" s="300" t="s">
        <v>3717</v>
      </c>
      <c r="P302" s="300"/>
      <c r="Q302" s="300" t="s">
        <v>3726</v>
      </c>
      <c r="R302" s="300" t="s">
        <v>3723</v>
      </c>
      <c r="S302" s="300" t="s">
        <v>3724</v>
      </c>
      <c r="T302" s="300" t="s">
        <v>3725</v>
      </c>
      <c r="U302" s="400" t="s">
        <v>3727</v>
      </c>
      <c r="V302" s="400" t="s">
        <v>3728</v>
      </c>
      <c r="W302" s="410" t="s">
        <v>3631</v>
      </c>
      <c r="X302" s="410" t="s">
        <v>3632</v>
      </c>
      <c r="Y302" s="410" t="s">
        <v>3644</v>
      </c>
      <c r="Z302" s="410" t="s">
        <v>3633</v>
      </c>
    </row>
    <row r="303" spans="1:26" x14ac:dyDescent="0.3">
      <c r="A303" s="263">
        <v>1335</v>
      </c>
      <c r="B303" s="12" t="s">
        <v>1201</v>
      </c>
      <c r="C303" s="12" t="s">
        <v>1200</v>
      </c>
      <c r="D303" s="18">
        <v>40520</v>
      </c>
      <c r="E303" s="17">
        <v>45</v>
      </c>
      <c r="F303" s="16" t="s">
        <v>1199</v>
      </c>
      <c r="G303" s="12">
        <v>8</v>
      </c>
      <c r="H303" s="15">
        <v>22</v>
      </c>
      <c r="I303" s="302">
        <v>20</v>
      </c>
      <c r="J303" s="303">
        <f t="shared" si="5"/>
        <v>440</v>
      </c>
      <c r="K303" s="13">
        <v>8</v>
      </c>
      <c r="L303" s="12">
        <v>1</v>
      </c>
      <c r="M303" s="12"/>
      <c r="N303" s="300" t="s">
        <v>3716</v>
      </c>
      <c r="O303" s="300" t="s">
        <v>3717</v>
      </c>
      <c r="P303" s="300"/>
      <c r="Q303" s="300" t="s">
        <v>3726</v>
      </c>
      <c r="R303" s="300" t="s">
        <v>3723</v>
      </c>
      <c r="S303" s="300" t="s">
        <v>3724</v>
      </c>
      <c r="T303" s="300" t="s">
        <v>3725</v>
      </c>
      <c r="U303" s="400" t="s">
        <v>3727</v>
      </c>
      <c r="V303" s="400" t="s">
        <v>3728</v>
      </c>
      <c r="W303" s="410" t="s">
        <v>3631</v>
      </c>
      <c r="X303" s="410" t="s">
        <v>3632</v>
      </c>
      <c r="Y303" s="410" t="s">
        <v>3445</v>
      </c>
      <c r="Z303" s="410" t="s">
        <v>3636</v>
      </c>
    </row>
    <row r="304" spans="1:26" x14ac:dyDescent="0.3">
      <c r="A304" s="266">
        <v>1336</v>
      </c>
      <c r="B304" s="65" t="s">
        <v>1198</v>
      </c>
      <c r="C304" s="65" t="s">
        <v>1197</v>
      </c>
      <c r="D304" s="70">
        <v>40478</v>
      </c>
      <c r="E304" s="69">
        <v>45</v>
      </c>
      <c r="F304" s="68" t="s">
        <v>1196</v>
      </c>
      <c r="G304" s="65">
        <v>5</v>
      </c>
      <c r="H304" s="67">
        <v>23</v>
      </c>
      <c r="I304" s="306">
        <v>23</v>
      </c>
      <c r="J304" s="303">
        <f t="shared" si="5"/>
        <v>529</v>
      </c>
      <c r="K304" s="66">
        <v>17</v>
      </c>
      <c r="L304" s="65">
        <v>1</v>
      </c>
      <c r="M304" s="38" t="s">
        <v>1118</v>
      </c>
      <c r="N304" s="300" t="s">
        <v>3716</v>
      </c>
      <c r="O304" s="300" t="s">
        <v>3717</v>
      </c>
      <c r="P304" s="300"/>
      <c r="Q304" s="300" t="s">
        <v>3726</v>
      </c>
      <c r="R304" s="300" t="s">
        <v>3723</v>
      </c>
      <c r="S304" s="300" t="s">
        <v>3724</v>
      </c>
      <c r="T304" s="300" t="s">
        <v>3725</v>
      </c>
      <c r="U304" s="400" t="s">
        <v>3727</v>
      </c>
      <c r="V304" s="400" t="s">
        <v>3728</v>
      </c>
      <c r="W304" s="410" t="s">
        <v>3631</v>
      </c>
      <c r="X304" s="410" t="s">
        <v>3632</v>
      </c>
      <c r="Y304" s="410" t="s">
        <v>3445</v>
      </c>
      <c r="Z304" s="410" t="s">
        <v>3636</v>
      </c>
    </row>
    <row r="305" spans="1:26" x14ac:dyDescent="0.3">
      <c r="A305" s="268">
        <v>1337</v>
      </c>
      <c r="B305" s="65" t="s">
        <v>1195</v>
      </c>
      <c r="C305" s="65" t="s">
        <v>1194</v>
      </c>
      <c r="D305" s="70">
        <v>40520</v>
      </c>
      <c r="E305" s="69">
        <v>45</v>
      </c>
      <c r="F305" s="68" t="s">
        <v>1193</v>
      </c>
      <c r="G305" s="65">
        <v>8</v>
      </c>
      <c r="H305" s="67">
        <v>22</v>
      </c>
      <c r="I305" s="306">
        <v>18</v>
      </c>
      <c r="J305" s="303">
        <f t="shared" si="5"/>
        <v>396</v>
      </c>
      <c r="K305" s="66">
        <v>10</v>
      </c>
      <c r="L305" s="65">
        <v>1</v>
      </c>
      <c r="M305" s="38" t="s">
        <v>1118</v>
      </c>
      <c r="N305" s="300" t="s">
        <v>3716</v>
      </c>
      <c r="O305" s="300" t="s">
        <v>3717</v>
      </c>
      <c r="P305" s="300"/>
      <c r="Q305" s="300" t="s">
        <v>3726</v>
      </c>
      <c r="R305" s="300" t="s">
        <v>3723</v>
      </c>
      <c r="S305" s="300" t="s">
        <v>3724</v>
      </c>
      <c r="T305" s="300" t="s">
        <v>3725</v>
      </c>
      <c r="U305" s="400" t="s">
        <v>3727</v>
      </c>
      <c r="V305" s="400" t="s">
        <v>3728</v>
      </c>
      <c r="W305" s="410" t="s">
        <v>3631</v>
      </c>
      <c r="X305" s="410" t="s">
        <v>3632</v>
      </c>
      <c r="Y305" s="410" t="s">
        <v>3644</v>
      </c>
      <c r="Z305" s="410" t="s">
        <v>3633</v>
      </c>
    </row>
    <row r="306" spans="1:26" x14ac:dyDescent="0.3">
      <c r="A306" s="266">
        <v>1338</v>
      </c>
      <c r="B306" s="12" t="s">
        <v>1192</v>
      </c>
      <c r="C306" s="12" t="s">
        <v>1093</v>
      </c>
      <c r="D306" s="18">
        <v>40520</v>
      </c>
      <c r="E306" s="17">
        <v>46</v>
      </c>
      <c r="F306" s="16" t="s">
        <v>1191</v>
      </c>
      <c r="G306" s="12">
        <v>6</v>
      </c>
      <c r="H306" s="15">
        <v>24</v>
      </c>
      <c r="I306" s="302">
        <v>22</v>
      </c>
      <c r="J306" s="303">
        <f t="shared" si="5"/>
        <v>528</v>
      </c>
      <c r="K306" s="13">
        <v>7</v>
      </c>
      <c r="L306" s="12">
        <v>1</v>
      </c>
      <c r="M306" s="12"/>
      <c r="N306" s="300" t="s">
        <v>3716</v>
      </c>
      <c r="O306" s="300" t="s">
        <v>3717</v>
      </c>
      <c r="P306" s="300"/>
      <c r="Q306" s="300" t="s">
        <v>3726</v>
      </c>
      <c r="R306" s="300" t="s">
        <v>3723</v>
      </c>
      <c r="S306" s="300" t="s">
        <v>3724</v>
      </c>
      <c r="T306" s="300" t="s">
        <v>3725</v>
      </c>
      <c r="U306" s="400" t="s">
        <v>3727</v>
      </c>
      <c r="V306" s="400" t="s">
        <v>3728</v>
      </c>
      <c r="W306" s="410" t="s">
        <v>3631</v>
      </c>
      <c r="X306" s="410" t="s">
        <v>3632</v>
      </c>
      <c r="Y306" s="410" t="s">
        <v>3445</v>
      </c>
      <c r="Z306" s="410" t="s">
        <v>3633</v>
      </c>
    </row>
    <row r="307" spans="1:26" x14ac:dyDescent="0.3">
      <c r="A307" s="268">
        <v>1339</v>
      </c>
      <c r="B307" s="65" t="s">
        <v>1190</v>
      </c>
      <c r="C307" s="65" t="s">
        <v>1151</v>
      </c>
      <c r="D307" s="70">
        <v>40456</v>
      </c>
      <c r="E307" s="69">
        <v>46</v>
      </c>
      <c r="F307" s="68" t="s">
        <v>1189</v>
      </c>
      <c r="G307" s="65">
        <v>2</v>
      </c>
      <c r="H307" s="67">
        <v>18</v>
      </c>
      <c r="I307" s="306">
        <v>21</v>
      </c>
      <c r="J307" s="303">
        <f t="shared" si="5"/>
        <v>378</v>
      </c>
      <c r="K307" s="66">
        <v>9</v>
      </c>
      <c r="L307" s="65">
        <v>1</v>
      </c>
      <c r="M307" s="38" t="s">
        <v>1118</v>
      </c>
      <c r="N307" s="300" t="s">
        <v>3716</v>
      </c>
      <c r="O307" s="300" t="s">
        <v>3717</v>
      </c>
      <c r="P307" s="300"/>
      <c r="Q307" s="300" t="s">
        <v>3726</v>
      </c>
      <c r="R307" s="300" t="s">
        <v>3723</v>
      </c>
      <c r="S307" s="300" t="s">
        <v>3724</v>
      </c>
      <c r="T307" s="300" t="s">
        <v>3725</v>
      </c>
      <c r="U307" s="400" t="s">
        <v>3727</v>
      </c>
      <c r="V307" s="400" t="s">
        <v>3728</v>
      </c>
      <c r="W307" s="410" t="s">
        <v>3631</v>
      </c>
      <c r="X307" s="410" t="s">
        <v>3632</v>
      </c>
      <c r="Y307" s="410" t="s">
        <v>3644</v>
      </c>
      <c r="Z307" s="410" t="s">
        <v>3633</v>
      </c>
    </row>
    <row r="308" spans="1:26" x14ac:dyDescent="0.3">
      <c r="A308" s="271">
        <v>1341</v>
      </c>
      <c r="B308" s="14" t="s">
        <v>1188</v>
      </c>
      <c r="C308" s="14" t="s">
        <v>1187</v>
      </c>
      <c r="D308" s="64">
        <v>40582</v>
      </c>
      <c r="E308" s="63">
        <v>46</v>
      </c>
      <c r="F308" s="412" t="s">
        <v>1186</v>
      </c>
      <c r="G308" s="14">
        <v>7</v>
      </c>
      <c r="H308" s="61">
        <v>23</v>
      </c>
      <c r="I308" s="303">
        <v>19</v>
      </c>
      <c r="J308" s="303">
        <f t="shared" si="5"/>
        <v>437</v>
      </c>
      <c r="K308" s="60">
        <v>7</v>
      </c>
      <c r="L308" s="14">
        <v>1</v>
      </c>
      <c r="M308" s="14"/>
      <c r="N308" s="300" t="s">
        <v>3716</v>
      </c>
      <c r="O308" s="300" t="s">
        <v>3717</v>
      </c>
      <c r="P308" s="300"/>
      <c r="Q308" s="300" t="s">
        <v>3726</v>
      </c>
      <c r="R308" s="300" t="s">
        <v>3723</v>
      </c>
      <c r="S308" s="300" t="s">
        <v>3724</v>
      </c>
      <c r="T308" s="300" t="s">
        <v>3725</v>
      </c>
      <c r="U308" s="400" t="s">
        <v>3727</v>
      </c>
      <c r="V308" s="400" t="s">
        <v>3728</v>
      </c>
      <c r="W308" s="410" t="s">
        <v>3642</v>
      </c>
      <c r="X308" s="410" t="s">
        <v>3643</v>
      </c>
      <c r="Y308" s="410" t="s">
        <v>3644</v>
      </c>
      <c r="Z308" s="410" t="s">
        <v>3636</v>
      </c>
    </row>
    <row r="309" spans="1:26" x14ac:dyDescent="0.3">
      <c r="A309" s="263">
        <v>1342</v>
      </c>
      <c r="B309" s="12" t="s">
        <v>1185</v>
      </c>
      <c r="C309" s="12" t="s">
        <v>1184</v>
      </c>
      <c r="D309" s="18">
        <v>40582</v>
      </c>
      <c r="E309" s="17">
        <v>46</v>
      </c>
      <c r="F309" s="16" t="s">
        <v>1183</v>
      </c>
      <c r="G309" s="12">
        <v>11</v>
      </c>
      <c r="H309" s="15">
        <v>19</v>
      </c>
      <c r="I309" s="302">
        <v>17</v>
      </c>
      <c r="J309" s="303">
        <f t="shared" si="5"/>
        <v>323</v>
      </c>
      <c r="K309" s="13">
        <v>8</v>
      </c>
      <c r="L309" s="12">
        <v>1</v>
      </c>
      <c r="M309" s="12"/>
      <c r="N309" s="300" t="s">
        <v>3716</v>
      </c>
      <c r="O309" s="300" t="s">
        <v>3717</v>
      </c>
      <c r="P309" s="300"/>
      <c r="Q309" s="300" t="s">
        <v>3726</v>
      </c>
      <c r="R309" s="300" t="s">
        <v>3723</v>
      </c>
      <c r="S309" s="300" t="s">
        <v>3724</v>
      </c>
      <c r="T309" s="300" t="s">
        <v>3725</v>
      </c>
      <c r="U309" s="400" t="s">
        <v>3727</v>
      </c>
      <c r="V309" s="400" t="s">
        <v>3728</v>
      </c>
      <c r="W309" s="410" t="s">
        <v>3645</v>
      </c>
      <c r="X309" s="410" t="s">
        <v>3646</v>
      </c>
      <c r="Y309" s="410" t="s">
        <v>3644</v>
      </c>
      <c r="Z309" s="410" t="s">
        <v>3636</v>
      </c>
    </row>
    <row r="310" spans="1:26" x14ac:dyDescent="0.3">
      <c r="A310" s="263">
        <v>1343</v>
      </c>
      <c r="B310" s="12" t="s">
        <v>1182</v>
      </c>
      <c r="C310" s="12" t="s">
        <v>1181</v>
      </c>
      <c r="D310" s="18">
        <v>40898</v>
      </c>
      <c r="E310" s="17">
        <v>48</v>
      </c>
      <c r="F310" s="16" t="s">
        <v>932</v>
      </c>
      <c r="G310" s="12">
        <v>5</v>
      </c>
      <c r="H310" s="15">
        <v>35</v>
      </c>
      <c r="I310" s="302">
        <v>26</v>
      </c>
      <c r="J310" s="303">
        <f t="shared" si="5"/>
        <v>910</v>
      </c>
      <c r="K310" s="13">
        <v>7</v>
      </c>
      <c r="L310" s="12">
        <v>1</v>
      </c>
      <c r="M310" s="12"/>
      <c r="N310" s="300" t="s">
        <v>3716</v>
      </c>
      <c r="O310" s="300" t="s">
        <v>3717</v>
      </c>
      <c r="P310" s="300"/>
      <c r="Q310" s="300" t="s">
        <v>3726</v>
      </c>
      <c r="R310" s="300" t="s">
        <v>3723</v>
      </c>
      <c r="S310" s="300" t="s">
        <v>3724</v>
      </c>
      <c r="T310" s="300" t="s">
        <v>3725</v>
      </c>
      <c r="U310" s="400" t="s">
        <v>3727</v>
      </c>
      <c r="V310" s="400" t="s">
        <v>3728</v>
      </c>
      <c r="W310" s="410" t="s">
        <v>3634</v>
      </c>
      <c r="X310" s="410" t="s">
        <v>3635</v>
      </c>
      <c r="Y310" s="410" t="s">
        <v>3445</v>
      </c>
      <c r="Z310" s="410" t="s">
        <v>3633</v>
      </c>
    </row>
    <row r="311" spans="1:26" x14ac:dyDescent="0.3">
      <c r="A311" s="263">
        <v>1344</v>
      </c>
      <c r="B311" s="12" t="s">
        <v>1180</v>
      </c>
      <c r="C311" s="12" t="s">
        <v>1028</v>
      </c>
      <c r="D311" s="18">
        <v>40898</v>
      </c>
      <c r="E311" s="17">
        <v>48</v>
      </c>
      <c r="F311" s="16" t="s">
        <v>935</v>
      </c>
      <c r="G311" s="12">
        <v>4</v>
      </c>
      <c r="H311" s="15">
        <v>36</v>
      </c>
      <c r="I311" s="302">
        <v>21</v>
      </c>
      <c r="J311" s="303">
        <f t="shared" si="5"/>
        <v>756</v>
      </c>
      <c r="K311" s="13">
        <v>13</v>
      </c>
      <c r="L311" s="12">
        <v>1</v>
      </c>
      <c r="M311" s="12"/>
      <c r="N311" s="300" t="s">
        <v>3716</v>
      </c>
      <c r="O311" s="300" t="s">
        <v>3717</v>
      </c>
      <c r="P311" s="300"/>
      <c r="Q311" s="300" t="s">
        <v>3726</v>
      </c>
      <c r="R311" s="300" t="s">
        <v>3723</v>
      </c>
      <c r="S311" s="300" t="s">
        <v>3724</v>
      </c>
      <c r="T311" s="300" t="s">
        <v>3725</v>
      </c>
      <c r="U311" s="400" t="s">
        <v>3727</v>
      </c>
      <c r="V311" s="400" t="s">
        <v>3728</v>
      </c>
      <c r="W311" s="410" t="s">
        <v>3645</v>
      </c>
      <c r="X311" s="410" t="s">
        <v>3646</v>
      </c>
      <c r="Y311" s="410" t="s">
        <v>3445</v>
      </c>
      <c r="Z311" s="410" t="s">
        <v>3633</v>
      </c>
    </row>
    <row r="312" spans="1:26" x14ac:dyDescent="0.3">
      <c r="A312" s="263">
        <v>1345</v>
      </c>
      <c r="B312" s="12" t="s">
        <v>1179</v>
      </c>
      <c r="C312" s="12" t="s">
        <v>1178</v>
      </c>
      <c r="D312" s="18">
        <v>40898</v>
      </c>
      <c r="E312" s="17">
        <v>49</v>
      </c>
      <c r="F312" s="16" t="s">
        <v>932</v>
      </c>
      <c r="G312" s="12">
        <v>7</v>
      </c>
      <c r="H312" s="15">
        <v>33</v>
      </c>
      <c r="I312" s="302">
        <v>19</v>
      </c>
      <c r="J312" s="303">
        <f t="shared" si="5"/>
        <v>627</v>
      </c>
      <c r="K312" s="13">
        <v>24</v>
      </c>
      <c r="L312" s="12">
        <v>1</v>
      </c>
      <c r="M312" s="12"/>
      <c r="N312" s="300" t="s">
        <v>3716</v>
      </c>
      <c r="O312" s="300" t="s">
        <v>3717</v>
      </c>
      <c r="P312" s="300"/>
      <c r="Q312" s="300" t="s">
        <v>3726</v>
      </c>
      <c r="R312" s="300" t="s">
        <v>3723</v>
      </c>
      <c r="S312" s="300" t="s">
        <v>3724</v>
      </c>
      <c r="T312" s="300" t="s">
        <v>3725</v>
      </c>
      <c r="U312" s="400" t="s">
        <v>3727</v>
      </c>
      <c r="V312" s="400" t="s">
        <v>3728</v>
      </c>
      <c r="W312" s="410" t="s">
        <v>3665</v>
      </c>
      <c r="X312" s="410" t="s">
        <v>3666</v>
      </c>
      <c r="Y312" s="410" t="s">
        <v>3445</v>
      </c>
      <c r="Z312" s="410" t="s">
        <v>3636</v>
      </c>
    </row>
    <row r="313" spans="1:26" x14ac:dyDescent="0.3">
      <c r="A313" s="263">
        <v>1346</v>
      </c>
      <c r="B313" s="12" t="s">
        <v>1177</v>
      </c>
      <c r="C313" s="12" t="s">
        <v>988</v>
      </c>
      <c r="D313" s="18">
        <v>40898</v>
      </c>
      <c r="E313" s="17">
        <v>49</v>
      </c>
      <c r="F313" s="16" t="s">
        <v>935</v>
      </c>
      <c r="G313" s="12">
        <v>6</v>
      </c>
      <c r="H313" s="15">
        <v>34</v>
      </c>
      <c r="I313" s="302">
        <v>20</v>
      </c>
      <c r="J313" s="303">
        <f t="shared" si="5"/>
        <v>680</v>
      </c>
      <c r="K313" s="13">
        <v>15</v>
      </c>
      <c r="L313" s="12">
        <v>1</v>
      </c>
      <c r="M313" s="12"/>
      <c r="N313" s="300" t="s">
        <v>3716</v>
      </c>
      <c r="O313" s="300" t="s">
        <v>3717</v>
      </c>
      <c r="P313" s="300"/>
      <c r="Q313" s="300" t="s">
        <v>3726</v>
      </c>
      <c r="R313" s="300" t="s">
        <v>3723</v>
      </c>
      <c r="S313" s="300" t="s">
        <v>3724</v>
      </c>
      <c r="T313" s="300" t="s">
        <v>3725</v>
      </c>
      <c r="U313" s="400" t="s">
        <v>3727</v>
      </c>
      <c r="V313" s="400" t="s">
        <v>3728</v>
      </c>
      <c r="W313" s="410" t="s">
        <v>3631</v>
      </c>
      <c r="X313" s="410" t="s">
        <v>3632</v>
      </c>
      <c r="Y313" s="410" t="s">
        <v>3445</v>
      </c>
      <c r="Z313" s="410" t="s">
        <v>3636</v>
      </c>
    </row>
    <row r="314" spans="1:26" x14ac:dyDescent="0.3">
      <c r="A314" s="263">
        <v>1347</v>
      </c>
      <c r="B314" s="12" t="s">
        <v>1176</v>
      </c>
      <c r="C314" s="12" t="s">
        <v>1006</v>
      </c>
      <c r="D314" s="18">
        <v>40898</v>
      </c>
      <c r="E314" s="17">
        <v>50</v>
      </c>
      <c r="F314" s="16" t="s">
        <v>932</v>
      </c>
      <c r="G314" s="12">
        <v>6</v>
      </c>
      <c r="H314" s="15">
        <v>34</v>
      </c>
      <c r="I314" s="302">
        <v>17</v>
      </c>
      <c r="J314" s="303">
        <f t="shared" si="5"/>
        <v>578</v>
      </c>
      <c r="K314" s="13">
        <v>7</v>
      </c>
      <c r="L314" s="12">
        <v>1</v>
      </c>
      <c r="M314" s="12"/>
      <c r="N314" s="300" t="s">
        <v>3716</v>
      </c>
      <c r="O314" s="300" t="s">
        <v>3717</v>
      </c>
      <c r="P314" s="300"/>
      <c r="Q314" s="300" t="s">
        <v>3726</v>
      </c>
      <c r="R314" s="300" t="s">
        <v>3723</v>
      </c>
      <c r="S314" s="300" t="s">
        <v>3724</v>
      </c>
      <c r="T314" s="300" t="s">
        <v>3725</v>
      </c>
      <c r="U314" s="400" t="s">
        <v>3727</v>
      </c>
      <c r="V314" s="400" t="s">
        <v>3728</v>
      </c>
      <c r="W314" s="410" t="s">
        <v>3638</v>
      </c>
      <c r="X314" s="410" t="s">
        <v>3632</v>
      </c>
      <c r="Y314" s="410" t="s">
        <v>3445</v>
      </c>
      <c r="Z314" s="410" t="s">
        <v>3636</v>
      </c>
    </row>
    <row r="315" spans="1:26" x14ac:dyDescent="0.3">
      <c r="A315" s="263">
        <v>1348</v>
      </c>
      <c r="B315" s="12" t="s">
        <v>1175</v>
      </c>
      <c r="C315" s="12" t="s">
        <v>1174</v>
      </c>
      <c r="D315" s="18">
        <v>40898</v>
      </c>
      <c r="E315" s="17">
        <v>50</v>
      </c>
      <c r="F315" s="16" t="s">
        <v>935</v>
      </c>
      <c r="G315" s="12">
        <v>7</v>
      </c>
      <c r="H315" s="15">
        <v>33</v>
      </c>
      <c r="I315" s="302">
        <v>15</v>
      </c>
      <c r="J315" s="303">
        <f t="shared" si="5"/>
        <v>495</v>
      </c>
      <c r="K315" s="13">
        <v>7</v>
      </c>
      <c r="L315" s="12">
        <v>1</v>
      </c>
      <c r="M315" s="12"/>
      <c r="N315" s="300" t="s">
        <v>3716</v>
      </c>
      <c r="O315" s="300" t="s">
        <v>3717</v>
      </c>
      <c r="P315" s="300"/>
      <c r="Q315" s="300" t="s">
        <v>3726</v>
      </c>
      <c r="R315" s="300" t="s">
        <v>3723</v>
      </c>
      <c r="S315" s="300" t="s">
        <v>3724</v>
      </c>
      <c r="T315" s="300" t="s">
        <v>3725</v>
      </c>
      <c r="U315" s="400" t="s">
        <v>3727</v>
      </c>
      <c r="V315" s="400" t="s">
        <v>3728</v>
      </c>
      <c r="W315" s="410" t="s">
        <v>3711</v>
      </c>
      <c r="X315" s="410" t="s">
        <v>3712</v>
      </c>
      <c r="Y315" s="410" t="s">
        <v>3644</v>
      </c>
      <c r="Z315" s="410" t="s">
        <v>3636</v>
      </c>
    </row>
    <row r="316" spans="1:26" x14ac:dyDescent="0.3">
      <c r="A316" s="263">
        <v>1349</v>
      </c>
      <c r="B316" s="12" t="s">
        <v>1173</v>
      </c>
      <c r="C316" s="12" t="s">
        <v>1077</v>
      </c>
      <c r="D316" s="18">
        <v>40898</v>
      </c>
      <c r="E316" s="17">
        <v>51</v>
      </c>
      <c r="F316" s="16" t="s">
        <v>932</v>
      </c>
      <c r="G316" s="12">
        <v>6</v>
      </c>
      <c r="H316" s="15">
        <v>34</v>
      </c>
      <c r="I316" s="302">
        <v>20</v>
      </c>
      <c r="J316" s="303">
        <f t="shared" si="5"/>
        <v>680</v>
      </c>
      <c r="K316" s="13">
        <v>16</v>
      </c>
      <c r="L316" s="12">
        <v>1</v>
      </c>
      <c r="M316" s="12"/>
      <c r="N316" s="300" t="s">
        <v>3716</v>
      </c>
      <c r="O316" s="300" t="s">
        <v>3717</v>
      </c>
      <c r="P316" s="300"/>
      <c r="Q316" s="300" t="s">
        <v>3726</v>
      </c>
      <c r="R316" s="300" t="s">
        <v>3723</v>
      </c>
      <c r="S316" s="300" t="s">
        <v>3724</v>
      </c>
      <c r="T316" s="300" t="s">
        <v>3725</v>
      </c>
      <c r="U316" s="400" t="s">
        <v>3727</v>
      </c>
      <c r="V316" s="400" t="s">
        <v>3728</v>
      </c>
      <c r="W316" s="410" t="s">
        <v>3631</v>
      </c>
      <c r="X316" s="410" t="s">
        <v>3632</v>
      </c>
      <c r="Y316" s="410" t="s">
        <v>3445</v>
      </c>
      <c r="Z316" s="410" t="s">
        <v>3636</v>
      </c>
    </row>
    <row r="317" spans="1:26" x14ac:dyDescent="0.3">
      <c r="A317" s="266">
        <v>1350</v>
      </c>
      <c r="B317" s="12" t="s">
        <v>1172</v>
      </c>
      <c r="C317" s="12" t="s">
        <v>1065</v>
      </c>
      <c r="D317" s="18">
        <v>40898</v>
      </c>
      <c r="E317" s="17">
        <v>51</v>
      </c>
      <c r="F317" s="16" t="s">
        <v>935</v>
      </c>
      <c r="G317" s="12">
        <v>6</v>
      </c>
      <c r="H317" s="15">
        <v>34</v>
      </c>
      <c r="I317" s="302">
        <v>18</v>
      </c>
      <c r="J317" s="303">
        <f t="shared" si="5"/>
        <v>612</v>
      </c>
      <c r="K317" s="13">
        <v>17</v>
      </c>
      <c r="L317" s="12">
        <v>1</v>
      </c>
      <c r="M317" s="12"/>
      <c r="N317" s="300" t="s">
        <v>3716</v>
      </c>
      <c r="O317" s="300" t="s">
        <v>3717</v>
      </c>
      <c r="P317" s="300"/>
      <c r="Q317" s="300" t="s">
        <v>3726</v>
      </c>
      <c r="R317" s="300" t="s">
        <v>3723</v>
      </c>
      <c r="S317" s="300" t="s">
        <v>3724</v>
      </c>
      <c r="T317" s="300" t="s">
        <v>3725</v>
      </c>
      <c r="U317" s="400" t="s">
        <v>3727</v>
      </c>
      <c r="V317" s="400" t="s">
        <v>3728</v>
      </c>
      <c r="W317" s="410" t="s">
        <v>3637</v>
      </c>
      <c r="X317" s="410" t="s">
        <v>3706</v>
      </c>
      <c r="Y317" s="410" t="s">
        <v>3445</v>
      </c>
      <c r="Z317" s="410" t="s">
        <v>3633</v>
      </c>
    </row>
    <row r="318" spans="1:26" x14ac:dyDescent="0.3">
      <c r="A318" s="263">
        <v>1351</v>
      </c>
      <c r="B318" s="12" t="s">
        <v>1171</v>
      </c>
      <c r="C318" s="12" t="s">
        <v>1170</v>
      </c>
      <c r="D318" s="18">
        <v>40898</v>
      </c>
      <c r="E318" s="17">
        <v>52</v>
      </c>
      <c r="F318" s="16" t="s">
        <v>932</v>
      </c>
      <c r="G318" s="12">
        <v>5</v>
      </c>
      <c r="H318" s="15">
        <v>35</v>
      </c>
      <c r="I318" s="302">
        <v>22</v>
      </c>
      <c r="J318" s="303">
        <f t="shared" si="5"/>
        <v>770</v>
      </c>
      <c r="K318" s="13">
        <v>11</v>
      </c>
      <c r="L318" s="12">
        <v>1</v>
      </c>
      <c r="M318" s="12"/>
      <c r="N318" s="300" t="s">
        <v>3716</v>
      </c>
      <c r="O318" s="300" t="s">
        <v>3717</v>
      </c>
      <c r="P318" s="300"/>
      <c r="Q318" s="300" t="s">
        <v>3726</v>
      </c>
      <c r="R318" s="300" t="s">
        <v>3723</v>
      </c>
      <c r="S318" s="300" t="s">
        <v>3724</v>
      </c>
      <c r="T318" s="300" t="s">
        <v>3725</v>
      </c>
      <c r="U318" s="400" t="s">
        <v>3727</v>
      </c>
      <c r="V318" s="400" t="s">
        <v>3728</v>
      </c>
      <c r="W318" s="410" t="s">
        <v>3634</v>
      </c>
      <c r="X318" s="410" t="s">
        <v>3635</v>
      </c>
      <c r="Y318" s="410" t="s">
        <v>3445</v>
      </c>
      <c r="Z318" s="410" t="s">
        <v>3636</v>
      </c>
    </row>
    <row r="319" spans="1:26" x14ac:dyDescent="0.3">
      <c r="A319" s="272">
        <v>1352</v>
      </c>
      <c r="B319" s="23" t="s">
        <v>1169</v>
      </c>
      <c r="C319" s="23" t="s">
        <v>1065</v>
      </c>
      <c r="D319" s="28">
        <v>40898</v>
      </c>
      <c r="E319" s="27">
        <v>52</v>
      </c>
      <c r="F319" s="26" t="s">
        <v>935</v>
      </c>
      <c r="G319" s="23">
        <v>3</v>
      </c>
      <c r="H319" s="25">
        <v>37</v>
      </c>
      <c r="I319" s="308">
        <v>18</v>
      </c>
      <c r="J319" s="303">
        <f t="shared" si="5"/>
        <v>666</v>
      </c>
      <c r="K319" s="24">
        <v>44</v>
      </c>
      <c r="L319" s="23">
        <v>0</v>
      </c>
      <c r="M319" s="23" t="s">
        <v>1168</v>
      </c>
      <c r="N319" s="300" t="s">
        <v>3716</v>
      </c>
      <c r="O319" s="300" t="s">
        <v>3717</v>
      </c>
      <c r="P319" s="300"/>
      <c r="Q319" s="300" t="s">
        <v>3726</v>
      </c>
      <c r="R319" s="300" t="s">
        <v>3723</v>
      </c>
      <c r="S319" s="300" t="s">
        <v>3724</v>
      </c>
      <c r="T319" s="300" t="s">
        <v>3725</v>
      </c>
      <c r="U319" s="400" t="s">
        <v>3727</v>
      </c>
      <c r="V319" s="400" t="s">
        <v>3728</v>
      </c>
      <c r="W319" s="410" t="s">
        <v>3699</v>
      </c>
      <c r="X319" s="410" t="s">
        <v>3700</v>
      </c>
      <c r="Y319" s="410" t="s">
        <v>3644</v>
      </c>
      <c r="Z319" s="410" t="s">
        <v>3636</v>
      </c>
    </row>
    <row r="320" spans="1:26" x14ac:dyDescent="0.3">
      <c r="A320" s="263">
        <v>1353</v>
      </c>
      <c r="B320" s="12" t="s">
        <v>1167</v>
      </c>
      <c r="C320" s="12" t="s">
        <v>1040</v>
      </c>
      <c r="D320" s="18">
        <v>40898</v>
      </c>
      <c r="E320" s="17">
        <v>53</v>
      </c>
      <c r="F320" s="16" t="s">
        <v>932</v>
      </c>
      <c r="G320" s="12">
        <v>6</v>
      </c>
      <c r="H320" s="15">
        <v>34</v>
      </c>
      <c r="I320" s="302">
        <v>20</v>
      </c>
      <c r="J320" s="303">
        <f t="shared" si="5"/>
        <v>680</v>
      </c>
      <c r="K320" s="13">
        <v>17</v>
      </c>
      <c r="L320" s="12">
        <v>1</v>
      </c>
      <c r="M320" s="12"/>
      <c r="N320" s="300" t="s">
        <v>3716</v>
      </c>
      <c r="O320" s="300" t="s">
        <v>3717</v>
      </c>
      <c r="P320" s="300"/>
      <c r="Q320" s="300" t="s">
        <v>3726</v>
      </c>
      <c r="R320" s="300" t="s">
        <v>3723</v>
      </c>
      <c r="S320" s="300" t="s">
        <v>3724</v>
      </c>
      <c r="T320" s="300" t="s">
        <v>3725</v>
      </c>
      <c r="U320" s="400" t="s">
        <v>3727</v>
      </c>
      <c r="V320" s="400" t="s">
        <v>3728</v>
      </c>
      <c r="W320" s="410" t="s">
        <v>3667</v>
      </c>
      <c r="X320" s="410" t="s">
        <v>3668</v>
      </c>
      <c r="Y320" s="410" t="s">
        <v>3644</v>
      </c>
      <c r="Z320" s="410" t="s">
        <v>3633</v>
      </c>
    </row>
    <row r="321" spans="1:26" x14ac:dyDescent="0.3">
      <c r="A321" s="263">
        <v>1354</v>
      </c>
      <c r="B321" s="12" t="s">
        <v>1166</v>
      </c>
      <c r="C321" s="12" t="s">
        <v>1116</v>
      </c>
      <c r="D321" s="18">
        <v>40898</v>
      </c>
      <c r="E321" s="17">
        <v>53</v>
      </c>
      <c r="F321" s="16" t="s">
        <v>935</v>
      </c>
      <c r="G321" s="12">
        <v>6</v>
      </c>
      <c r="H321" s="15">
        <v>34</v>
      </c>
      <c r="I321" s="302">
        <v>17</v>
      </c>
      <c r="J321" s="303">
        <f t="shared" si="5"/>
        <v>578</v>
      </c>
      <c r="K321" s="13">
        <v>10</v>
      </c>
      <c r="L321" s="12">
        <v>1</v>
      </c>
      <c r="M321" s="12"/>
      <c r="N321" s="300" t="s">
        <v>3716</v>
      </c>
      <c r="O321" s="300" t="s">
        <v>3717</v>
      </c>
      <c r="P321" s="300"/>
      <c r="Q321" s="300" t="s">
        <v>3726</v>
      </c>
      <c r="R321" s="300" t="s">
        <v>3723</v>
      </c>
      <c r="S321" s="300" t="s">
        <v>3724</v>
      </c>
      <c r="T321" s="300" t="s">
        <v>3725</v>
      </c>
      <c r="U321" s="400" t="s">
        <v>3727</v>
      </c>
      <c r="V321" s="400" t="s">
        <v>3728</v>
      </c>
      <c r="W321" s="410" t="s">
        <v>3645</v>
      </c>
      <c r="X321" s="410" t="s">
        <v>3646</v>
      </c>
      <c r="Y321" s="410" t="s">
        <v>3445</v>
      </c>
      <c r="Z321" s="410" t="s">
        <v>3636</v>
      </c>
    </row>
    <row r="322" spans="1:26" x14ac:dyDescent="0.3">
      <c r="A322" s="263">
        <v>1355</v>
      </c>
      <c r="B322" s="12" t="s">
        <v>1165</v>
      </c>
      <c r="C322" s="12" t="s">
        <v>950</v>
      </c>
      <c r="D322" s="18">
        <v>40898</v>
      </c>
      <c r="E322" s="17">
        <v>54</v>
      </c>
      <c r="F322" s="16" t="s">
        <v>932</v>
      </c>
      <c r="G322" s="12">
        <v>8</v>
      </c>
      <c r="H322" s="15">
        <v>32</v>
      </c>
      <c r="I322" s="302">
        <v>17</v>
      </c>
      <c r="J322" s="303">
        <f t="shared" si="5"/>
        <v>544</v>
      </c>
      <c r="K322" s="13">
        <v>12</v>
      </c>
      <c r="L322" s="12">
        <v>1</v>
      </c>
      <c r="M322" s="12"/>
      <c r="N322" s="300" t="s">
        <v>3716</v>
      </c>
      <c r="O322" s="300" t="s">
        <v>3717</v>
      </c>
      <c r="P322" s="300"/>
      <c r="Q322" s="300" t="s">
        <v>3726</v>
      </c>
      <c r="R322" s="300" t="s">
        <v>3723</v>
      </c>
      <c r="S322" s="300" t="s">
        <v>3724</v>
      </c>
      <c r="T322" s="300" t="s">
        <v>3725</v>
      </c>
      <c r="U322" s="400" t="s">
        <v>3727</v>
      </c>
      <c r="V322" s="400" t="s">
        <v>3728</v>
      </c>
      <c r="W322" s="410" t="s">
        <v>3661</v>
      </c>
      <c r="X322" s="410" t="s">
        <v>3662</v>
      </c>
      <c r="Y322" s="410" t="s">
        <v>3639</v>
      </c>
      <c r="Z322" s="410" t="s">
        <v>3636</v>
      </c>
    </row>
    <row r="323" spans="1:26" x14ac:dyDescent="0.3">
      <c r="A323" s="263">
        <v>1356</v>
      </c>
      <c r="B323" s="12" t="s">
        <v>1164</v>
      </c>
      <c r="C323" s="12" t="s">
        <v>946</v>
      </c>
      <c r="D323" s="18">
        <v>40898</v>
      </c>
      <c r="E323" s="17">
        <v>54</v>
      </c>
      <c r="F323" s="16" t="s">
        <v>935</v>
      </c>
      <c r="G323" s="12">
        <v>7</v>
      </c>
      <c r="H323" s="15">
        <v>33</v>
      </c>
      <c r="I323" s="302">
        <v>16</v>
      </c>
      <c r="J323" s="303">
        <f t="shared" si="5"/>
        <v>528</v>
      </c>
      <c r="K323" s="13">
        <v>14</v>
      </c>
      <c r="L323" s="12">
        <v>1</v>
      </c>
      <c r="M323" s="12"/>
      <c r="N323" s="300" t="s">
        <v>3716</v>
      </c>
      <c r="O323" s="300" t="s">
        <v>3717</v>
      </c>
      <c r="P323" s="300"/>
      <c r="Q323" s="300" t="s">
        <v>3726</v>
      </c>
      <c r="R323" s="300" t="s">
        <v>3723</v>
      </c>
      <c r="S323" s="300" t="s">
        <v>3724</v>
      </c>
      <c r="T323" s="300" t="s">
        <v>3725</v>
      </c>
      <c r="U323" s="400" t="s">
        <v>3727</v>
      </c>
      <c r="V323" s="400" t="s">
        <v>3728</v>
      </c>
      <c r="W323" s="410" t="s">
        <v>3631</v>
      </c>
      <c r="X323" s="410" t="s">
        <v>3632</v>
      </c>
      <c r="Y323" s="410" t="s">
        <v>3445</v>
      </c>
      <c r="Z323" s="410" t="s">
        <v>3636</v>
      </c>
    </row>
    <row r="324" spans="1:26" x14ac:dyDescent="0.3">
      <c r="A324" s="263">
        <v>1357</v>
      </c>
      <c r="B324" s="12" t="s">
        <v>1163</v>
      </c>
      <c r="C324" s="12" t="s">
        <v>1162</v>
      </c>
      <c r="D324" s="18">
        <v>40898</v>
      </c>
      <c r="E324" s="17">
        <v>55</v>
      </c>
      <c r="F324" s="16" t="s">
        <v>932</v>
      </c>
      <c r="G324" s="12">
        <v>6</v>
      </c>
      <c r="H324" s="15">
        <v>34</v>
      </c>
      <c r="I324" s="302">
        <v>17</v>
      </c>
      <c r="J324" s="303">
        <f t="shared" si="5"/>
        <v>578</v>
      </c>
      <c r="K324" s="13">
        <v>6</v>
      </c>
      <c r="L324" s="12">
        <v>1</v>
      </c>
      <c r="M324" s="12"/>
      <c r="N324" s="300" t="s">
        <v>3716</v>
      </c>
      <c r="O324" s="300" t="s">
        <v>3717</v>
      </c>
      <c r="P324" s="300"/>
      <c r="Q324" s="300" t="s">
        <v>3726</v>
      </c>
      <c r="R324" s="300" t="s">
        <v>3723</v>
      </c>
      <c r="S324" s="300" t="s">
        <v>3724</v>
      </c>
      <c r="T324" s="300" t="s">
        <v>3725</v>
      </c>
      <c r="U324" s="400" t="s">
        <v>3727</v>
      </c>
      <c r="V324" s="400" t="s">
        <v>3728</v>
      </c>
      <c r="W324" s="410" t="s">
        <v>3631</v>
      </c>
      <c r="X324" s="410" t="s">
        <v>3632</v>
      </c>
      <c r="Y324" s="410" t="s">
        <v>3445</v>
      </c>
      <c r="Z324" s="410" t="s">
        <v>3636</v>
      </c>
    </row>
    <row r="325" spans="1:26" x14ac:dyDescent="0.3">
      <c r="A325" s="263">
        <v>1358</v>
      </c>
      <c r="B325" s="12" t="s">
        <v>1161</v>
      </c>
      <c r="C325" s="12" t="s">
        <v>990</v>
      </c>
      <c r="D325" s="18">
        <v>40898</v>
      </c>
      <c r="E325" s="17">
        <v>55</v>
      </c>
      <c r="F325" s="16" t="s">
        <v>935</v>
      </c>
      <c r="G325" s="12">
        <v>6</v>
      </c>
      <c r="H325" s="15">
        <v>34</v>
      </c>
      <c r="I325" s="302">
        <v>16</v>
      </c>
      <c r="J325" s="303">
        <f t="shared" si="5"/>
        <v>544</v>
      </c>
      <c r="K325" s="13">
        <v>7</v>
      </c>
      <c r="L325" s="12">
        <v>1</v>
      </c>
      <c r="M325" s="12"/>
      <c r="N325" s="300" t="s">
        <v>3716</v>
      </c>
      <c r="O325" s="300" t="s">
        <v>3717</v>
      </c>
      <c r="P325" s="300"/>
      <c r="Q325" s="300" t="s">
        <v>3726</v>
      </c>
      <c r="R325" s="300" t="s">
        <v>3723</v>
      </c>
      <c r="S325" s="300" t="s">
        <v>3724</v>
      </c>
      <c r="T325" s="300" t="s">
        <v>3725</v>
      </c>
      <c r="U325" s="400" t="s">
        <v>3727</v>
      </c>
      <c r="V325" s="400" t="s">
        <v>3728</v>
      </c>
      <c r="W325" s="410" t="s">
        <v>3631</v>
      </c>
      <c r="X325" s="410" t="s">
        <v>3632</v>
      </c>
      <c r="Y325" s="410" t="s">
        <v>3639</v>
      </c>
      <c r="Z325" s="410" t="s">
        <v>3636</v>
      </c>
    </row>
    <row r="326" spans="1:26" x14ac:dyDescent="0.3">
      <c r="A326" s="263">
        <v>1359</v>
      </c>
      <c r="B326" s="12" t="s">
        <v>1160</v>
      </c>
      <c r="C326" s="12" t="s">
        <v>1159</v>
      </c>
      <c r="D326" s="18">
        <v>40918</v>
      </c>
      <c r="E326" s="17">
        <v>56</v>
      </c>
      <c r="F326" s="16" t="s">
        <v>932</v>
      </c>
      <c r="G326" s="12">
        <v>7</v>
      </c>
      <c r="H326" s="15">
        <v>33</v>
      </c>
      <c r="I326" s="302">
        <v>16</v>
      </c>
      <c r="J326" s="303">
        <f t="shared" si="5"/>
        <v>528</v>
      </c>
      <c r="K326" s="13">
        <v>17</v>
      </c>
      <c r="L326" s="12">
        <v>1</v>
      </c>
      <c r="M326" s="12"/>
      <c r="N326" s="300" t="s">
        <v>3716</v>
      </c>
      <c r="O326" s="300" t="s">
        <v>3717</v>
      </c>
      <c r="P326" s="300"/>
      <c r="Q326" s="300" t="s">
        <v>3726</v>
      </c>
      <c r="R326" s="300" t="s">
        <v>3723</v>
      </c>
      <c r="S326" s="300" t="s">
        <v>3724</v>
      </c>
      <c r="T326" s="300" t="s">
        <v>3725</v>
      </c>
      <c r="U326" s="400" t="s">
        <v>3727</v>
      </c>
      <c r="V326" s="400" t="s">
        <v>3728</v>
      </c>
      <c r="W326" s="410" t="s">
        <v>3631</v>
      </c>
      <c r="X326" s="410" t="s">
        <v>3632</v>
      </c>
      <c r="Y326" s="410" t="s">
        <v>3445</v>
      </c>
      <c r="Z326" s="410" t="s">
        <v>3633</v>
      </c>
    </row>
    <row r="327" spans="1:26" x14ac:dyDescent="0.3">
      <c r="A327" s="263">
        <v>1360</v>
      </c>
      <c r="B327" s="22" t="s">
        <v>1158</v>
      </c>
      <c r="C327" s="12" t="s">
        <v>1139</v>
      </c>
      <c r="D327" s="18">
        <v>40918</v>
      </c>
      <c r="E327" s="17">
        <v>56</v>
      </c>
      <c r="F327" s="16" t="s">
        <v>935</v>
      </c>
      <c r="G327" s="12">
        <v>7</v>
      </c>
      <c r="H327" s="15">
        <v>33</v>
      </c>
      <c r="I327" s="302">
        <v>16</v>
      </c>
      <c r="J327" s="303">
        <f t="shared" si="5"/>
        <v>528</v>
      </c>
      <c r="K327" s="13">
        <v>10</v>
      </c>
      <c r="L327" s="12">
        <v>1</v>
      </c>
      <c r="M327" s="12"/>
      <c r="N327" s="300" t="s">
        <v>3716</v>
      </c>
      <c r="O327" s="300" t="s">
        <v>3717</v>
      </c>
      <c r="P327" s="300"/>
      <c r="Q327" s="300" t="s">
        <v>3726</v>
      </c>
      <c r="R327" s="300" t="s">
        <v>3723</v>
      </c>
      <c r="S327" s="300" t="s">
        <v>3724</v>
      </c>
      <c r="T327" s="300" t="s">
        <v>3725</v>
      </c>
      <c r="U327" s="400" t="s">
        <v>3727</v>
      </c>
      <c r="V327" s="400" t="s">
        <v>3728</v>
      </c>
      <c r="W327" s="410" t="s">
        <v>3657</v>
      </c>
      <c r="X327" s="410" t="s">
        <v>3658</v>
      </c>
      <c r="Y327" s="410" t="s">
        <v>3644</v>
      </c>
      <c r="Z327" s="410" t="s">
        <v>3636</v>
      </c>
    </row>
    <row r="328" spans="1:26" x14ac:dyDescent="0.3">
      <c r="A328" s="263">
        <v>1361</v>
      </c>
      <c r="B328" s="22" t="s">
        <v>1157</v>
      </c>
      <c r="C328" s="12" t="s">
        <v>1156</v>
      </c>
      <c r="D328" s="18">
        <v>40918</v>
      </c>
      <c r="E328" s="17">
        <v>57</v>
      </c>
      <c r="F328" s="16" t="s">
        <v>932</v>
      </c>
      <c r="G328" s="12">
        <v>7</v>
      </c>
      <c r="H328" s="15">
        <v>33</v>
      </c>
      <c r="I328" s="302">
        <v>15</v>
      </c>
      <c r="J328" s="303">
        <f t="shared" si="5"/>
        <v>495</v>
      </c>
      <c r="K328" s="13">
        <v>8</v>
      </c>
      <c r="L328" s="12">
        <v>1</v>
      </c>
      <c r="M328" s="12"/>
      <c r="N328" s="300" t="s">
        <v>3716</v>
      </c>
      <c r="O328" s="300" t="s">
        <v>3717</v>
      </c>
      <c r="P328" s="300"/>
      <c r="Q328" s="300" t="s">
        <v>3726</v>
      </c>
      <c r="R328" s="300" t="s">
        <v>3723</v>
      </c>
      <c r="S328" s="300" t="s">
        <v>3724</v>
      </c>
      <c r="T328" s="300" t="s">
        <v>3725</v>
      </c>
      <c r="U328" s="400" t="s">
        <v>3727</v>
      </c>
      <c r="V328" s="400" t="s">
        <v>3728</v>
      </c>
      <c r="W328" s="410" t="s">
        <v>3631</v>
      </c>
      <c r="X328" s="410" t="s">
        <v>3632</v>
      </c>
      <c r="Y328" s="410" t="s">
        <v>3445</v>
      </c>
      <c r="Z328" s="410" t="s">
        <v>3636</v>
      </c>
    </row>
    <row r="329" spans="1:26" x14ac:dyDescent="0.3">
      <c r="A329" s="263">
        <v>1362</v>
      </c>
      <c r="B329" s="22" t="s">
        <v>1155</v>
      </c>
      <c r="C329" s="12" t="s">
        <v>1154</v>
      </c>
      <c r="D329" s="18">
        <v>40918</v>
      </c>
      <c r="E329" s="17">
        <v>57</v>
      </c>
      <c r="F329" s="16" t="s">
        <v>935</v>
      </c>
      <c r="G329" s="12">
        <v>6</v>
      </c>
      <c r="H329" s="15">
        <v>34</v>
      </c>
      <c r="I329" s="302">
        <v>17</v>
      </c>
      <c r="J329" s="303">
        <f t="shared" si="5"/>
        <v>578</v>
      </c>
      <c r="K329" s="13">
        <v>6</v>
      </c>
      <c r="L329" s="12">
        <v>1</v>
      </c>
      <c r="M329" s="12"/>
      <c r="N329" s="300" t="s">
        <v>3716</v>
      </c>
      <c r="O329" s="300" t="s">
        <v>3717</v>
      </c>
      <c r="P329" s="300"/>
      <c r="Q329" s="300" t="s">
        <v>3726</v>
      </c>
      <c r="R329" s="300" t="s">
        <v>3723</v>
      </c>
      <c r="S329" s="300" t="s">
        <v>3724</v>
      </c>
      <c r="T329" s="300" t="s">
        <v>3725</v>
      </c>
      <c r="U329" s="400" t="s">
        <v>3727</v>
      </c>
      <c r="V329" s="400" t="s">
        <v>3728</v>
      </c>
      <c r="W329" s="410" t="s">
        <v>3642</v>
      </c>
      <c r="X329" s="410" t="s">
        <v>3643</v>
      </c>
      <c r="Y329" s="410" t="s">
        <v>3644</v>
      </c>
      <c r="Z329" s="410" t="s">
        <v>3636</v>
      </c>
    </row>
    <row r="330" spans="1:26" x14ac:dyDescent="0.3">
      <c r="A330" s="263">
        <v>1363</v>
      </c>
      <c r="B330" s="22" t="s">
        <v>1153</v>
      </c>
      <c r="C330" s="12" t="s">
        <v>1079</v>
      </c>
      <c r="D330" s="18">
        <v>40918</v>
      </c>
      <c r="E330" s="17">
        <v>58</v>
      </c>
      <c r="F330" s="16" t="s">
        <v>932</v>
      </c>
      <c r="G330" s="12">
        <v>7</v>
      </c>
      <c r="H330" s="15">
        <v>33</v>
      </c>
      <c r="I330" s="302">
        <v>13</v>
      </c>
      <c r="J330" s="303">
        <f t="shared" si="5"/>
        <v>429</v>
      </c>
      <c r="K330" s="13">
        <v>6</v>
      </c>
      <c r="L330" s="12">
        <v>1</v>
      </c>
      <c r="M330" s="12"/>
      <c r="N330" s="300" t="s">
        <v>3716</v>
      </c>
      <c r="O330" s="300" t="s">
        <v>3717</v>
      </c>
      <c r="P330" s="300"/>
      <c r="Q330" s="300" t="s">
        <v>3726</v>
      </c>
      <c r="R330" s="300" t="s">
        <v>3723</v>
      </c>
      <c r="S330" s="300" t="s">
        <v>3724</v>
      </c>
      <c r="T330" s="300" t="s">
        <v>3725</v>
      </c>
      <c r="U330" s="400" t="s">
        <v>3727</v>
      </c>
      <c r="V330" s="400" t="s">
        <v>3728</v>
      </c>
      <c r="W330" s="410" t="s">
        <v>3657</v>
      </c>
      <c r="X330" s="410" t="s">
        <v>3658</v>
      </c>
      <c r="Y330" s="410" t="s">
        <v>3445</v>
      </c>
      <c r="Z330" s="410" t="s">
        <v>3633</v>
      </c>
    </row>
    <row r="331" spans="1:26" x14ac:dyDescent="0.3">
      <c r="A331" s="263">
        <v>1364</v>
      </c>
      <c r="B331" s="22" t="s">
        <v>1152</v>
      </c>
      <c r="C331" s="12" t="s">
        <v>1151</v>
      </c>
      <c r="D331" s="18">
        <v>40918</v>
      </c>
      <c r="E331" s="17">
        <v>58</v>
      </c>
      <c r="F331" s="16" t="s">
        <v>935</v>
      </c>
      <c r="G331" s="12">
        <v>8</v>
      </c>
      <c r="H331" s="15">
        <v>32</v>
      </c>
      <c r="I331" s="302">
        <v>16</v>
      </c>
      <c r="J331" s="303">
        <f t="shared" si="5"/>
        <v>512</v>
      </c>
      <c r="K331" s="13">
        <v>20</v>
      </c>
      <c r="L331" s="12">
        <v>1</v>
      </c>
      <c r="M331" s="12"/>
      <c r="N331" s="300" t="s">
        <v>3716</v>
      </c>
      <c r="O331" s="300" t="s">
        <v>3717</v>
      </c>
      <c r="P331" s="300"/>
      <c r="Q331" s="300" t="s">
        <v>3726</v>
      </c>
      <c r="R331" s="300" t="s">
        <v>3723</v>
      </c>
      <c r="S331" s="300" t="s">
        <v>3724</v>
      </c>
      <c r="T331" s="300" t="s">
        <v>3725</v>
      </c>
      <c r="U331" s="400" t="s">
        <v>3727</v>
      </c>
      <c r="V331" s="400" t="s">
        <v>3728</v>
      </c>
      <c r="W331" s="410" t="s">
        <v>3661</v>
      </c>
      <c r="X331" s="410" t="s">
        <v>3662</v>
      </c>
      <c r="Y331" s="410" t="s">
        <v>3445</v>
      </c>
      <c r="Z331" s="410" t="s">
        <v>3633</v>
      </c>
    </row>
    <row r="332" spans="1:26" x14ac:dyDescent="0.3">
      <c r="A332" s="263">
        <v>1365</v>
      </c>
      <c r="B332" s="12" t="s">
        <v>1150</v>
      </c>
      <c r="C332" s="12" t="s">
        <v>973</v>
      </c>
      <c r="D332" s="18">
        <v>40918</v>
      </c>
      <c r="E332" s="17">
        <v>59</v>
      </c>
      <c r="F332" s="16" t="s">
        <v>932</v>
      </c>
      <c r="G332" s="12">
        <v>6</v>
      </c>
      <c r="H332" s="15">
        <v>34</v>
      </c>
      <c r="I332" s="302">
        <v>17</v>
      </c>
      <c r="J332" s="303">
        <f t="shared" si="5"/>
        <v>578</v>
      </c>
      <c r="K332" s="13">
        <v>6</v>
      </c>
      <c r="L332" s="12">
        <v>1</v>
      </c>
      <c r="M332" s="12"/>
      <c r="N332" s="300" t="s">
        <v>3716</v>
      </c>
      <c r="O332" s="300" t="s">
        <v>3717</v>
      </c>
      <c r="P332" s="300"/>
      <c r="Q332" s="300" t="s">
        <v>3726</v>
      </c>
      <c r="R332" s="300" t="s">
        <v>3723</v>
      </c>
      <c r="S332" s="300" t="s">
        <v>3724</v>
      </c>
      <c r="T332" s="300" t="s">
        <v>3725</v>
      </c>
      <c r="U332" s="400" t="s">
        <v>3727</v>
      </c>
      <c r="V332" s="400" t="s">
        <v>3728</v>
      </c>
      <c r="W332" s="410" t="s">
        <v>3669</v>
      </c>
      <c r="X332" s="410" t="s">
        <v>3670</v>
      </c>
      <c r="Y332" s="410" t="s">
        <v>3445</v>
      </c>
      <c r="Z332" s="410" t="s">
        <v>3636</v>
      </c>
    </row>
    <row r="333" spans="1:26" x14ac:dyDescent="0.3">
      <c r="A333" s="263">
        <v>1366</v>
      </c>
      <c r="B333" s="12" t="s">
        <v>1149</v>
      </c>
      <c r="C333" s="12" t="s">
        <v>965</v>
      </c>
      <c r="D333" s="18">
        <v>40918</v>
      </c>
      <c r="E333" s="17">
        <v>59</v>
      </c>
      <c r="F333" s="16" t="s">
        <v>935</v>
      </c>
      <c r="G333" s="12">
        <v>7</v>
      </c>
      <c r="H333" s="15">
        <v>33</v>
      </c>
      <c r="I333" s="302">
        <v>15</v>
      </c>
      <c r="J333" s="303">
        <f t="shared" si="5"/>
        <v>495</v>
      </c>
      <c r="K333" s="13">
        <v>11</v>
      </c>
      <c r="L333" s="12">
        <v>1</v>
      </c>
      <c r="M333" s="12"/>
      <c r="N333" s="300" t="s">
        <v>3716</v>
      </c>
      <c r="O333" s="300" t="s">
        <v>3717</v>
      </c>
      <c r="P333" s="300"/>
      <c r="Q333" s="300" t="s">
        <v>3726</v>
      </c>
      <c r="R333" s="300" t="s">
        <v>3723</v>
      </c>
      <c r="S333" s="300" t="s">
        <v>3724</v>
      </c>
      <c r="T333" s="300" t="s">
        <v>3725</v>
      </c>
      <c r="U333" s="400" t="s">
        <v>3727</v>
      </c>
      <c r="V333" s="400" t="s">
        <v>3728</v>
      </c>
      <c r="W333" s="410" t="s">
        <v>3652</v>
      </c>
      <c r="X333" s="410" t="s">
        <v>3695</v>
      </c>
      <c r="Y333" s="410" t="s">
        <v>3644</v>
      </c>
      <c r="Z333" s="410" t="s">
        <v>3636</v>
      </c>
    </row>
    <row r="334" spans="1:26" x14ac:dyDescent="0.3">
      <c r="A334" s="263">
        <v>1367</v>
      </c>
      <c r="B334" s="12" t="s">
        <v>1148</v>
      </c>
      <c r="C334" s="12" t="s">
        <v>1125</v>
      </c>
      <c r="D334" s="18">
        <v>40918</v>
      </c>
      <c r="E334" s="17">
        <v>60</v>
      </c>
      <c r="F334" s="16" t="s">
        <v>932</v>
      </c>
      <c r="G334" s="12">
        <v>7</v>
      </c>
      <c r="H334" s="15">
        <v>33</v>
      </c>
      <c r="I334" s="302">
        <v>17</v>
      </c>
      <c r="J334" s="303">
        <f t="shared" si="5"/>
        <v>561</v>
      </c>
      <c r="K334" s="13">
        <v>17</v>
      </c>
      <c r="L334" s="12">
        <v>1</v>
      </c>
      <c r="M334" s="12"/>
      <c r="N334" s="300" t="s">
        <v>3716</v>
      </c>
      <c r="O334" s="300" t="s">
        <v>3717</v>
      </c>
      <c r="P334" s="300"/>
      <c r="Q334" s="300" t="s">
        <v>3726</v>
      </c>
      <c r="R334" s="300" t="s">
        <v>3723</v>
      </c>
      <c r="S334" s="300" t="s">
        <v>3724</v>
      </c>
      <c r="T334" s="300" t="s">
        <v>3725</v>
      </c>
      <c r="U334" s="400" t="s">
        <v>3727</v>
      </c>
      <c r="V334" s="400" t="s">
        <v>3728</v>
      </c>
      <c r="W334" s="410" t="s">
        <v>3634</v>
      </c>
      <c r="X334" s="410" t="s">
        <v>3635</v>
      </c>
      <c r="Y334" s="410" t="s">
        <v>3445</v>
      </c>
      <c r="Z334" s="410" t="s">
        <v>3633</v>
      </c>
    </row>
    <row r="335" spans="1:26" x14ac:dyDescent="0.3">
      <c r="A335" s="263">
        <v>1368</v>
      </c>
      <c r="B335" s="22" t="s">
        <v>1147</v>
      </c>
      <c r="C335" s="12" t="s">
        <v>967</v>
      </c>
      <c r="D335" s="18">
        <v>40918</v>
      </c>
      <c r="E335" s="17">
        <v>60</v>
      </c>
      <c r="F335" s="16" t="s">
        <v>935</v>
      </c>
      <c r="G335" s="12">
        <v>6</v>
      </c>
      <c r="H335" s="15">
        <v>34</v>
      </c>
      <c r="I335" s="302">
        <v>17</v>
      </c>
      <c r="J335" s="303">
        <f t="shared" si="5"/>
        <v>578</v>
      </c>
      <c r="K335" s="13">
        <v>6</v>
      </c>
      <c r="L335" s="12">
        <v>1</v>
      </c>
      <c r="M335" s="12"/>
      <c r="N335" s="300" t="s">
        <v>3716</v>
      </c>
      <c r="O335" s="300" t="s">
        <v>3717</v>
      </c>
      <c r="P335" s="300"/>
      <c r="Q335" s="300" t="s">
        <v>3726</v>
      </c>
      <c r="R335" s="300" t="s">
        <v>3723</v>
      </c>
      <c r="S335" s="300" t="s">
        <v>3724</v>
      </c>
      <c r="T335" s="300" t="s">
        <v>3725</v>
      </c>
      <c r="U335" s="400" t="s">
        <v>3727</v>
      </c>
      <c r="V335" s="400" t="s">
        <v>3728</v>
      </c>
      <c r="W335" s="410" t="s">
        <v>3634</v>
      </c>
      <c r="X335" s="410" t="s">
        <v>3635</v>
      </c>
      <c r="Y335" s="410" t="s">
        <v>3445</v>
      </c>
      <c r="Z335" s="410" t="s">
        <v>3633</v>
      </c>
    </row>
    <row r="336" spans="1:26" x14ac:dyDescent="0.3">
      <c r="A336" s="263">
        <v>1369</v>
      </c>
      <c r="B336" s="22" t="s">
        <v>1146</v>
      </c>
      <c r="C336" s="12" t="s">
        <v>1145</v>
      </c>
      <c r="D336" s="18">
        <v>40918</v>
      </c>
      <c r="E336" s="17">
        <v>61</v>
      </c>
      <c r="F336" s="16" t="s">
        <v>932</v>
      </c>
      <c r="G336" s="12">
        <v>7</v>
      </c>
      <c r="H336" s="15">
        <v>33</v>
      </c>
      <c r="I336" s="302">
        <v>15</v>
      </c>
      <c r="J336" s="303">
        <f t="shared" si="5"/>
        <v>495</v>
      </c>
      <c r="K336" s="13">
        <v>8</v>
      </c>
      <c r="L336" s="12">
        <v>1</v>
      </c>
      <c r="M336" s="12"/>
      <c r="N336" s="300" t="s">
        <v>3716</v>
      </c>
      <c r="O336" s="300" t="s">
        <v>3717</v>
      </c>
      <c r="P336" s="300"/>
      <c r="Q336" s="300" t="s">
        <v>3726</v>
      </c>
      <c r="R336" s="300" t="s">
        <v>3723</v>
      </c>
      <c r="S336" s="300" t="s">
        <v>3724</v>
      </c>
      <c r="T336" s="300" t="s">
        <v>3725</v>
      </c>
      <c r="U336" s="400" t="s">
        <v>3727</v>
      </c>
      <c r="V336" s="400" t="s">
        <v>3728</v>
      </c>
      <c r="W336" s="410" t="s">
        <v>3679</v>
      </c>
      <c r="X336" s="410" t="s">
        <v>3680</v>
      </c>
      <c r="Y336" s="410" t="s">
        <v>3445</v>
      </c>
      <c r="Z336" s="410" t="s">
        <v>3633</v>
      </c>
    </row>
    <row r="337" spans="1:26" x14ac:dyDescent="0.3">
      <c r="A337" s="263">
        <v>1370</v>
      </c>
      <c r="B337" s="22" t="s">
        <v>1144</v>
      </c>
      <c r="C337" s="12" t="s">
        <v>996</v>
      </c>
      <c r="D337" s="18">
        <v>40918</v>
      </c>
      <c r="E337" s="17">
        <v>61</v>
      </c>
      <c r="F337" s="16" t="s">
        <v>935</v>
      </c>
      <c r="G337" s="12">
        <v>6</v>
      </c>
      <c r="H337" s="15">
        <v>34</v>
      </c>
      <c r="I337" s="302">
        <v>16</v>
      </c>
      <c r="J337" s="303">
        <f t="shared" si="5"/>
        <v>544</v>
      </c>
      <c r="K337" s="13">
        <v>4</v>
      </c>
      <c r="L337" s="12">
        <v>1</v>
      </c>
      <c r="M337" s="12"/>
      <c r="N337" s="300" t="s">
        <v>3716</v>
      </c>
      <c r="O337" s="300" t="s">
        <v>3717</v>
      </c>
      <c r="P337" s="300"/>
      <c r="Q337" s="300" t="s">
        <v>3726</v>
      </c>
      <c r="R337" s="300" t="s">
        <v>3723</v>
      </c>
      <c r="S337" s="300" t="s">
        <v>3724</v>
      </c>
      <c r="T337" s="300" t="s">
        <v>3725</v>
      </c>
      <c r="U337" s="400" t="s">
        <v>3727</v>
      </c>
      <c r="V337" s="400" t="s">
        <v>3728</v>
      </c>
      <c r="W337" s="410" t="s">
        <v>3683</v>
      </c>
      <c r="X337" s="410" t="s">
        <v>3684</v>
      </c>
      <c r="Y337" s="410" t="s">
        <v>3644</v>
      </c>
      <c r="Z337" s="410" t="s">
        <v>3636</v>
      </c>
    </row>
    <row r="338" spans="1:26" x14ac:dyDescent="0.3">
      <c r="A338" s="263">
        <v>1371</v>
      </c>
      <c r="B338" s="22" t="s">
        <v>1143</v>
      </c>
      <c r="C338" s="12" t="s">
        <v>996</v>
      </c>
      <c r="D338" s="18">
        <v>40918</v>
      </c>
      <c r="E338" s="17">
        <v>62</v>
      </c>
      <c r="F338" s="16" t="s">
        <v>935</v>
      </c>
      <c r="G338" s="12">
        <v>7</v>
      </c>
      <c r="H338" s="15">
        <v>36</v>
      </c>
      <c r="I338" s="302">
        <v>16</v>
      </c>
      <c r="J338" s="303">
        <f t="shared" si="5"/>
        <v>576</v>
      </c>
      <c r="K338" s="13">
        <v>17</v>
      </c>
      <c r="L338" s="12">
        <v>1</v>
      </c>
      <c r="M338" s="12"/>
      <c r="N338" s="300" t="s">
        <v>3716</v>
      </c>
      <c r="O338" s="300" t="s">
        <v>3717</v>
      </c>
      <c r="P338" s="300"/>
      <c r="Q338" s="300" t="s">
        <v>3726</v>
      </c>
      <c r="R338" s="300" t="s">
        <v>3723</v>
      </c>
      <c r="S338" s="300" t="s">
        <v>3724</v>
      </c>
      <c r="T338" s="300" t="s">
        <v>3725</v>
      </c>
      <c r="U338" s="400" t="s">
        <v>3727</v>
      </c>
      <c r="V338" s="400" t="s">
        <v>3728</v>
      </c>
      <c r="W338" s="410" t="s">
        <v>3676</v>
      </c>
      <c r="X338" s="410" t="s">
        <v>3677</v>
      </c>
      <c r="Y338" s="410" t="s">
        <v>3639</v>
      </c>
      <c r="Z338" s="410" t="s">
        <v>3633</v>
      </c>
    </row>
    <row r="339" spans="1:26" x14ac:dyDescent="0.3">
      <c r="A339" s="263">
        <v>1372</v>
      </c>
      <c r="B339" s="22" t="s">
        <v>1142</v>
      </c>
      <c r="C339" s="12" t="s">
        <v>1006</v>
      </c>
      <c r="D339" s="18">
        <v>40918</v>
      </c>
      <c r="E339" s="17">
        <v>62</v>
      </c>
      <c r="F339" s="16" t="s">
        <v>932</v>
      </c>
      <c r="G339" s="12">
        <v>7</v>
      </c>
      <c r="H339" s="15">
        <v>33</v>
      </c>
      <c r="I339" s="302">
        <v>17</v>
      </c>
      <c r="J339" s="303">
        <f t="shared" si="5"/>
        <v>561</v>
      </c>
      <c r="K339" s="13">
        <v>19</v>
      </c>
      <c r="L339" s="12">
        <v>1</v>
      </c>
      <c r="M339" s="12"/>
      <c r="N339" s="300" t="s">
        <v>3716</v>
      </c>
      <c r="O339" s="300" t="s">
        <v>3717</v>
      </c>
      <c r="P339" s="300"/>
      <c r="Q339" s="300" t="s">
        <v>3726</v>
      </c>
      <c r="R339" s="300" t="s">
        <v>3723</v>
      </c>
      <c r="S339" s="300" t="s">
        <v>3724</v>
      </c>
      <c r="T339" s="300" t="s">
        <v>3725</v>
      </c>
      <c r="U339" s="400" t="s">
        <v>3727</v>
      </c>
      <c r="V339" s="400" t="s">
        <v>3728</v>
      </c>
      <c r="W339" s="410" t="s">
        <v>3661</v>
      </c>
      <c r="X339" s="410" t="s">
        <v>3662</v>
      </c>
      <c r="Y339" s="410" t="s">
        <v>3445</v>
      </c>
      <c r="Z339" s="410" t="s">
        <v>3636</v>
      </c>
    </row>
    <row r="340" spans="1:26" x14ac:dyDescent="0.3">
      <c r="A340" s="263">
        <v>1373</v>
      </c>
      <c r="B340" s="22" t="s">
        <v>1141</v>
      </c>
      <c r="C340" s="12" t="s">
        <v>1137</v>
      </c>
      <c r="D340" s="18">
        <v>40918</v>
      </c>
      <c r="E340" s="17">
        <v>63</v>
      </c>
      <c r="F340" s="16" t="s">
        <v>932</v>
      </c>
      <c r="G340" s="12">
        <v>7</v>
      </c>
      <c r="H340" s="15">
        <v>33</v>
      </c>
      <c r="I340" s="302">
        <v>15</v>
      </c>
      <c r="J340" s="303">
        <f t="shared" si="5"/>
        <v>495</v>
      </c>
      <c r="K340" s="13">
        <v>12</v>
      </c>
      <c r="L340" s="12">
        <v>1</v>
      </c>
      <c r="M340" s="12"/>
      <c r="N340" s="300" t="s">
        <v>3716</v>
      </c>
      <c r="O340" s="300" t="s">
        <v>3717</v>
      </c>
      <c r="P340" s="300"/>
      <c r="Q340" s="300" t="s">
        <v>3726</v>
      </c>
      <c r="R340" s="300" t="s">
        <v>3723</v>
      </c>
      <c r="S340" s="300" t="s">
        <v>3724</v>
      </c>
      <c r="T340" s="300" t="s">
        <v>3725</v>
      </c>
      <c r="U340" s="400" t="s">
        <v>3727</v>
      </c>
      <c r="V340" s="400" t="s">
        <v>3728</v>
      </c>
      <c r="W340" s="410" t="s">
        <v>3650</v>
      </c>
      <c r="X340" s="410" t="s">
        <v>3704</v>
      </c>
      <c r="Y340" s="410" t="s">
        <v>3644</v>
      </c>
      <c r="Z340" s="410" t="s">
        <v>3633</v>
      </c>
    </row>
    <row r="341" spans="1:26" x14ac:dyDescent="0.3">
      <c r="A341" s="263">
        <v>1374</v>
      </c>
      <c r="B341" s="22" t="s">
        <v>1140</v>
      </c>
      <c r="C341" s="12" t="s">
        <v>1139</v>
      </c>
      <c r="D341" s="18">
        <v>40918</v>
      </c>
      <c r="E341" s="17">
        <v>63</v>
      </c>
      <c r="F341" s="16" t="s">
        <v>935</v>
      </c>
      <c r="G341" s="12">
        <v>7</v>
      </c>
      <c r="H341" s="15">
        <v>33</v>
      </c>
      <c r="I341" s="302">
        <v>16</v>
      </c>
      <c r="J341" s="303">
        <f t="shared" si="5"/>
        <v>528</v>
      </c>
      <c r="K341" s="13">
        <v>11</v>
      </c>
      <c r="L341" s="12">
        <v>1</v>
      </c>
      <c r="M341" s="12"/>
      <c r="N341" s="300" t="s">
        <v>3716</v>
      </c>
      <c r="O341" s="300" t="s">
        <v>3717</v>
      </c>
      <c r="P341" s="300"/>
      <c r="Q341" s="300" t="s">
        <v>3726</v>
      </c>
      <c r="R341" s="300" t="s">
        <v>3723</v>
      </c>
      <c r="S341" s="300" t="s">
        <v>3724</v>
      </c>
      <c r="T341" s="300" t="s">
        <v>3725</v>
      </c>
      <c r="U341" s="400" t="s">
        <v>3727</v>
      </c>
      <c r="V341" s="400" t="s">
        <v>3728</v>
      </c>
      <c r="W341" s="410" t="s">
        <v>3657</v>
      </c>
      <c r="X341" s="410" t="s">
        <v>3658</v>
      </c>
      <c r="Y341" s="410" t="s">
        <v>3445</v>
      </c>
      <c r="Z341" s="410" t="s">
        <v>3633</v>
      </c>
    </row>
    <row r="342" spans="1:26" x14ac:dyDescent="0.3">
      <c r="A342" s="263">
        <v>1375</v>
      </c>
      <c r="B342" s="22" t="s">
        <v>1138</v>
      </c>
      <c r="C342" s="12" t="s">
        <v>1137</v>
      </c>
      <c r="D342" s="18">
        <v>40926</v>
      </c>
      <c r="E342" s="17">
        <v>64</v>
      </c>
      <c r="F342" s="16" t="s">
        <v>932</v>
      </c>
      <c r="G342" s="12">
        <v>7</v>
      </c>
      <c r="H342" s="15">
        <v>33</v>
      </c>
      <c r="I342" s="302">
        <v>15</v>
      </c>
      <c r="J342" s="303">
        <f t="shared" si="5"/>
        <v>495</v>
      </c>
      <c r="K342" s="13">
        <v>10</v>
      </c>
      <c r="L342" s="12">
        <v>1</v>
      </c>
      <c r="M342" s="12"/>
      <c r="N342" s="300" t="s">
        <v>3716</v>
      </c>
      <c r="O342" s="300" t="s">
        <v>3717</v>
      </c>
      <c r="P342" s="300"/>
      <c r="Q342" s="300" t="s">
        <v>3726</v>
      </c>
      <c r="R342" s="300" t="s">
        <v>3723</v>
      </c>
      <c r="S342" s="300" t="s">
        <v>3724</v>
      </c>
      <c r="T342" s="300" t="s">
        <v>3725</v>
      </c>
      <c r="U342" s="400" t="s">
        <v>3727</v>
      </c>
      <c r="V342" s="400" t="s">
        <v>3728</v>
      </c>
      <c r="W342" s="410" t="s">
        <v>3681</v>
      </c>
      <c r="X342" s="410" t="s">
        <v>3682</v>
      </c>
      <c r="Y342" s="410" t="s">
        <v>3445</v>
      </c>
      <c r="Z342" s="410" t="s">
        <v>3633</v>
      </c>
    </row>
    <row r="343" spans="1:26" x14ac:dyDescent="0.3">
      <c r="A343" s="263">
        <v>1376</v>
      </c>
      <c r="B343" s="22" t="s">
        <v>1136</v>
      </c>
      <c r="C343" s="12" t="s">
        <v>1135</v>
      </c>
      <c r="D343" s="18">
        <v>40926</v>
      </c>
      <c r="E343" s="17">
        <v>64</v>
      </c>
      <c r="F343" s="16" t="s">
        <v>935</v>
      </c>
      <c r="G343" s="12">
        <v>8</v>
      </c>
      <c r="H343" s="15">
        <v>32</v>
      </c>
      <c r="I343" s="302">
        <v>14</v>
      </c>
      <c r="J343" s="303">
        <f t="shared" si="5"/>
        <v>448</v>
      </c>
      <c r="K343" s="13">
        <v>20</v>
      </c>
      <c r="L343" s="12">
        <v>1</v>
      </c>
      <c r="M343" s="12"/>
      <c r="N343" s="300" t="s">
        <v>3716</v>
      </c>
      <c r="O343" s="300" t="s">
        <v>3717</v>
      </c>
      <c r="P343" s="300"/>
      <c r="Q343" s="300" t="s">
        <v>3726</v>
      </c>
      <c r="R343" s="300" t="s">
        <v>3723</v>
      </c>
      <c r="S343" s="300" t="s">
        <v>3724</v>
      </c>
      <c r="T343" s="300" t="s">
        <v>3725</v>
      </c>
      <c r="U343" s="400" t="s">
        <v>3727</v>
      </c>
      <c r="V343" s="400" t="s">
        <v>3728</v>
      </c>
      <c r="W343" s="410" t="s">
        <v>3657</v>
      </c>
      <c r="X343" s="410" t="s">
        <v>3658</v>
      </c>
      <c r="Y343" s="410" t="s">
        <v>3445</v>
      </c>
      <c r="Z343" s="410" t="s">
        <v>3636</v>
      </c>
    </row>
    <row r="344" spans="1:26" x14ac:dyDescent="0.3">
      <c r="A344" s="263">
        <v>1377</v>
      </c>
      <c r="B344" s="22" t="s">
        <v>1134</v>
      </c>
      <c r="C344" s="12" t="s">
        <v>1133</v>
      </c>
      <c r="D344" s="18">
        <v>40926</v>
      </c>
      <c r="E344" s="17">
        <v>65</v>
      </c>
      <c r="F344" s="16" t="s">
        <v>932</v>
      </c>
      <c r="G344" s="12">
        <v>7</v>
      </c>
      <c r="H344" s="15">
        <v>33</v>
      </c>
      <c r="I344" s="302">
        <v>15</v>
      </c>
      <c r="J344" s="303">
        <f t="shared" si="5"/>
        <v>495</v>
      </c>
      <c r="K344" s="13">
        <v>8</v>
      </c>
      <c r="L344" s="12">
        <v>1</v>
      </c>
      <c r="M344" s="12"/>
      <c r="N344" s="300" t="s">
        <v>3716</v>
      </c>
      <c r="O344" s="300" t="s">
        <v>3717</v>
      </c>
      <c r="P344" s="300"/>
      <c r="Q344" s="300" t="s">
        <v>3726</v>
      </c>
      <c r="R344" s="300" t="s">
        <v>3723</v>
      </c>
      <c r="S344" s="300" t="s">
        <v>3724</v>
      </c>
      <c r="T344" s="300" t="s">
        <v>3725</v>
      </c>
      <c r="U344" s="400" t="s">
        <v>3727</v>
      </c>
      <c r="V344" s="400" t="s">
        <v>3728</v>
      </c>
      <c r="W344" s="410" t="s">
        <v>3631</v>
      </c>
      <c r="X344" s="410" t="s">
        <v>3632</v>
      </c>
      <c r="Y344" s="410" t="s">
        <v>3445</v>
      </c>
      <c r="Z344" s="410" t="s">
        <v>3633</v>
      </c>
    </row>
    <row r="345" spans="1:26" x14ac:dyDescent="0.3">
      <c r="A345" s="263">
        <v>1378</v>
      </c>
      <c r="B345" s="12" t="s">
        <v>1132</v>
      </c>
      <c r="C345" s="12" t="s">
        <v>973</v>
      </c>
      <c r="D345" s="18">
        <v>40926</v>
      </c>
      <c r="E345" s="17">
        <v>65</v>
      </c>
      <c r="F345" s="16" t="s">
        <v>935</v>
      </c>
      <c r="G345" s="12">
        <v>6</v>
      </c>
      <c r="H345" s="15">
        <v>34</v>
      </c>
      <c r="I345" s="302">
        <v>17</v>
      </c>
      <c r="J345" s="303">
        <f t="shared" si="5"/>
        <v>578</v>
      </c>
      <c r="K345" s="13">
        <v>9</v>
      </c>
      <c r="L345" s="12">
        <v>1</v>
      </c>
      <c r="M345" s="12"/>
      <c r="N345" s="300" t="s">
        <v>3716</v>
      </c>
      <c r="O345" s="300" t="s">
        <v>3717</v>
      </c>
      <c r="P345" s="300"/>
      <c r="Q345" s="300" t="s">
        <v>3726</v>
      </c>
      <c r="R345" s="300" t="s">
        <v>3723</v>
      </c>
      <c r="S345" s="300" t="s">
        <v>3724</v>
      </c>
      <c r="T345" s="300" t="s">
        <v>3725</v>
      </c>
      <c r="U345" s="400" t="s">
        <v>3727</v>
      </c>
      <c r="V345" s="400" t="s">
        <v>3728</v>
      </c>
      <c r="W345" s="410" t="s">
        <v>3661</v>
      </c>
      <c r="X345" s="410" t="s">
        <v>3662</v>
      </c>
      <c r="Y345" s="410" t="s">
        <v>3445</v>
      </c>
      <c r="Z345" s="410" t="s">
        <v>3636</v>
      </c>
    </row>
    <row r="346" spans="1:26" x14ac:dyDescent="0.3">
      <c r="A346" s="263">
        <v>1379</v>
      </c>
      <c r="B346" s="22" t="s">
        <v>1131</v>
      </c>
      <c r="C346" s="12" t="s">
        <v>1123</v>
      </c>
      <c r="D346" s="18">
        <v>40926</v>
      </c>
      <c r="E346" s="17">
        <v>66</v>
      </c>
      <c r="F346" s="16" t="s">
        <v>932</v>
      </c>
      <c r="G346" s="12">
        <v>7</v>
      </c>
      <c r="H346" s="15">
        <v>33</v>
      </c>
      <c r="I346" s="302">
        <v>19</v>
      </c>
      <c r="J346" s="303">
        <f t="shared" si="5"/>
        <v>627</v>
      </c>
      <c r="K346" s="13">
        <v>27</v>
      </c>
      <c r="L346" s="12">
        <v>1</v>
      </c>
      <c r="M346" s="12"/>
      <c r="N346" s="300" t="s">
        <v>3716</v>
      </c>
      <c r="O346" s="300" t="s">
        <v>3717</v>
      </c>
      <c r="P346" s="300"/>
      <c r="Q346" s="300" t="s">
        <v>3726</v>
      </c>
      <c r="R346" s="300" t="s">
        <v>3723</v>
      </c>
      <c r="S346" s="300" t="s">
        <v>3724</v>
      </c>
      <c r="T346" s="300" t="s">
        <v>3725</v>
      </c>
      <c r="U346" s="400" t="s">
        <v>3727</v>
      </c>
      <c r="V346" s="400" t="s">
        <v>3728</v>
      </c>
      <c r="W346" s="410" t="s">
        <v>3642</v>
      </c>
      <c r="X346" s="410" t="s">
        <v>3643</v>
      </c>
      <c r="Y346" s="410" t="s">
        <v>3644</v>
      </c>
      <c r="Z346" s="410" t="s">
        <v>3636</v>
      </c>
    </row>
    <row r="347" spans="1:26" x14ac:dyDescent="0.3">
      <c r="A347" s="263">
        <v>1380</v>
      </c>
      <c r="B347" s="22" t="s">
        <v>1130</v>
      </c>
      <c r="C347" s="12" t="s">
        <v>965</v>
      </c>
      <c r="D347" s="18">
        <v>40926</v>
      </c>
      <c r="E347" s="17">
        <v>66</v>
      </c>
      <c r="F347" s="16" t="s">
        <v>935</v>
      </c>
      <c r="G347" s="12">
        <v>7</v>
      </c>
      <c r="H347" s="15">
        <v>33</v>
      </c>
      <c r="I347" s="302">
        <v>15</v>
      </c>
      <c r="J347" s="303">
        <f t="shared" si="5"/>
        <v>495</v>
      </c>
      <c r="K347" s="13">
        <v>12</v>
      </c>
      <c r="L347" s="12">
        <v>1</v>
      </c>
      <c r="M347" s="12"/>
      <c r="N347" s="300" t="s">
        <v>3716</v>
      </c>
      <c r="O347" s="300" t="s">
        <v>3717</v>
      </c>
      <c r="P347" s="300"/>
      <c r="Q347" s="300" t="s">
        <v>3726</v>
      </c>
      <c r="R347" s="300" t="s">
        <v>3723</v>
      </c>
      <c r="S347" s="300" t="s">
        <v>3724</v>
      </c>
      <c r="T347" s="300" t="s">
        <v>3725</v>
      </c>
      <c r="U347" s="400" t="s">
        <v>3727</v>
      </c>
      <c r="V347" s="400" t="s">
        <v>3728</v>
      </c>
      <c r="W347" s="410" t="s">
        <v>3661</v>
      </c>
      <c r="X347" s="410" t="s">
        <v>3662</v>
      </c>
      <c r="Y347" s="410" t="s">
        <v>3445</v>
      </c>
      <c r="Z347" s="410" t="s">
        <v>3633</v>
      </c>
    </row>
    <row r="348" spans="1:26" x14ac:dyDescent="0.3">
      <c r="A348" s="263">
        <v>1381</v>
      </c>
      <c r="B348" s="22" t="s">
        <v>1129</v>
      </c>
      <c r="C348" s="12" t="s">
        <v>1128</v>
      </c>
      <c r="D348" s="18">
        <v>40926</v>
      </c>
      <c r="E348" s="17">
        <v>67</v>
      </c>
      <c r="F348" s="16" t="s">
        <v>935</v>
      </c>
      <c r="G348" s="12">
        <v>7</v>
      </c>
      <c r="H348" s="15">
        <v>33</v>
      </c>
      <c r="I348" s="302">
        <v>15</v>
      </c>
      <c r="J348" s="303">
        <f t="shared" si="5"/>
        <v>495</v>
      </c>
      <c r="K348" s="13">
        <v>11</v>
      </c>
      <c r="L348" s="12">
        <v>1</v>
      </c>
      <c r="M348" s="12"/>
      <c r="N348" s="300" t="s">
        <v>3716</v>
      </c>
      <c r="O348" s="300" t="s">
        <v>3717</v>
      </c>
      <c r="P348" s="300"/>
      <c r="Q348" s="300" t="s">
        <v>3726</v>
      </c>
      <c r="R348" s="300" t="s">
        <v>3723</v>
      </c>
      <c r="S348" s="300" t="s">
        <v>3724</v>
      </c>
      <c r="T348" s="300" t="s">
        <v>3725</v>
      </c>
      <c r="U348" s="400" t="s">
        <v>3727</v>
      </c>
      <c r="V348" s="400" t="s">
        <v>3728</v>
      </c>
      <c r="W348" s="410" t="s">
        <v>3639</v>
      </c>
      <c r="X348" s="410" t="s">
        <v>3640</v>
      </c>
      <c r="Y348" s="410" t="s">
        <v>3445</v>
      </c>
      <c r="Z348" s="410" t="s">
        <v>3633</v>
      </c>
    </row>
    <row r="349" spans="1:26" x14ac:dyDescent="0.3">
      <c r="A349" s="263">
        <v>1382</v>
      </c>
      <c r="B349" s="22" t="s">
        <v>1127</v>
      </c>
      <c r="C349" s="12" t="s">
        <v>1006</v>
      </c>
      <c r="D349" s="18">
        <v>40926</v>
      </c>
      <c r="E349" s="17">
        <v>67</v>
      </c>
      <c r="F349" s="16" t="s">
        <v>932</v>
      </c>
      <c r="G349" s="12">
        <v>7</v>
      </c>
      <c r="H349" s="15">
        <v>33</v>
      </c>
      <c r="I349" s="302">
        <v>17</v>
      </c>
      <c r="J349" s="303">
        <f t="shared" si="5"/>
        <v>561</v>
      </c>
      <c r="K349" s="13">
        <v>16</v>
      </c>
      <c r="L349" s="12">
        <v>1</v>
      </c>
      <c r="M349" s="12"/>
      <c r="N349" s="300" t="s">
        <v>3716</v>
      </c>
      <c r="O349" s="300" t="s">
        <v>3717</v>
      </c>
      <c r="P349" s="300"/>
      <c r="Q349" s="300" t="s">
        <v>3726</v>
      </c>
      <c r="R349" s="300" t="s">
        <v>3723</v>
      </c>
      <c r="S349" s="300" t="s">
        <v>3724</v>
      </c>
      <c r="T349" s="300" t="s">
        <v>3725</v>
      </c>
      <c r="U349" s="400" t="s">
        <v>3727</v>
      </c>
      <c r="V349" s="400" t="s">
        <v>3728</v>
      </c>
      <c r="W349" s="410" t="s">
        <v>3699</v>
      </c>
      <c r="X349" s="410" t="s">
        <v>3700</v>
      </c>
      <c r="Y349" s="410" t="s">
        <v>3644</v>
      </c>
      <c r="Z349" s="410" t="s">
        <v>3636</v>
      </c>
    </row>
    <row r="350" spans="1:26" x14ac:dyDescent="0.3">
      <c r="A350" s="263">
        <v>1383</v>
      </c>
      <c r="B350" s="22" t="s">
        <v>1126</v>
      </c>
      <c r="C350" s="12" t="s">
        <v>1125</v>
      </c>
      <c r="D350" s="18">
        <v>40926</v>
      </c>
      <c r="E350" s="17">
        <v>68</v>
      </c>
      <c r="F350" s="16" t="s">
        <v>932</v>
      </c>
      <c r="G350" s="12">
        <v>7</v>
      </c>
      <c r="H350" s="15">
        <v>33</v>
      </c>
      <c r="I350" s="302">
        <v>17</v>
      </c>
      <c r="J350" s="303">
        <f t="shared" si="5"/>
        <v>561</v>
      </c>
      <c r="K350" s="13">
        <v>17</v>
      </c>
      <c r="L350" s="12">
        <v>1</v>
      </c>
      <c r="M350" s="12"/>
      <c r="N350" s="300" t="s">
        <v>3716</v>
      </c>
      <c r="O350" s="300" t="s">
        <v>3717</v>
      </c>
      <c r="P350" s="300"/>
      <c r="Q350" s="300" t="s">
        <v>3726</v>
      </c>
      <c r="R350" s="300" t="s">
        <v>3723</v>
      </c>
      <c r="S350" s="300" t="s">
        <v>3724</v>
      </c>
      <c r="T350" s="300" t="s">
        <v>3725</v>
      </c>
      <c r="U350" s="400" t="s">
        <v>3727</v>
      </c>
      <c r="V350" s="400" t="s">
        <v>3728</v>
      </c>
      <c r="W350" s="410" t="s">
        <v>3634</v>
      </c>
      <c r="X350" s="410" t="s">
        <v>3635</v>
      </c>
      <c r="Y350" s="410" t="s">
        <v>3445</v>
      </c>
      <c r="Z350" s="410" t="s">
        <v>3633</v>
      </c>
    </row>
    <row r="351" spans="1:26" x14ac:dyDescent="0.3">
      <c r="A351" s="263">
        <v>1384</v>
      </c>
      <c r="B351" s="22" t="s">
        <v>1124</v>
      </c>
      <c r="C351" s="12" t="s">
        <v>1123</v>
      </c>
      <c r="D351" s="18">
        <v>40926</v>
      </c>
      <c r="E351" s="17">
        <v>68</v>
      </c>
      <c r="F351" s="16" t="s">
        <v>935</v>
      </c>
      <c r="G351" s="12">
        <v>7</v>
      </c>
      <c r="H351" s="15">
        <v>33</v>
      </c>
      <c r="I351" s="302">
        <v>19</v>
      </c>
      <c r="J351" s="303">
        <f t="shared" si="5"/>
        <v>627</v>
      </c>
      <c r="K351" s="13">
        <v>28</v>
      </c>
      <c r="L351" s="12">
        <v>1</v>
      </c>
      <c r="M351" s="12"/>
      <c r="N351" s="300" t="s">
        <v>3716</v>
      </c>
      <c r="O351" s="300" t="s">
        <v>3717</v>
      </c>
      <c r="P351" s="300"/>
      <c r="Q351" s="300" t="s">
        <v>3726</v>
      </c>
      <c r="R351" s="300" t="s">
        <v>3723</v>
      </c>
      <c r="S351" s="300" t="s">
        <v>3724</v>
      </c>
      <c r="T351" s="300" t="s">
        <v>3725</v>
      </c>
      <c r="U351" s="400" t="s">
        <v>3727</v>
      </c>
      <c r="V351" s="400" t="s">
        <v>3728</v>
      </c>
      <c r="W351" s="410" t="s">
        <v>3655</v>
      </c>
      <c r="X351" s="410" t="s">
        <v>3656</v>
      </c>
      <c r="Y351" s="410" t="s">
        <v>3639</v>
      </c>
      <c r="Z351" s="410" t="s">
        <v>3633</v>
      </c>
    </row>
    <row r="352" spans="1:26" x14ac:dyDescent="0.3">
      <c r="A352" s="263">
        <v>1385</v>
      </c>
      <c r="B352" s="22" t="s">
        <v>1122</v>
      </c>
      <c r="C352" s="12" t="s">
        <v>1104</v>
      </c>
      <c r="D352" s="18">
        <v>40926</v>
      </c>
      <c r="E352" s="17">
        <v>69</v>
      </c>
      <c r="F352" s="16" t="s">
        <v>932</v>
      </c>
      <c r="G352" s="12">
        <v>7</v>
      </c>
      <c r="H352" s="15">
        <v>33</v>
      </c>
      <c r="I352" s="302">
        <v>18</v>
      </c>
      <c r="J352" s="303">
        <f t="shared" si="5"/>
        <v>594</v>
      </c>
      <c r="K352" s="13">
        <v>28</v>
      </c>
      <c r="L352" s="12">
        <v>1</v>
      </c>
      <c r="M352" s="12"/>
      <c r="N352" s="300" t="s">
        <v>3716</v>
      </c>
      <c r="O352" s="300" t="s">
        <v>3717</v>
      </c>
      <c r="P352" s="300"/>
      <c r="Q352" s="300" t="s">
        <v>3726</v>
      </c>
      <c r="R352" s="300" t="s">
        <v>3723</v>
      </c>
      <c r="S352" s="300" t="s">
        <v>3724</v>
      </c>
      <c r="T352" s="300" t="s">
        <v>3725</v>
      </c>
      <c r="U352" s="400" t="s">
        <v>3727</v>
      </c>
      <c r="V352" s="400" t="s">
        <v>3728</v>
      </c>
      <c r="W352" s="410" t="s">
        <v>3665</v>
      </c>
      <c r="X352" s="410" t="s">
        <v>3666</v>
      </c>
      <c r="Y352" s="410" t="s">
        <v>3445</v>
      </c>
      <c r="Z352" s="410" t="s">
        <v>3636</v>
      </c>
    </row>
    <row r="353" spans="1:26" x14ac:dyDescent="0.3">
      <c r="A353" s="263">
        <v>1386</v>
      </c>
      <c r="B353" s="22" t="s">
        <v>1121</v>
      </c>
      <c r="C353" s="12" t="s">
        <v>1065</v>
      </c>
      <c r="D353" s="18">
        <v>40926</v>
      </c>
      <c r="E353" s="17">
        <v>69</v>
      </c>
      <c r="F353" s="16" t="s">
        <v>935</v>
      </c>
      <c r="G353" s="12">
        <v>7</v>
      </c>
      <c r="H353" s="15">
        <v>33</v>
      </c>
      <c r="I353" s="302">
        <v>18</v>
      </c>
      <c r="J353" s="303">
        <f t="shared" si="5"/>
        <v>594</v>
      </c>
      <c r="K353" s="13">
        <v>27</v>
      </c>
      <c r="L353" s="12">
        <v>1</v>
      </c>
      <c r="M353" s="12"/>
      <c r="N353" s="300" t="s">
        <v>3716</v>
      </c>
      <c r="O353" s="300" t="s">
        <v>3717</v>
      </c>
      <c r="P353" s="300"/>
      <c r="Q353" s="300" t="s">
        <v>3726</v>
      </c>
      <c r="R353" s="300" t="s">
        <v>3723</v>
      </c>
      <c r="S353" s="300" t="s">
        <v>3724</v>
      </c>
      <c r="T353" s="300" t="s">
        <v>3725</v>
      </c>
      <c r="U353" s="400" t="s">
        <v>3727</v>
      </c>
      <c r="V353" s="400" t="s">
        <v>3728</v>
      </c>
      <c r="W353" s="410" t="s">
        <v>3674</v>
      </c>
      <c r="X353" s="410" t="s">
        <v>3675</v>
      </c>
      <c r="Y353" s="410" t="s">
        <v>3445</v>
      </c>
      <c r="Z353" s="410" t="s">
        <v>3636</v>
      </c>
    </row>
    <row r="354" spans="1:26" x14ac:dyDescent="0.3">
      <c r="A354" s="263">
        <v>1387</v>
      </c>
      <c r="B354" s="22" t="s">
        <v>1120</v>
      </c>
      <c r="C354" s="12" t="s">
        <v>1000</v>
      </c>
      <c r="D354" s="18">
        <v>40926</v>
      </c>
      <c r="E354" s="17">
        <v>70</v>
      </c>
      <c r="F354" s="16" t="s">
        <v>932</v>
      </c>
      <c r="G354" s="12">
        <v>7</v>
      </c>
      <c r="H354" s="15">
        <v>33</v>
      </c>
      <c r="I354" s="302">
        <v>15</v>
      </c>
      <c r="J354" s="303">
        <f t="shared" si="5"/>
        <v>495</v>
      </c>
      <c r="K354" s="13">
        <v>9</v>
      </c>
      <c r="L354" s="12">
        <v>1</v>
      </c>
      <c r="M354" s="12"/>
      <c r="N354" s="300" t="s">
        <v>3716</v>
      </c>
      <c r="O354" s="300" t="s">
        <v>3717</v>
      </c>
      <c r="P354" s="300"/>
      <c r="Q354" s="300" t="s">
        <v>3726</v>
      </c>
      <c r="R354" s="300" t="s">
        <v>3723</v>
      </c>
      <c r="S354" s="300" t="s">
        <v>3724</v>
      </c>
      <c r="T354" s="300" t="s">
        <v>3725</v>
      </c>
      <c r="U354" s="400" t="s">
        <v>3727</v>
      </c>
      <c r="V354" s="400" t="s">
        <v>3728</v>
      </c>
      <c r="W354" s="410" t="s">
        <v>3645</v>
      </c>
      <c r="X354" s="410" t="s">
        <v>3646</v>
      </c>
      <c r="Y354" s="410" t="s">
        <v>3644</v>
      </c>
      <c r="Z354" s="410" t="s">
        <v>3633</v>
      </c>
    </row>
    <row r="355" spans="1:26" x14ac:dyDescent="0.3">
      <c r="A355" s="269">
        <v>1388</v>
      </c>
      <c r="B355" s="45" t="s">
        <v>1119</v>
      </c>
      <c r="C355" s="38" t="s">
        <v>1028</v>
      </c>
      <c r="D355" s="44">
        <v>40926</v>
      </c>
      <c r="E355" s="43">
        <v>70</v>
      </c>
      <c r="F355" s="42" t="s">
        <v>935</v>
      </c>
      <c r="G355" s="38">
        <v>6</v>
      </c>
      <c r="H355" s="41">
        <v>34</v>
      </c>
      <c r="I355" s="307">
        <v>21</v>
      </c>
      <c r="J355" s="303">
        <f t="shared" si="5"/>
        <v>714</v>
      </c>
      <c r="K355" s="39">
        <v>21</v>
      </c>
      <c r="L355" s="38">
        <v>1</v>
      </c>
      <c r="M355" s="38" t="s">
        <v>1118</v>
      </c>
      <c r="N355" s="300" t="s">
        <v>3716</v>
      </c>
      <c r="O355" s="300" t="s">
        <v>3717</v>
      </c>
      <c r="P355" s="300"/>
      <c r="Q355" s="300" t="s">
        <v>3726</v>
      </c>
      <c r="R355" s="300" t="s">
        <v>3723</v>
      </c>
      <c r="S355" s="300" t="s">
        <v>3724</v>
      </c>
      <c r="T355" s="300" t="s">
        <v>3725</v>
      </c>
      <c r="U355" s="400" t="s">
        <v>3727</v>
      </c>
      <c r="V355" s="400" t="s">
        <v>3728</v>
      </c>
      <c r="W355" s="410" t="s">
        <v>3634</v>
      </c>
      <c r="X355" s="410" t="s">
        <v>3635</v>
      </c>
      <c r="Y355" s="410" t="s">
        <v>3445</v>
      </c>
      <c r="Z355" s="410" t="s">
        <v>3633</v>
      </c>
    </row>
    <row r="356" spans="1:26" x14ac:dyDescent="0.3">
      <c r="A356" s="263">
        <v>1389</v>
      </c>
      <c r="B356" s="22" t="s">
        <v>1117</v>
      </c>
      <c r="C356" s="12" t="s">
        <v>1116</v>
      </c>
      <c r="D356" s="18">
        <v>40926</v>
      </c>
      <c r="E356" s="17">
        <v>71</v>
      </c>
      <c r="F356" s="16" t="s">
        <v>932</v>
      </c>
      <c r="G356" s="12">
        <v>7</v>
      </c>
      <c r="H356" s="15">
        <v>33</v>
      </c>
      <c r="I356" s="302">
        <v>17</v>
      </c>
      <c r="J356" s="303">
        <f t="shared" si="5"/>
        <v>561</v>
      </c>
      <c r="K356" s="13">
        <v>17</v>
      </c>
      <c r="L356" s="12">
        <v>1</v>
      </c>
      <c r="M356" s="12"/>
      <c r="N356" s="300" t="s">
        <v>3716</v>
      </c>
      <c r="O356" s="300" t="s">
        <v>3717</v>
      </c>
      <c r="P356" s="300"/>
      <c r="Q356" s="300" t="s">
        <v>3726</v>
      </c>
      <c r="R356" s="300" t="s">
        <v>3723</v>
      </c>
      <c r="S356" s="300" t="s">
        <v>3724</v>
      </c>
      <c r="T356" s="300" t="s">
        <v>3725</v>
      </c>
      <c r="U356" s="400" t="s">
        <v>3727</v>
      </c>
      <c r="V356" s="400" t="s">
        <v>3728</v>
      </c>
      <c r="W356" s="410" t="s">
        <v>3650</v>
      </c>
      <c r="X356" s="410" t="s">
        <v>3703</v>
      </c>
      <c r="Y356" s="410" t="s">
        <v>3644</v>
      </c>
      <c r="Z356" s="410" t="s">
        <v>3636</v>
      </c>
    </row>
    <row r="357" spans="1:26" x14ac:dyDescent="0.3">
      <c r="A357" s="263">
        <v>1390</v>
      </c>
      <c r="B357" s="22" t="s">
        <v>1115</v>
      </c>
      <c r="C357" s="12" t="s">
        <v>1114</v>
      </c>
      <c r="D357" s="18">
        <v>40926</v>
      </c>
      <c r="E357" s="17">
        <v>71</v>
      </c>
      <c r="F357" s="16" t="s">
        <v>935</v>
      </c>
      <c r="G357" s="12">
        <v>7</v>
      </c>
      <c r="H357" s="15">
        <v>33</v>
      </c>
      <c r="I357" s="302">
        <v>14</v>
      </c>
      <c r="J357" s="303">
        <f t="shared" si="5"/>
        <v>462</v>
      </c>
      <c r="K357" s="13">
        <v>10</v>
      </c>
      <c r="L357" s="12">
        <v>1</v>
      </c>
      <c r="M357" s="12"/>
      <c r="N357" s="300" t="s">
        <v>3716</v>
      </c>
      <c r="O357" s="300" t="s">
        <v>3717</v>
      </c>
      <c r="P357" s="300"/>
      <c r="Q357" s="300" t="s">
        <v>3726</v>
      </c>
      <c r="R357" s="300" t="s">
        <v>3723</v>
      </c>
      <c r="S357" s="300" t="s">
        <v>3724</v>
      </c>
      <c r="T357" s="300" t="s">
        <v>3725</v>
      </c>
      <c r="U357" s="400" t="s">
        <v>3727</v>
      </c>
      <c r="V357" s="400" t="s">
        <v>3728</v>
      </c>
      <c r="W357" s="410" t="s">
        <v>3661</v>
      </c>
      <c r="X357" s="410" t="s">
        <v>3662</v>
      </c>
      <c r="Y357" s="410" t="s">
        <v>3445</v>
      </c>
      <c r="Z357" s="410" t="s">
        <v>3633</v>
      </c>
    </row>
    <row r="358" spans="1:26" x14ac:dyDescent="0.3">
      <c r="A358" s="263">
        <v>1391</v>
      </c>
      <c r="B358" s="22" t="s">
        <v>1113</v>
      </c>
      <c r="C358" s="12" t="s">
        <v>944</v>
      </c>
      <c r="D358" s="18">
        <v>40932</v>
      </c>
      <c r="E358" s="17">
        <v>72</v>
      </c>
      <c r="F358" s="16" t="s">
        <v>932</v>
      </c>
      <c r="G358" s="12">
        <v>7</v>
      </c>
      <c r="H358" s="15">
        <v>33</v>
      </c>
      <c r="I358" s="302">
        <v>15</v>
      </c>
      <c r="J358" s="303">
        <f t="shared" si="5"/>
        <v>495</v>
      </c>
      <c r="K358" s="13">
        <v>11</v>
      </c>
      <c r="L358" s="12">
        <v>1</v>
      </c>
      <c r="M358" s="12"/>
      <c r="N358" s="300" t="s">
        <v>3716</v>
      </c>
      <c r="O358" s="300" t="s">
        <v>3717</v>
      </c>
      <c r="P358" s="300"/>
      <c r="Q358" s="300" t="s">
        <v>3726</v>
      </c>
      <c r="R358" s="300" t="s">
        <v>3723</v>
      </c>
      <c r="S358" s="300" t="s">
        <v>3724</v>
      </c>
      <c r="T358" s="300" t="s">
        <v>3725</v>
      </c>
      <c r="U358" s="400" t="s">
        <v>3727</v>
      </c>
      <c r="V358" s="400" t="s">
        <v>3728</v>
      </c>
      <c r="W358" s="410" t="s">
        <v>3650</v>
      </c>
      <c r="X358" s="410" t="s">
        <v>3663</v>
      </c>
      <c r="Y358" s="410" t="s">
        <v>3644</v>
      </c>
      <c r="Z358" s="410" t="s">
        <v>3633</v>
      </c>
    </row>
    <row r="359" spans="1:26" x14ac:dyDescent="0.3">
      <c r="A359" s="263">
        <v>1392</v>
      </c>
      <c r="B359" s="12" t="s">
        <v>1112</v>
      </c>
      <c r="C359" s="12" t="s">
        <v>950</v>
      </c>
      <c r="D359" s="18">
        <v>40932</v>
      </c>
      <c r="E359" s="17">
        <v>72</v>
      </c>
      <c r="F359" s="16" t="s">
        <v>935</v>
      </c>
      <c r="G359" s="12">
        <v>6</v>
      </c>
      <c r="H359" s="15">
        <v>34</v>
      </c>
      <c r="I359" s="302">
        <v>17</v>
      </c>
      <c r="J359" s="303">
        <f t="shared" si="5"/>
        <v>578</v>
      </c>
      <c r="K359" s="13">
        <v>8</v>
      </c>
      <c r="L359" s="12">
        <v>1</v>
      </c>
      <c r="M359" s="12"/>
      <c r="N359" s="300" t="s">
        <v>3716</v>
      </c>
      <c r="O359" s="300" t="s">
        <v>3717</v>
      </c>
      <c r="P359" s="300"/>
      <c r="Q359" s="300" t="s">
        <v>3726</v>
      </c>
      <c r="R359" s="300" t="s">
        <v>3723</v>
      </c>
      <c r="S359" s="300" t="s">
        <v>3724</v>
      </c>
      <c r="T359" s="300" t="s">
        <v>3725</v>
      </c>
      <c r="U359" s="400" t="s">
        <v>3727</v>
      </c>
      <c r="V359" s="400" t="s">
        <v>3728</v>
      </c>
      <c r="W359" s="410" t="s">
        <v>3661</v>
      </c>
      <c r="X359" s="410" t="s">
        <v>3662</v>
      </c>
      <c r="Y359" s="410" t="s">
        <v>3445</v>
      </c>
      <c r="Z359" s="410" t="s">
        <v>3636</v>
      </c>
    </row>
    <row r="360" spans="1:26" x14ac:dyDescent="0.3">
      <c r="A360" s="263">
        <v>1393</v>
      </c>
      <c r="B360" s="22" t="s">
        <v>1111</v>
      </c>
      <c r="C360" s="12" t="s">
        <v>1065</v>
      </c>
      <c r="D360" s="18">
        <v>40932</v>
      </c>
      <c r="E360" s="17">
        <v>73</v>
      </c>
      <c r="F360" s="16" t="s">
        <v>932</v>
      </c>
      <c r="G360" s="12">
        <v>3</v>
      </c>
      <c r="H360" s="15">
        <v>37</v>
      </c>
      <c r="I360" s="302">
        <v>18</v>
      </c>
      <c r="J360" s="303">
        <f t="shared" si="5"/>
        <v>666</v>
      </c>
      <c r="K360" s="13">
        <v>13</v>
      </c>
      <c r="L360" s="12">
        <v>1</v>
      </c>
      <c r="M360" s="12"/>
      <c r="N360" s="300" t="s">
        <v>3716</v>
      </c>
      <c r="O360" s="300" t="s">
        <v>3717</v>
      </c>
      <c r="P360" s="300"/>
      <c r="Q360" s="300" t="s">
        <v>3726</v>
      </c>
      <c r="R360" s="300" t="s">
        <v>3723</v>
      </c>
      <c r="S360" s="300" t="s">
        <v>3724</v>
      </c>
      <c r="T360" s="300" t="s">
        <v>3725</v>
      </c>
      <c r="U360" s="400" t="s">
        <v>3727</v>
      </c>
      <c r="V360" s="400" t="s">
        <v>3728</v>
      </c>
      <c r="W360" s="410" t="s">
        <v>3642</v>
      </c>
      <c r="X360" s="410" t="s">
        <v>3643</v>
      </c>
      <c r="Y360" s="410" t="s">
        <v>3639</v>
      </c>
      <c r="Z360" s="410" t="s">
        <v>3636</v>
      </c>
    </row>
    <row r="361" spans="1:26" x14ac:dyDescent="0.3">
      <c r="A361" s="263">
        <v>1394</v>
      </c>
      <c r="B361" s="22" t="s">
        <v>1110</v>
      </c>
      <c r="C361" s="12" t="s">
        <v>1109</v>
      </c>
      <c r="D361" s="18">
        <v>40932</v>
      </c>
      <c r="E361" s="17">
        <v>73</v>
      </c>
      <c r="F361" s="16" t="s">
        <v>935</v>
      </c>
      <c r="G361" s="12">
        <v>7</v>
      </c>
      <c r="H361" s="15">
        <v>33</v>
      </c>
      <c r="I361" s="302">
        <v>14</v>
      </c>
      <c r="J361" s="303">
        <f t="shared" si="5"/>
        <v>462</v>
      </c>
      <c r="K361" s="13">
        <v>10</v>
      </c>
      <c r="L361" s="12">
        <v>1</v>
      </c>
      <c r="M361" s="12"/>
      <c r="N361" s="300" t="s">
        <v>3716</v>
      </c>
      <c r="O361" s="300" t="s">
        <v>3717</v>
      </c>
      <c r="P361" s="300"/>
      <c r="Q361" s="300" t="s">
        <v>3726</v>
      </c>
      <c r="R361" s="300" t="s">
        <v>3723</v>
      </c>
      <c r="S361" s="300" t="s">
        <v>3724</v>
      </c>
      <c r="T361" s="300" t="s">
        <v>3725</v>
      </c>
      <c r="U361" s="400" t="s">
        <v>3727</v>
      </c>
      <c r="V361" s="400" t="s">
        <v>3728</v>
      </c>
      <c r="W361" s="410" t="s">
        <v>3657</v>
      </c>
      <c r="X361" s="410" t="s">
        <v>3658</v>
      </c>
      <c r="Y361" s="410" t="s">
        <v>3644</v>
      </c>
      <c r="Z361" s="410" t="s">
        <v>3633</v>
      </c>
    </row>
    <row r="362" spans="1:26" x14ac:dyDescent="0.3">
      <c r="A362" s="263">
        <v>1395</v>
      </c>
      <c r="B362" s="22" t="s">
        <v>1108</v>
      </c>
      <c r="C362" s="12" t="s">
        <v>1000</v>
      </c>
      <c r="D362" s="18">
        <v>40932</v>
      </c>
      <c r="E362" s="17">
        <v>74</v>
      </c>
      <c r="F362" s="16" t="s">
        <v>932</v>
      </c>
      <c r="G362" s="12">
        <v>7</v>
      </c>
      <c r="H362" s="15">
        <v>33</v>
      </c>
      <c r="I362" s="302">
        <v>15</v>
      </c>
      <c r="J362" s="303">
        <f t="shared" si="5"/>
        <v>495</v>
      </c>
      <c r="K362" s="13">
        <v>10</v>
      </c>
      <c r="L362" s="12">
        <v>1</v>
      </c>
      <c r="M362" s="12"/>
      <c r="N362" s="300" t="s">
        <v>3716</v>
      </c>
      <c r="O362" s="300" t="s">
        <v>3717</v>
      </c>
      <c r="P362" s="300"/>
      <c r="Q362" s="300" t="s">
        <v>3726</v>
      </c>
      <c r="R362" s="300" t="s">
        <v>3723</v>
      </c>
      <c r="S362" s="300" t="s">
        <v>3724</v>
      </c>
      <c r="T362" s="300" t="s">
        <v>3725</v>
      </c>
      <c r="U362" s="400" t="s">
        <v>3727</v>
      </c>
      <c r="V362" s="400" t="s">
        <v>3728</v>
      </c>
      <c r="W362" s="410" t="s">
        <v>3696</v>
      </c>
      <c r="X362" s="410" t="s">
        <v>3697</v>
      </c>
      <c r="Y362" s="410" t="s">
        <v>3639</v>
      </c>
      <c r="Z362" s="410" t="s">
        <v>3636</v>
      </c>
    </row>
    <row r="363" spans="1:26" x14ac:dyDescent="0.3">
      <c r="A363" s="263">
        <v>1396</v>
      </c>
      <c r="B363" s="22" t="s">
        <v>1107</v>
      </c>
      <c r="C363" s="12" t="s">
        <v>1106</v>
      </c>
      <c r="D363" s="18">
        <v>40932</v>
      </c>
      <c r="E363" s="17">
        <v>74</v>
      </c>
      <c r="F363" s="16" t="s">
        <v>935</v>
      </c>
      <c r="G363" s="12">
        <v>7</v>
      </c>
      <c r="H363" s="15">
        <v>33</v>
      </c>
      <c r="I363" s="302">
        <v>16</v>
      </c>
      <c r="J363" s="303">
        <f t="shared" ref="J363:J426" si="6">PRODUCT(H363:I363)</f>
        <v>528</v>
      </c>
      <c r="K363" s="13">
        <v>17</v>
      </c>
      <c r="L363" s="12">
        <v>1</v>
      </c>
      <c r="M363" s="12"/>
      <c r="N363" s="300" t="s">
        <v>3716</v>
      </c>
      <c r="O363" s="300" t="s">
        <v>3717</v>
      </c>
      <c r="P363" s="300"/>
      <c r="Q363" s="300" t="s">
        <v>3726</v>
      </c>
      <c r="R363" s="300" t="s">
        <v>3723</v>
      </c>
      <c r="S363" s="300" t="s">
        <v>3724</v>
      </c>
      <c r="T363" s="300" t="s">
        <v>3725</v>
      </c>
      <c r="U363" s="400" t="s">
        <v>3727</v>
      </c>
      <c r="V363" s="400" t="s">
        <v>3728</v>
      </c>
      <c r="W363" s="410" t="s">
        <v>3676</v>
      </c>
      <c r="X363" s="410" t="s">
        <v>3677</v>
      </c>
      <c r="Y363" s="410" t="s">
        <v>3445</v>
      </c>
      <c r="Z363" s="410" t="s">
        <v>3636</v>
      </c>
    </row>
    <row r="364" spans="1:26" x14ac:dyDescent="0.3">
      <c r="A364" s="263">
        <v>1397</v>
      </c>
      <c r="B364" s="22" t="s">
        <v>1105</v>
      </c>
      <c r="C364" s="12" t="s">
        <v>1104</v>
      </c>
      <c r="D364" s="18">
        <v>40932</v>
      </c>
      <c r="E364" s="17">
        <v>75</v>
      </c>
      <c r="F364" s="16" t="s">
        <v>932</v>
      </c>
      <c r="G364" s="12">
        <v>3</v>
      </c>
      <c r="H364" s="15">
        <v>37</v>
      </c>
      <c r="I364" s="302">
        <v>18</v>
      </c>
      <c r="J364" s="303">
        <f t="shared" si="6"/>
        <v>666</v>
      </c>
      <c r="K364" s="13">
        <v>12</v>
      </c>
      <c r="L364" s="12">
        <v>1</v>
      </c>
      <c r="M364" s="12"/>
      <c r="N364" s="300" t="s">
        <v>3716</v>
      </c>
      <c r="O364" s="300" t="s">
        <v>3717</v>
      </c>
      <c r="P364" s="300"/>
      <c r="Q364" s="300" t="s">
        <v>3726</v>
      </c>
      <c r="R364" s="300" t="s">
        <v>3723</v>
      </c>
      <c r="S364" s="300" t="s">
        <v>3724</v>
      </c>
      <c r="T364" s="300" t="s">
        <v>3725</v>
      </c>
      <c r="U364" s="400" t="s">
        <v>3727</v>
      </c>
      <c r="V364" s="400" t="s">
        <v>3728</v>
      </c>
      <c r="W364" s="410" t="s">
        <v>3661</v>
      </c>
      <c r="X364" s="410" t="s">
        <v>3662</v>
      </c>
      <c r="Y364" s="410" t="s">
        <v>3445</v>
      </c>
      <c r="Z364" s="410" t="s">
        <v>3636</v>
      </c>
    </row>
    <row r="365" spans="1:26" x14ac:dyDescent="0.3">
      <c r="A365" s="263">
        <v>1398</v>
      </c>
      <c r="B365" s="22" t="s">
        <v>1103</v>
      </c>
      <c r="C365" s="12" t="s">
        <v>973</v>
      </c>
      <c r="D365" s="18">
        <v>40932</v>
      </c>
      <c r="E365" s="17">
        <v>75</v>
      </c>
      <c r="F365" s="16" t="s">
        <v>935</v>
      </c>
      <c r="G365" s="12">
        <v>7</v>
      </c>
      <c r="H365" s="15">
        <v>33</v>
      </c>
      <c r="I365" s="302">
        <v>17</v>
      </c>
      <c r="J365" s="303">
        <f t="shared" si="6"/>
        <v>561</v>
      </c>
      <c r="K365" s="13">
        <v>21</v>
      </c>
      <c r="L365" s="12">
        <v>1</v>
      </c>
      <c r="M365" s="12"/>
      <c r="N365" s="300" t="s">
        <v>3716</v>
      </c>
      <c r="O365" s="300" t="s">
        <v>3717</v>
      </c>
      <c r="P365" s="300"/>
      <c r="Q365" s="300" t="s">
        <v>3726</v>
      </c>
      <c r="R365" s="300" t="s">
        <v>3723</v>
      </c>
      <c r="S365" s="300" t="s">
        <v>3724</v>
      </c>
      <c r="T365" s="300" t="s">
        <v>3725</v>
      </c>
      <c r="U365" s="400" t="s">
        <v>3727</v>
      </c>
      <c r="V365" s="400" t="s">
        <v>3728</v>
      </c>
      <c r="W365" s="410" t="s">
        <v>3642</v>
      </c>
      <c r="X365" s="410" t="s">
        <v>3643</v>
      </c>
      <c r="Y365" s="410" t="s">
        <v>3445</v>
      </c>
      <c r="Z365" s="410" t="s">
        <v>3636</v>
      </c>
    </row>
    <row r="366" spans="1:26" x14ac:dyDescent="0.3">
      <c r="A366" s="263">
        <v>1399</v>
      </c>
      <c r="B366" s="22" t="s">
        <v>1102</v>
      </c>
      <c r="C366" s="12" t="s">
        <v>950</v>
      </c>
      <c r="D366" s="18">
        <v>40932</v>
      </c>
      <c r="E366" s="17">
        <v>76</v>
      </c>
      <c r="F366" s="16" t="s">
        <v>932</v>
      </c>
      <c r="G366" s="12">
        <v>4</v>
      </c>
      <c r="H366" s="15">
        <v>36</v>
      </c>
      <c r="I366" s="302">
        <v>17</v>
      </c>
      <c r="J366" s="303">
        <f t="shared" si="6"/>
        <v>612</v>
      </c>
      <c r="K366" s="13">
        <v>16</v>
      </c>
      <c r="L366" s="12">
        <v>1</v>
      </c>
      <c r="M366" s="12"/>
      <c r="N366" s="300" t="s">
        <v>3716</v>
      </c>
      <c r="O366" s="300" t="s">
        <v>3717</v>
      </c>
      <c r="P366" s="300"/>
      <c r="Q366" s="300" t="s">
        <v>3726</v>
      </c>
      <c r="R366" s="300" t="s">
        <v>3723</v>
      </c>
      <c r="S366" s="300" t="s">
        <v>3724</v>
      </c>
      <c r="T366" s="300" t="s">
        <v>3725</v>
      </c>
      <c r="U366" s="400" t="s">
        <v>3727</v>
      </c>
      <c r="V366" s="400" t="s">
        <v>3728</v>
      </c>
      <c r="W366" s="410" t="s">
        <v>3638</v>
      </c>
      <c r="X366" s="410" t="s">
        <v>3632</v>
      </c>
      <c r="Y366" s="410" t="s">
        <v>3644</v>
      </c>
      <c r="Z366" s="410" t="s">
        <v>3633</v>
      </c>
    </row>
    <row r="367" spans="1:26" x14ac:dyDescent="0.3">
      <c r="A367" s="263">
        <v>1400</v>
      </c>
      <c r="B367" s="22" t="s">
        <v>1101</v>
      </c>
      <c r="C367" s="12" t="s">
        <v>1074</v>
      </c>
      <c r="D367" s="18">
        <v>40932</v>
      </c>
      <c r="E367" s="17">
        <v>76</v>
      </c>
      <c r="F367" s="16" t="s">
        <v>935</v>
      </c>
      <c r="G367" s="12">
        <v>3</v>
      </c>
      <c r="H367" s="15">
        <v>37</v>
      </c>
      <c r="I367" s="302">
        <v>18</v>
      </c>
      <c r="J367" s="303">
        <f t="shared" si="6"/>
        <v>666</v>
      </c>
      <c r="K367" s="13">
        <v>12</v>
      </c>
      <c r="L367" s="12">
        <v>1</v>
      </c>
      <c r="M367" s="12"/>
      <c r="N367" s="300" t="s">
        <v>3716</v>
      </c>
      <c r="O367" s="300" t="s">
        <v>3717</v>
      </c>
      <c r="P367" s="300"/>
      <c r="Q367" s="300" t="s">
        <v>3726</v>
      </c>
      <c r="R367" s="300" t="s">
        <v>3723</v>
      </c>
      <c r="S367" s="300" t="s">
        <v>3724</v>
      </c>
      <c r="T367" s="300" t="s">
        <v>3725</v>
      </c>
      <c r="U367" s="400" t="s">
        <v>3727</v>
      </c>
      <c r="V367" s="400" t="s">
        <v>3728</v>
      </c>
      <c r="W367" s="410" t="s">
        <v>3650</v>
      </c>
      <c r="X367" s="410" t="s">
        <v>3698</v>
      </c>
      <c r="Y367" s="410" t="s">
        <v>3639</v>
      </c>
      <c r="Z367" s="410" t="s">
        <v>3633</v>
      </c>
    </row>
    <row r="368" spans="1:26" x14ac:dyDescent="0.3">
      <c r="A368" s="263">
        <v>1401</v>
      </c>
      <c r="B368" s="22" t="s">
        <v>1100</v>
      </c>
      <c r="C368" s="12" t="s">
        <v>1099</v>
      </c>
      <c r="D368" s="18">
        <v>40932</v>
      </c>
      <c r="E368" s="17">
        <v>77</v>
      </c>
      <c r="F368" s="16" t="s">
        <v>932</v>
      </c>
      <c r="G368" s="12">
        <v>7</v>
      </c>
      <c r="H368" s="15">
        <v>32</v>
      </c>
      <c r="I368" s="302">
        <v>14</v>
      </c>
      <c r="J368" s="303">
        <f t="shared" si="6"/>
        <v>448</v>
      </c>
      <c r="K368" s="13">
        <v>12</v>
      </c>
      <c r="L368" s="12">
        <v>1</v>
      </c>
      <c r="M368" s="12"/>
      <c r="N368" s="300" t="s">
        <v>3716</v>
      </c>
      <c r="O368" s="300" t="s">
        <v>3717</v>
      </c>
      <c r="P368" s="300"/>
      <c r="Q368" s="300" t="s">
        <v>3726</v>
      </c>
      <c r="R368" s="300" t="s">
        <v>3723</v>
      </c>
      <c r="S368" s="300" t="s">
        <v>3724</v>
      </c>
      <c r="T368" s="300" t="s">
        <v>3725</v>
      </c>
      <c r="U368" s="400" t="s">
        <v>3727</v>
      </c>
      <c r="V368" s="400" t="s">
        <v>3728</v>
      </c>
      <c r="W368" s="410" t="s">
        <v>3645</v>
      </c>
      <c r="X368" s="410" t="s">
        <v>3646</v>
      </c>
      <c r="Y368" s="410" t="s">
        <v>3644</v>
      </c>
      <c r="Z368" s="410" t="s">
        <v>3633</v>
      </c>
    </row>
    <row r="369" spans="1:26" x14ac:dyDescent="0.3">
      <c r="A369" s="263">
        <v>1402</v>
      </c>
      <c r="B369" s="22" t="s">
        <v>1098</v>
      </c>
      <c r="C369" s="12" t="s">
        <v>1097</v>
      </c>
      <c r="D369" s="18">
        <v>40932</v>
      </c>
      <c r="E369" s="17">
        <v>77</v>
      </c>
      <c r="F369" s="16" t="s">
        <v>935</v>
      </c>
      <c r="G369" s="12">
        <v>8</v>
      </c>
      <c r="H369" s="15">
        <v>32</v>
      </c>
      <c r="I369" s="302">
        <v>14</v>
      </c>
      <c r="J369" s="303">
        <f t="shared" si="6"/>
        <v>448</v>
      </c>
      <c r="K369" s="13">
        <v>15</v>
      </c>
      <c r="L369" s="12">
        <v>1</v>
      </c>
      <c r="M369" s="12"/>
      <c r="N369" s="300" t="s">
        <v>3716</v>
      </c>
      <c r="O369" s="300" t="s">
        <v>3717</v>
      </c>
      <c r="P369" s="300"/>
      <c r="Q369" s="300" t="s">
        <v>3726</v>
      </c>
      <c r="R369" s="300" t="s">
        <v>3723</v>
      </c>
      <c r="S369" s="300" t="s">
        <v>3724</v>
      </c>
      <c r="T369" s="300" t="s">
        <v>3725</v>
      </c>
      <c r="U369" s="400" t="s">
        <v>3727</v>
      </c>
      <c r="V369" s="400" t="s">
        <v>3728</v>
      </c>
      <c r="W369" s="410" t="s">
        <v>3661</v>
      </c>
      <c r="X369" s="410" t="s">
        <v>3662</v>
      </c>
      <c r="Y369" s="410" t="s">
        <v>3445</v>
      </c>
      <c r="Z369" s="410" t="s">
        <v>3636</v>
      </c>
    </row>
    <row r="370" spans="1:26" x14ac:dyDescent="0.3">
      <c r="A370" s="263">
        <v>1403</v>
      </c>
      <c r="B370" s="22" t="s">
        <v>1096</v>
      </c>
      <c r="C370" s="12" t="s">
        <v>1095</v>
      </c>
      <c r="D370" s="18">
        <v>40932</v>
      </c>
      <c r="E370" s="17">
        <v>78</v>
      </c>
      <c r="F370" s="16" t="s">
        <v>932</v>
      </c>
      <c r="G370" s="12">
        <v>3</v>
      </c>
      <c r="H370" s="15">
        <v>37</v>
      </c>
      <c r="I370" s="302">
        <v>18</v>
      </c>
      <c r="J370" s="303">
        <f t="shared" si="6"/>
        <v>666</v>
      </c>
      <c r="K370" s="13">
        <v>13</v>
      </c>
      <c r="L370" s="12">
        <v>1</v>
      </c>
      <c r="M370" s="12"/>
      <c r="N370" s="300" t="s">
        <v>3716</v>
      </c>
      <c r="O370" s="300" t="s">
        <v>3717</v>
      </c>
      <c r="P370" s="300"/>
      <c r="Q370" s="300" t="s">
        <v>3726</v>
      </c>
      <c r="R370" s="300" t="s">
        <v>3723</v>
      </c>
      <c r="S370" s="300" t="s">
        <v>3724</v>
      </c>
      <c r="T370" s="300" t="s">
        <v>3725</v>
      </c>
      <c r="U370" s="400" t="s">
        <v>3727</v>
      </c>
      <c r="V370" s="400" t="s">
        <v>3728</v>
      </c>
      <c r="W370" s="410" t="s">
        <v>3699</v>
      </c>
      <c r="X370" s="410" t="s">
        <v>3700</v>
      </c>
      <c r="Y370" s="410" t="s">
        <v>3644</v>
      </c>
      <c r="Z370" s="410" t="s">
        <v>3633</v>
      </c>
    </row>
    <row r="371" spans="1:26" x14ac:dyDescent="0.3">
      <c r="A371" s="263">
        <v>1404</v>
      </c>
      <c r="B371" s="22" t="s">
        <v>1094</v>
      </c>
      <c r="C371" s="12" t="s">
        <v>1093</v>
      </c>
      <c r="D371" s="18">
        <v>40932</v>
      </c>
      <c r="E371" s="17">
        <v>78</v>
      </c>
      <c r="F371" s="16" t="s">
        <v>935</v>
      </c>
      <c r="G371" s="12">
        <v>6</v>
      </c>
      <c r="H371" s="15">
        <v>34</v>
      </c>
      <c r="I371" s="302">
        <v>16</v>
      </c>
      <c r="J371" s="303">
        <f t="shared" si="6"/>
        <v>544</v>
      </c>
      <c r="K371" s="13">
        <v>7</v>
      </c>
      <c r="L371" s="12">
        <v>1</v>
      </c>
      <c r="M371" s="12"/>
      <c r="N371" s="300" t="s">
        <v>3716</v>
      </c>
      <c r="O371" s="300" t="s">
        <v>3717</v>
      </c>
      <c r="P371" s="300"/>
      <c r="Q371" s="300" t="s">
        <v>3726</v>
      </c>
      <c r="R371" s="300" t="s">
        <v>3723</v>
      </c>
      <c r="S371" s="300" t="s">
        <v>3724</v>
      </c>
      <c r="T371" s="300" t="s">
        <v>3725</v>
      </c>
      <c r="U371" s="400" t="s">
        <v>3727</v>
      </c>
      <c r="V371" s="400" t="s">
        <v>3728</v>
      </c>
      <c r="W371" s="410" t="s">
        <v>3639</v>
      </c>
      <c r="X371" s="410" t="s">
        <v>3640</v>
      </c>
      <c r="Y371" s="410" t="s">
        <v>3445</v>
      </c>
      <c r="Z371" s="410" t="s">
        <v>3636</v>
      </c>
    </row>
    <row r="372" spans="1:26" x14ac:dyDescent="0.3">
      <c r="A372" s="263">
        <v>1405</v>
      </c>
      <c r="B372" s="22" t="s">
        <v>1092</v>
      </c>
      <c r="C372" s="12" t="s">
        <v>1091</v>
      </c>
      <c r="D372" s="18">
        <v>40932</v>
      </c>
      <c r="E372" s="17">
        <v>79</v>
      </c>
      <c r="F372" s="16" t="s">
        <v>932</v>
      </c>
      <c r="G372" s="12">
        <v>5</v>
      </c>
      <c r="H372" s="15">
        <v>35</v>
      </c>
      <c r="I372" s="302">
        <v>22</v>
      </c>
      <c r="J372" s="303">
        <f t="shared" si="6"/>
        <v>770</v>
      </c>
      <c r="K372" s="13">
        <v>7</v>
      </c>
      <c r="L372" s="12">
        <v>1</v>
      </c>
      <c r="M372" s="12"/>
      <c r="N372" s="300" t="s">
        <v>3716</v>
      </c>
      <c r="O372" s="300" t="s">
        <v>3717</v>
      </c>
      <c r="P372" s="300"/>
      <c r="Q372" s="300" t="s">
        <v>3726</v>
      </c>
      <c r="R372" s="300" t="s">
        <v>3723</v>
      </c>
      <c r="S372" s="300" t="s">
        <v>3724</v>
      </c>
      <c r="T372" s="300" t="s">
        <v>3725</v>
      </c>
      <c r="U372" s="400" t="s">
        <v>3727</v>
      </c>
      <c r="V372" s="400" t="s">
        <v>3728</v>
      </c>
      <c r="W372" s="410" t="s">
        <v>3655</v>
      </c>
      <c r="X372" s="410" t="s">
        <v>3656</v>
      </c>
      <c r="Y372" s="410" t="s">
        <v>3639</v>
      </c>
      <c r="Z372" s="410" t="s">
        <v>3636</v>
      </c>
    </row>
    <row r="373" spans="1:26" x14ac:dyDescent="0.3">
      <c r="A373" s="263">
        <v>1406</v>
      </c>
      <c r="B373" s="22" t="s">
        <v>1090</v>
      </c>
      <c r="C373" s="12" t="s">
        <v>1022</v>
      </c>
      <c r="D373" s="18">
        <v>40932</v>
      </c>
      <c r="E373" s="17">
        <v>79</v>
      </c>
      <c r="F373" s="16" t="s">
        <v>935</v>
      </c>
      <c r="G373" s="12">
        <v>6</v>
      </c>
      <c r="H373" s="15">
        <v>34</v>
      </c>
      <c r="I373" s="302">
        <v>22</v>
      </c>
      <c r="J373" s="303">
        <f t="shared" si="6"/>
        <v>748</v>
      </c>
      <c r="K373" s="13">
        <v>14</v>
      </c>
      <c r="L373" s="12">
        <v>1</v>
      </c>
      <c r="M373" s="12"/>
      <c r="N373" s="300" t="s">
        <v>3716</v>
      </c>
      <c r="O373" s="300" t="s">
        <v>3717</v>
      </c>
      <c r="P373" s="300"/>
      <c r="Q373" s="300" t="s">
        <v>3726</v>
      </c>
      <c r="R373" s="300" t="s">
        <v>3723</v>
      </c>
      <c r="S373" s="300" t="s">
        <v>3724</v>
      </c>
      <c r="T373" s="300" t="s">
        <v>3725</v>
      </c>
      <c r="U373" s="400" t="s">
        <v>3727</v>
      </c>
      <c r="V373" s="400" t="s">
        <v>3728</v>
      </c>
      <c r="W373" s="410" t="s">
        <v>3642</v>
      </c>
      <c r="X373" s="410" t="s">
        <v>3643</v>
      </c>
      <c r="Y373" s="410" t="s">
        <v>3639</v>
      </c>
      <c r="Z373" s="410" t="s">
        <v>3633</v>
      </c>
    </row>
    <row r="374" spans="1:26" x14ac:dyDescent="0.3">
      <c r="A374" s="263">
        <v>1407</v>
      </c>
      <c r="B374" s="22" t="s">
        <v>1089</v>
      </c>
      <c r="C374" s="12" t="s">
        <v>1088</v>
      </c>
      <c r="D374" s="18">
        <v>40947</v>
      </c>
      <c r="E374" s="17">
        <v>80</v>
      </c>
      <c r="F374" s="16" t="s">
        <v>932</v>
      </c>
      <c r="G374" s="12">
        <v>7</v>
      </c>
      <c r="H374" s="15">
        <v>33</v>
      </c>
      <c r="I374" s="302">
        <v>15</v>
      </c>
      <c r="J374" s="303">
        <f t="shared" si="6"/>
        <v>495</v>
      </c>
      <c r="K374" s="13">
        <v>9</v>
      </c>
      <c r="L374" s="12">
        <v>1</v>
      </c>
      <c r="M374" s="12"/>
      <c r="N374" s="300" t="s">
        <v>3716</v>
      </c>
      <c r="O374" s="300" t="s">
        <v>3717</v>
      </c>
      <c r="P374" s="300"/>
      <c r="Q374" s="300" t="s">
        <v>3726</v>
      </c>
      <c r="R374" s="300" t="s">
        <v>3723</v>
      </c>
      <c r="S374" s="300" t="s">
        <v>3724</v>
      </c>
      <c r="T374" s="300" t="s">
        <v>3725</v>
      </c>
      <c r="U374" s="400" t="s">
        <v>3727</v>
      </c>
      <c r="V374" s="400" t="s">
        <v>3728</v>
      </c>
      <c r="W374" s="410" t="s">
        <v>3639</v>
      </c>
      <c r="X374" s="410" t="s">
        <v>3640</v>
      </c>
      <c r="Y374" s="410" t="s">
        <v>3445</v>
      </c>
      <c r="Z374" s="410" t="s">
        <v>3636</v>
      </c>
    </row>
    <row r="375" spans="1:26" x14ac:dyDescent="0.3">
      <c r="A375" s="263">
        <v>1408</v>
      </c>
      <c r="B375" s="22" t="s">
        <v>1087</v>
      </c>
      <c r="C375" s="12" t="s">
        <v>1086</v>
      </c>
      <c r="D375" s="18">
        <v>40948</v>
      </c>
      <c r="E375" s="17">
        <v>80</v>
      </c>
      <c r="F375" s="16" t="s">
        <v>935</v>
      </c>
      <c r="G375" s="12">
        <v>6</v>
      </c>
      <c r="H375" s="15">
        <v>34</v>
      </c>
      <c r="I375" s="302">
        <v>20</v>
      </c>
      <c r="J375" s="303">
        <f t="shared" si="6"/>
        <v>680</v>
      </c>
      <c r="K375" s="13">
        <v>14</v>
      </c>
      <c r="L375" s="12">
        <v>1</v>
      </c>
      <c r="M375" s="12"/>
      <c r="N375" s="300" t="s">
        <v>3716</v>
      </c>
      <c r="O375" s="300" t="s">
        <v>3717</v>
      </c>
      <c r="P375" s="300"/>
      <c r="Q375" s="300" t="s">
        <v>3726</v>
      </c>
      <c r="R375" s="300" t="s">
        <v>3723</v>
      </c>
      <c r="S375" s="300" t="s">
        <v>3724</v>
      </c>
      <c r="T375" s="300" t="s">
        <v>3725</v>
      </c>
      <c r="U375" s="400" t="s">
        <v>3727</v>
      </c>
      <c r="V375" s="400" t="s">
        <v>3728</v>
      </c>
      <c r="W375" s="410" t="s">
        <v>3691</v>
      </c>
      <c r="X375" s="410" t="s">
        <v>3692</v>
      </c>
      <c r="Y375" s="410" t="s">
        <v>3644</v>
      </c>
      <c r="Z375" s="410" t="s">
        <v>3633</v>
      </c>
    </row>
    <row r="376" spans="1:26" x14ac:dyDescent="0.3">
      <c r="A376" s="263">
        <v>1409</v>
      </c>
      <c r="B376" s="22" t="s">
        <v>1085</v>
      </c>
      <c r="C376" s="12" t="s">
        <v>1084</v>
      </c>
      <c r="D376" s="18">
        <v>40949</v>
      </c>
      <c r="E376" s="17">
        <v>81</v>
      </c>
      <c r="F376" s="16" t="s">
        <v>932</v>
      </c>
      <c r="G376" s="12">
        <v>5</v>
      </c>
      <c r="H376" s="15">
        <v>35</v>
      </c>
      <c r="I376" s="302">
        <v>22</v>
      </c>
      <c r="J376" s="303">
        <f t="shared" si="6"/>
        <v>770</v>
      </c>
      <c r="K376" s="13">
        <v>6</v>
      </c>
      <c r="L376" s="12">
        <v>1</v>
      </c>
      <c r="M376" s="12"/>
      <c r="N376" s="300" t="s">
        <v>3716</v>
      </c>
      <c r="O376" s="300" t="s">
        <v>3717</v>
      </c>
      <c r="P376" s="300"/>
      <c r="Q376" s="300" t="s">
        <v>3726</v>
      </c>
      <c r="R376" s="300" t="s">
        <v>3723</v>
      </c>
      <c r="S376" s="300" t="s">
        <v>3724</v>
      </c>
      <c r="T376" s="300" t="s">
        <v>3725</v>
      </c>
      <c r="U376" s="400" t="s">
        <v>3727</v>
      </c>
      <c r="V376" s="400" t="s">
        <v>3728</v>
      </c>
      <c r="W376" s="410" t="s">
        <v>3631</v>
      </c>
      <c r="X376" s="410" t="s">
        <v>3632</v>
      </c>
      <c r="Y376" s="410" t="s">
        <v>3644</v>
      </c>
      <c r="Z376" s="410" t="s">
        <v>3636</v>
      </c>
    </row>
    <row r="377" spans="1:26" x14ac:dyDescent="0.3">
      <c r="A377" s="263">
        <v>1410</v>
      </c>
      <c r="B377" s="22" t="s">
        <v>1083</v>
      </c>
      <c r="C377" s="12" t="s">
        <v>1082</v>
      </c>
      <c r="D377" s="18">
        <v>40950</v>
      </c>
      <c r="E377" s="17">
        <v>81</v>
      </c>
      <c r="F377" s="16" t="s">
        <v>935</v>
      </c>
      <c r="G377" s="12">
        <v>3</v>
      </c>
      <c r="H377" s="15">
        <v>37</v>
      </c>
      <c r="I377" s="302">
        <v>21</v>
      </c>
      <c r="J377" s="303">
        <f t="shared" si="6"/>
        <v>777</v>
      </c>
      <c r="K377" s="13">
        <v>18</v>
      </c>
      <c r="L377" s="12">
        <v>1</v>
      </c>
      <c r="M377" s="12"/>
      <c r="N377" s="300" t="s">
        <v>3716</v>
      </c>
      <c r="O377" s="300" t="s">
        <v>3717</v>
      </c>
      <c r="P377" s="300"/>
      <c r="Q377" s="300" t="s">
        <v>3726</v>
      </c>
      <c r="R377" s="300" t="s">
        <v>3723</v>
      </c>
      <c r="S377" s="300" t="s">
        <v>3724</v>
      </c>
      <c r="T377" s="300" t="s">
        <v>3725</v>
      </c>
      <c r="U377" s="400" t="s">
        <v>3727</v>
      </c>
      <c r="V377" s="400" t="s">
        <v>3728</v>
      </c>
      <c r="W377" s="410" t="s">
        <v>3665</v>
      </c>
      <c r="X377" s="410" t="s">
        <v>3666</v>
      </c>
      <c r="Y377" s="410" t="s">
        <v>3644</v>
      </c>
      <c r="Z377" s="410" t="s">
        <v>3633</v>
      </c>
    </row>
    <row r="378" spans="1:26" x14ac:dyDescent="0.3">
      <c r="A378" s="263">
        <v>1411</v>
      </c>
      <c r="B378" s="22" t="s">
        <v>1081</v>
      </c>
      <c r="C378" s="12" t="s">
        <v>1040</v>
      </c>
      <c r="D378" s="18">
        <v>40951</v>
      </c>
      <c r="E378" s="17">
        <v>82</v>
      </c>
      <c r="F378" s="16" t="s">
        <v>932</v>
      </c>
      <c r="G378" s="12">
        <v>7</v>
      </c>
      <c r="H378" s="15">
        <v>33</v>
      </c>
      <c r="I378" s="302">
        <v>20</v>
      </c>
      <c r="J378" s="303">
        <f t="shared" si="6"/>
        <v>660</v>
      </c>
      <c r="K378" s="13">
        <v>25</v>
      </c>
      <c r="L378" s="12">
        <v>1</v>
      </c>
      <c r="M378" s="12"/>
      <c r="N378" s="300" t="s">
        <v>3716</v>
      </c>
      <c r="O378" s="300" t="s">
        <v>3717</v>
      </c>
      <c r="P378" s="300"/>
      <c r="Q378" s="300" t="s">
        <v>3726</v>
      </c>
      <c r="R378" s="300" t="s">
        <v>3723</v>
      </c>
      <c r="S378" s="300" t="s">
        <v>3724</v>
      </c>
      <c r="T378" s="300" t="s">
        <v>3725</v>
      </c>
      <c r="U378" s="400" t="s">
        <v>3727</v>
      </c>
      <c r="V378" s="400" t="s">
        <v>3728</v>
      </c>
      <c r="W378" s="410" t="s">
        <v>3631</v>
      </c>
      <c r="X378" s="410" t="s">
        <v>3632</v>
      </c>
      <c r="Y378" s="410" t="s">
        <v>3644</v>
      </c>
      <c r="Z378" s="410" t="s">
        <v>3633</v>
      </c>
    </row>
    <row r="379" spans="1:26" x14ac:dyDescent="0.3">
      <c r="A379" s="263">
        <v>1412</v>
      </c>
      <c r="B379" s="22" t="s">
        <v>1080</v>
      </c>
      <c r="C379" s="12" t="s">
        <v>1079</v>
      </c>
      <c r="D379" s="18">
        <v>40952</v>
      </c>
      <c r="E379" s="17">
        <v>82</v>
      </c>
      <c r="F379" s="16" t="s">
        <v>935</v>
      </c>
      <c r="G379" s="12">
        <v>8</v>
      </c>
      <c r="H379" s="15">
        <v>32</v>
      </c>
      <c r="I379" s="302">
        <v>13</v>
      </c>
      <c r="J379" s="303">
        <f t="shared" si="6"/>
        <v>416</v>
      </c>
      <c r="K379" s="13">
        <v>15</v>
      </c>
      <c r="L379" s="12">
        <v>1</v>
      </c>
      <c r="M379" s="12"/>
      <c r="N379" s="300" t="s">
        <v>3716</v>
      </c>
      <c r="O379" s="300" t="s">
        <v>3717</v>
      </c>
      <c r="P379" s="300"/>
      <c r="Q379" s="300" t="s">
        <v>3726</v>
      </c>
      <c r="R379" s="300" t="s">
        <v>3723</v>
      </c>
      <c r="S379" s="300" t="s">
        <v>3724</v>
      </c>
      <c r="T379" s="300" t="s">
        <v>3725</v>
      </c>
      <c r="U379" s="400" t="s">
        <v>3727</v>
      </c>
      <c r="V379" s="400" t="s">
        <v>3728</v>
      </c>
      <c r="W379" s="410" t="s">
        <v>3637</v>
      </c>
      <c r="X379" s="410" t="s">
        <v>3706</v>
      </c>
      <c r="Y379" s="410" t="s">
        <v>3639</v>
      </c>
      <c r="Z379" s="410" t="s">
        <v>3636</v>
      </c>
    </row>
    <row r="380" spans="1:26" x14ac:dyDescent="0.3">
      <c r="A380" s="263">
        <v>1413</v>
      </c>
      <c r="B380" s="22" t="s">
        <v>1078</v>
      </c>
      <c r="C380" s="12" t="s">
        <v>1077</v>
      </c>
      <c r="D380" s="18">
        <v>40953</v>
      </c>
      <c r="E380" s="17">
        <v>83</v>
      </c>
      <c r="F380" s="16" t="s">
        <v>932</v>
      </c>
      <c r="G380" s="12">
        <v>6</v>
      </c>
      <c r="H380" s="15">
        <v>34</v>
      </c>
      <c r="I380" s="302">
        <v>20</v>
      </c>
      <c r="J380" s="303">
        <f t="shared" si="6"/>
        <v>680</v>
      </c>
      <c r="K380" s="13">
        <v>19</v>
      </c>
      <c r="L380" s="12">
        <v>1</v>
      </c>
      <c r="M380" s="12"/>
      <c r="N380" s="300" t="s">
        <v>3716</v>
      </c>
      <c r="O380" s="300" t="s">
        <v>3717</v>
      </c>
      <c r="P380" s="300"/>
      <c r="Q380" s="300" t="s">
        <v>3726</v>
      </c>
      <c r="R380" s="300" t="s">
        <v>3723</v>
      </c>
      <c r="S380" s="300" t="s">
        <v>3724</v>
      </c>
      <c r="T380" s="300" t="s">
        <v>3725</v>
      </c>
      <c r="U380" s="400" t="s">
        <v>3727</v>
      </c>
      <c r="V380" s="400" t="s">
        <v>3728</v>
      </c>
      <c r="W380" s="410" t="s">
        <v>3667</v>
      </c>
      <c r="X380" s="410" t="s">
        <v>3668</v>
      </c>
      <c r="Y380" s="410" t="s">
        <v>3445</v>
      </c>
      <c r="Z380" s="410" t="s">
        <v>3636</v>
      </c>
    </row>
    <row r="381" spans="1:26" x14ac:dyDescent="0.3">
      <c r="A381" s="263">
        <v>1414</v>
      </c>
      <c r="B381" s="22" t="s">
        <v>1076</v>
      </c>
      <c r="C381" s="12" t="s">
        <v>1032</v>
      </c>
      <c r="D381" s="18">
        <v>40954</v>
      </c>
      <c r="E381" s="17">
        <v>83</v>
      </c>
      <c r="F381" s="16" t="s">
        <v>935</v>
      </c>
      <c r="G381" s="12">
        <v>3</v>
      </c>
      <c r="H381" s="15">
        <v>37</v>
      </c>
      <c r="I381" s="302">
        <v>19</v>
      </c>
      <c r="J381" s="303">
        <f t="shared" si="6"/>
        <v>703</v>
      </c>
      <c r="K381" s="13">
        <v>14</v>
      </c>
      <c r="L381" s="12">
        <v>1</v>
      </c>
      <c r="M381" s="12"/>
      <c r="N381" s="300" t="s">
        <v>3716</v>
      </c>
      <c r="O381" s="300" t="s">
        <v>3717</v>
      </c>
      <c r="P381" s="300"/>
      <c r="Q381" s="300" t="s">
        <v>3726</v>
      </c>
      <c r="R381" s="300" t="s">
        <v>3723</v>
      </c>
      <c r="S381" s="300" t="s">
        <v>3724</v>
      </c>
      <c r="T381" s="300" t="s">
        <v>3725</v>
      </c>
      <c r="U381" s="400" t="s">
        <v>3727</v>
      </c>
      <c r="V381" s="400" t="s">
        <v>3728</v>
      </c>
      <c r="W381" s="410" t="s">
        <v>3631</v>
      </c>
      <c r="X381" s="410" t="s">
        <v>3632</v>
      </c>
      <c r="Y381" s="410" t="s">
        <v>3445</v>
      </c>
      <c r="Z381" s="410" t="s">
        <v>3633</v>
      </c>
    </row>
    <row r="382" spans="1:26" x14ac:dyDescent="0.3">
      <c r="A382" s="263">
        <v>1415</v>
      </c>
      <c r="B382" s="22" t="s">
        <v>1075</v>
      </c>
      <c r="C382" s="12" t="s">
        <v>1074</v>
      </c>
      <c r="D382" s="18">
        <v>40955</v>
      </c>
      <c r="E382" s="17">
        <v>84</v>
      </c>
      <c r="F382" s="16" t="s">
        <v>932</v>
      </c>
      <c r="G382" s="12">
        <v>6</v>
      </c>
      <c r="H382" s="15">
        <v>34</v>
      </c>
      <c r="I382" s="302">
        <v>18</v>
      </c>
      <c r="J382" s="303">
        <f t="shared" si="6"/>
        <v>612</v>
      </c>
      <c r="K382" s="13">
        <v>10</v>
      </c>
      <c r="L382" s="12">
        <v>1</v>
      </c>
      <c r="M382" s="12"/>
      <c r="N382" s="300" t="s">
        <v>3716</v>
      </c>
      <c r="O382" s="300" t="s">
        <v>3717</v>
      </c>
      <c r="P382" s="300"/>
      <c r="Q382" s="300" t="s">
        <v>3726</v>
      </c>
      <c r="R382" s="300" t="s">
        <v>3723</v>
      </c>
      <c r="S382" s="300" t="s">
        <v>3724</v>
      </c>
      <c r="T382" s="300" t="s">
        <v>3725</v>
      </c>
      <c r="U382" s="400" t="s">
        <v>3727</v>
      </c>
      <c r="V382" s="400" t="s">
        <v>3728</v>
      </c>
      <c r="W382" s="410" t="s">
        <v>3639</v>
      </c>
      <c r="X382" s="410" t="s">
        <v>3640</v>
      </c>
      <c r="Y382" s="410" t="s">
        <v>3445</v>
      </c>
      <c r="Z382" s="410" t="s">
        <v>3636</v>
      </c>
    </row>
    <row r="383" spans="1:26" x14ac:dyDescent="0.3">
      <c r="A383" s="263">
        <v>1416</v>
      </c>
      <c r="B383" s="22" t="s">
        <v>1073</v>
      </c>
      <c r="C383" s="12" t="s">
        <v>1072</v>
      </c>
      <c r="D383" s="18">
        <v>40956</v>
      </c>
      <c r="E383" s="17">
        <v>84</v>
      </c>
      <c r="F383" s="16" t="s">
        <v>935</v>
      </c>
      <c r="G383" s="12">
        <v>7</v>
      </c>
      <c r="H383" s="15">
        <v>33</v>
      </c>
      <c r="I383" s="302">
        <v>13</v>
      </c>
      <c r="J383" s="303">
        <f t="shared" si="6"/>
        <v>429</v>
      </c>
      <c r="K383" s="13">
        <v>7</v>
      </c>
      <c r="L383" s="12">
        <v>1</v>
      </c>
      <c r="M383" s="12"/>
      <c r="N383" s="300" t="s">
        <v>3716</v>
      </c>
      <c r="O383" s="300" t="s">
        <v>3717</v>
      </c>
      <c r="P383" s="300"/>
      <c r="Q383" s="300" t="s">
        <v>3726</v>
      </c>
      <c r="R383" s="300" t="s">
        <v>3723</v>
      </c>
      <c r="S383" s="300" t="s">
        <v>3724</v>
      </c>
      <c r="T383" s="300" t="s">
        <v>3725</v>
      </c>
      <c r="U383" s="400" t="s">
        <v>3727</v>
      </c>
      <c r="V383" s="400" t="s">
        <v>3728</v>
      </c>
      <c r="W383" s="410" t="s">
        <v>3641</v>
      </c>
      <c r="X383" s="410" t="s">
        <v>3632</v>
      </c>
      <c r="Y383" s="410" t="s">
        <v>3445</v>
      </c>
      <c r="Z383" s="410" t="s">
        <v>3636</v>
      </c>
    </row>
    <row r="384" spans="1:26" x14ac:dyDescent="0.3">
      <c r="A384" s="263">
        <v>1417</v>
      </c>
      <c r="B384" s="22" t="s">
        <v>1071</v>
      </c>
      <c r="C384" s="12" t="s">
        <v>1070</v>
      </c>
      <c r="D384" s="18">
        <v>40969</v>
      </c>
      <c r="E384" s="17">
        <v>85</v>
      </c>
      <c r="F384" s="16" t="s">
        <v>932</v>
      </c>
      <c r="G384" s="12">
        <v>4</v>
      </c>
      <c r="H384" s="15">
        <v>36</v>
      </c>
      <c r="I384" s="302">
        <v>26</v>
      </c>
      <c r="J384" s="303">
        <f t="shared" si="6"/>
        <v>936</v>
      </c>
      <c r="K384" s="13">
        <v>5</v>
      </c>
      <c r="L384" s="12">
        <v>1</v>
      </c>
      <c r="M384" s="12"/>
      <c r="N384" s="300" t="s">
        <v>3716</v>
      </c>
      <c r="O384" s="300" t="s">
        <v>3717</v>
      </c>
      <c r="P384" s="300"/>
      <c r="Q384" s="300" t="s">
        <v>3726</v>
      </c>
      <c r="R384" s="300" t="s">
        <v>3723</v>
      </c>
      <c r="S384" s="300" t="s">
        <v>3724</v>
      </c>
      <c r="T384" s="300" t="s">
        <v>3725</v>
      </c>
      <c r="U384" s="400" t="s">
        <v>3727</v>
      </c>
      <c r="V384" s="400" t="s">
        <v>3728</v>
      </c>
      <c r="W384" s="410" t="s">
        <v>3665</v>
      </c>
      <c r="X384" s="410" t="s">
        <v>3666</v>
      </c>
      <c r="Y384" s="410" t="s">
        <v>3445</v>
      </c>
      <c r="Z384" s="410" t="s">
        <v>3636</v>
      </c>
    </row>
    <row r="385" spans="1:26" x14ac:dyDescent="0.3">
      <c r="A385" s="263">
        <v>1418</v>
      </c>
      <c r="B385" s="22" t="s">
        <v>1069</v>
      </c>
      <c r="C385" s="12" t="s">
        <v>1063</v>
      </c>
      <c r="D385" s="18">
        <v>40969</v>
      </c>
      <c r="E385" s="17">
        <v>85</v>
      </c>
      <c r="F385" s="16" t="s">
        <v>935</v>
      </c>
      <c r="G385" s="12">
        <v>6</v>
      </c>
      <c r="H385" s="15">
        <v>34</v>
      </c>
      <c r="I385" s="302">
        <v>17</v>
      </c>
      <c r="J385" s="303">
        <f t="shared" si="6"/>
        <v>578</v>
      </c>
      <c r="K385" s="13">
        <v>5</v>
      </c>
      <c r="L385" s="12">
        <v>1</v>
      </c>
      <c r="M385" s="12"/>
      <c r="N385" s="300" t="s">
        <v>3716</v>
      </c>
      <c r="O385" s="300" t="s">
        <v>3717</v>
      </c>
      <c r="P385" s="300"/>
      <c r="Q385" s="300" t="s">
        <v>3726</v>
      </c>
      <c r="R385" s="300" t="s">
        <v>3723</v>
      </c>
      <c r="S385" s="300" t="s">
        <v>3724</v>
      </c>
      <c r="T385" s="300" t="s">
        <v>3725</v>
      </c>
      <c r="U385" s="400" t="s">
        <v>3727</v>
      </c>
      <c r="V385" s="400" t="s">
        <v>3728</v>
      </c>
      <c r="W385" s="410" t="s">
        <v>3689</v>
      </c>
      <c r="X385" s="410" t="s">
        <v>3690</v>
      </c>
      <c r="Y385" s="410" t="s">
        <v>3639</v>
      </c>
      <c r="Z385" s="410" t="s">
        <v>3636</v>
      </c>
    </row>
    <row r="386" spans="1:26" x14ac:dyDescent="0.3">
      <c r="A386" s="263">
        <v>1419</v>
      </c>
      <c r="B386" s="22" t="s">
        <v>1068</v>
      </c>
      <c r="C386" s="12" t="s">
        <v>1057</v>
      </c>
      <c r="D386" s="18">
        <v>40969</v>
      </c>
      <c r="E386" s="17">
        <v>86</v>
      </c>
      <c r="F386" s="16" t="s">
        <v>932</v>
      </c>
      <c r="G386" s="12">
        <v>6</v>
      </c>
      <c r="H386" s="15">
        <v>34</v>
      </c>
      <c r="I386" s="302">
        <v>16</v>
      </c>
      <c r="J386" s="303">
        <f t="shared" si="6"/>
        <v>544</v>
      </c>
      <c r="K386" s="13">
        <v>7</v>
      </c>
      <c r="L386" s="12">
        <v>1</v>
      </c>
      <c r="M386" s="12"/>
      <c r="N386" s="300" t="s">
        <v>3716</v>
      </c>
      <c r="O386" s="300" t="s">
        <v>3717</v>
      </c>
      <c r="P386" s="300"/>
      <c r="Q386" s="300" t="s">
        <v>3726</v>
      </c>
      <c r="R386" s="300" t="s">
        <v>3723</v>
      </c>
      <c r="S386" s="300" t="s">
        <v>3724</v>
      </c>
      <c r="T386" s="300" t="s">
        <v>3725</v>
      </c>
      <c r="U386" s="400" t="s">
        <v>3727</v>
      </c>
      <c r="V386" s="400" t="s">
        <v>3728</v>
      </c>
      <c r="W386" s="410" t="s">
        <v>3638</v>
      </c>
      <c r="X386" s="410" t="s">
        <v>3632</v>
      </c>
      <c r="Y386" s="410" t="s">
        <v>3445</v>
      </c>
      <c r="Z386" s="410" t="s">
        <v>3636</v>
      </c>
    </row>
    <row r="387" spans="1:26" x14ac:dyDescent="0.3">
      <c r="A387" s="263">
        <v>1420</v>
      </c>
      <c r="B387" s="22" t="s">
        <v>1067</v>
      </c>
      <c r="C387" s="12" t="s">
        <v>1006</v>
      </c>
      <c r="D387" s="18">
        <v>40969</v>
      </c>
      <c r="E387" s="17">
        <v>86</v>
      </c>
      <c r="F387" s="16" t="s">
        <v>935</v>
      </c>
      <c r="G387" s="12">
        <v>6</v>
      </c>
      <c r="H387" s="15">
        <v>34</v>
      </c>
      <c r="I387" s="302">
        <v>17</v>
      </c>
      <c r="J387" s="303">
        <f t="shared" si="6"/>
        <v>578</v>
      </c>
      <c r="K387" s="13">
        <v>6</v>
      </c>
      <c r="L387" s="12">
        <v>1</v>
      </c>
      <c r="M387" s="12"/>
      <c r="N387" s="300" t="s">
        <v>3716</v>
      </c>
      <c r="O387" s="300" t="s">
        <v>3717</v>
      </c>
      <c r="P387" s="300"/>
      <c r="Q387" s="300" t="s">
        <v>3726</v>
      </c>
      <c r="R387" s="300" t="s">
        <v>3723</v>
      </c>
      <c r="S387" s="300" t="s">
        <v>3724</v>
      </c>
      <c r="T387" s="300" t="s">
        <v>3725</v>
      </c>
      <c r="U387" s="400" t="s">
        <v>3727</v>
      </c>
      <c r="V387" s="400" t="s">
        <v>3728</v>
      </c>
      <c r="W387" s="410" t="s">
        <v>3661</v>
      </c>
      <c r="X387" s="410" t="s">
        <v>3662</v>
      </c>
      <c r="Y387" s="410" t="s">
        <v>3445</v>
      </c>
      <c r="Z387" s="410" t="s">
        <v>3633</v>
      </c>
    </row>
    <row r="388" spans="1:26" x14ac:dyDescent="0.3">
      <c r="A388" s="263">
        <v>1421</v>
      </c>
      <c r="B388" s="22" t="s">
        <v>1066</v>
      </c>
      <c r="C388" s="12" t="s">
        <v>1065</v>
      </c>
      <c r="D388" s="18">
        <v>40969</v>
      </c>
      <c r="E388" s="17">
        <v>87</v>
      </c>
      <c r="F388" s="16" t="s">
        <v>932</v>
      </c>
      <c r="G388" s="12">
        <v>6</v>
      </c>
      <c r="H388" s="15">
        <v>34</v>
      </c>
      <c r="I388" s="302">
        <v>18</v>
      </c>
      <c r="J388" s="303">
        <f t="shared" si="6"/>
        <v>612</v>
      </c>
      <c r="K388" s="13">
        <v>10</v>
      </c>
      <c r="L388" s="12">
        <v>1</v>
      </c>
      <c r="M388" s="12"/>
      <c r="N388" s="300" t="s">
        <v>3716</v>
      </c>
      <c r="O388" s="300" t="s">
        <v>3717</v>
      </c>
      <c r="P388" s="300"/>
      <c r="Q388" s="300" t="s">
        <v>3726</v>
      </c>
      <c r="R388" s="300" t="s">
        <v>3723</v>
      </c>
      <c r="S388" s="300" t="s">
        <v>3724</v>
      </c>
      <c r="T388" s="300" t="s">
        <v>3725</v>
      </c>
      <c r="U388" s="400" t="s">
        <v>3727</v>
      </c>
      <c r="V388" s="400" t="s">
        <v>3728</v>
      </c>
      <c r="W388" s="410" t="s">
        <v>3687</v>
      </c>
      <c r="X388" s="410" t="s">
        <v>3688</v>
      </c>
      <c r="Y388" s="410" t="s">
        <v>3639</v>
      </c>
      <c r="Z388" s="410" t="s">
        <v>3636</v>
      </c>
    </row>
    <row r="389" spans="1:26" x14ac:dyDescent="0.3">
      <c r="A389" s="263">
        <v>1422</v>
      </c>
      <c r="B389" s="22" t="s">
        <v>1064</v>
      </c>
      <c r="C389" s="12" t="s">
        <v>1063</v>
      </c>
      <c r="D389" s="18">
        <v>40969</v>
      </c>
      <c r="E389" s="17">
        <v>87</v>
      </c>
      <c r="F389" s="16" t="s">
        <v>935</v>
      </c>
      <c r="G389" s="12">
        <v>6</v>
      </c>
      <c r="H389" s="15">
        <v>34</v>
      </c>
      <c r="I389" s="302">
        <v>17</v>
      </c>
      <c r="J389" s="303">
        <f t="shared" si="6"/>
        <v>578</v>
      </c>
      <c r="K389" s="13">
        <v>5</v>
      </c>
      <c r="L389" s="12">
        <v>1</v>
      </c>
      <c r="M389" s="12"/>
      <c r="N389" s="300" t="s">
        <v>3716</v>
      </c>
      <c r="O389" s="300" t="s">
        <v>3717</v>
      </c>
      <c r="P389" s="300"/>
      <c r="Q389" s="300" t="s">
        <v>3726</v>
      </c>
      <c r="R389" s="300" t="s">
        <v>3723</v>
      </c>
      <c r="S389" s="300" t="s">
        <v>3724</v>
      </c>
      <c r="T389" s="300" t="s">
        <v>3725</v>
      </c>
      <c r="U389" s="400" t="s">
        <v>3727</v>
      </c>
      <c r="V389" s="400" t="s">
        <v>3728</v>
      </c>
      <c r="W389" s="410" t="s">
        <v>3661</v>
      </c>
      <c r="X389" s="410" t="s">
        <v>3662</v>
      </c>
      <c r="Y389" s="410" t="s">
        <v>3445</v>
      </c>
      <c r="Z389" s="410" t="s">
        <v>3636</v>
      </c>
    </row>
    <row r="390" spans="1:26" x14ac:dyDescent="0.3">
      <c r="A390" s="263">
        <v>1423</v>
      </c>
      <c r="B390" s="22" t="s">
        <v>1062</v>
      </c>
      <c r="C390" s="12" t="s">
        <v>1006</v>
      </c>
      <c r="D390" s="18">
        <v>40969</v>
      </c>
      <c r="E390" s="17">
        <v>88</v>
      </c>
      <c r="F390" s="16" t="s">
        <v>932</v>
      </c>
      <c r="G390" s="12">
        <v>6</v>
      </c>
      <c r="H390" s="15">
        <v>34</v>
      </c>
      <c r="I390" s="302">
        <v>17</v>
      </c>
      <c r="J390" s="303">
        <f t="shared" si="6"/>
        <v>578</v>
      </c>
      <c r="K390" s="13">
        <v>6</v>
      </c>
      <c r="L390" s="12">
        <v>1</v>
      </c>
      <c r="M390" s="12"/>
      <c r="N390" s="300" t="s">
        <v>3716</v>
      </c>
      <c r="O390" s="300" t="s">
        <v>3717</v>
      </c>
      <c r="P390" s="300"/>
      <c r="Q390" s="300" t="s">
        <v>3726</v>
      </c>
      <c r="R390" s="300" t="s">
        <v>3723</v>
      </c>
      <c r="S390" s="300" t="s">
        <v>3724</v>
      </c>
      <c r="T390" s="300" t="s">
        <v>3725</v>
      </c>
      <c r="U390" s="400" t="s">
        <v>3727</v>
      </c>
      <c r="V390" s="400" t="s">
        <v>3728</v>
      </c>
      <c r="W390" s="410" t="s">
        <v>3665</v>
      </c>
      <c r="X390" s="410" t="s">
        <v>3666</v>
      </c>
      <c r="Y390" s="410" t="s">
        <v>3445</v>
      </c>
      <c r="Z390" s="410" t="s">
        <v>3633</v>
      </c>
    </row>
    <row r="391" spans="1:26" x14ac:dyDescent="0.3">
      <c r="A391" s="272">
        <v>1424</v>
      </c>
      <c r="B391" s="29" t="s">
        <v>1061</v>
      </c>
      <c r="C391" s="23" t="s">
        <v>967</v>
      </c>
      <c r="D391" s="28">
        <v>40969</v>
      </c>
      <c r="E391" s="27">
        <v>88</v>
      </c>
      <c r="F391" s="26" t="s">
        <v>935</v>
      </c>
      <c r="G391" s="23">
        <v>3</v>
      </c>
      <c r="H391" s="25">
        <v>37</v>
      </c>
      <c r="I391" s="308">
        <v>17</v>
      </c>
      <c r="J391" s="303">
        <f t="shared" si="6"/>
        <v>629</v>
      </c>
      <c r="K391" s="24">
        <v>36</v>
      </c>
      <c r="L391" s="23">
        <v>0</v>
      </c>
      <c r="M391" s="23" t="s">
        <v>1060</v>
      </c>
      <c r="N391" s="300" t="s">
        <v>3716</v>
      </c>
      <c r="O391" s="300" t="s">
        <v>3717</v>
      </c>
      <c r="P391" s="300"/>
      <c r="Q391" s="300" t="s">
        <v>3726</v>
      </c>
      <c r="R391" s="300" t="s">
        <v>3723</v>
      </c>
      <c r="S391" s="300" t="s">
        <v>3724</v>
      </c>
      <c r="T391" s="300" t="s">
        <v>3725</v>
      </c>
      <c r="U391" s="400" t="s">
        <v>3727</v>
      </c>
      <c r="V391" s="400" t="s">
        <v>3728</v>
      </c>
      <c r="W391" s="410" t="s">
        <v>3667</v>
      </c>
      <c r="X391" s="410" t="s">
        <v>3668</v>
      </c>
      <c r="Y391" s="410" t="s">
        <v>3644</v>
      </c>
      <c r="Z391" s="410" t="s">
        <v>3633</v>
      </c>
    </row>
    <row r="392" spans="1:26" x14ac:dyDescent="0.3">
      <c r="A392" s="263">
        <v>1425</v>
      </c>
      <c r="B392" s="22" t="s">
        <v>1059</v>
      </c>
      <c r="C392" s="12" t="s">
        <v>957</v>
      </c>
      <c r="D392" s="18">
        <v>40969</v>
      </c>
      <c r="E392" s="17">
        <v>89</v>
      </c>
      <c r="F392" s="16" t="s">
        <v>932</v>
      </c>
      <c r="G392" s="12">
        <v>5</v>
      </c>
      <c r="H392" s="15">
        <v>35</v>
      </c>
      <c r="I392" s="302">
        <v>23</v>
      </c>
      <c r="J392" s="303">
        <f t="shared" si="6"/>
        <v>805</v>
      </c>
      <c r="K392" s="13">
        <v>12</v>
      </c>
      <c r="L392" s="12">
        <v>1</v>
      </c>
      <c r="M392" s="12"/>
      <c r="N392" s="300" t="s">
        <v>3716</v>
      </c>
      <c r="O392" s="300" t="s">
        <v>3717</v>
      </c>
      <c r="P392" s="300"/>
      <c r="Q392" s="300" t="s">
        <v>3726</v>
      </c>
      <c r="R392" s="300" t="s">
        <v>3723</v>
      </c>
      <c r="S392" s="300" t="s">
        <v>3724</v>
      </c>
      <c r="T392" s="300" t="s">
        <v>3725</v>
      </c>
      <c r="U392" s="400" t="s">
        <v>3727</v>
      </c>
      <c r="V392" s="400" t="s">
        <v>3728</v>
      </c>
      <c r="W392" s="410" t="s">
        <v>3634</v>
      </c>
      <c r="X392" s="410" t="s">
        <v>3635</v>
      </c>
      <c r="Y392" s="410" t="s">
        <v>3445</v>
      </c>
      <c r="Z392" s="410" t="s">
        <v>3636</v>
      </c>
    </row>
    <row r="393" spans="1:26" x14ac:dyDescent="0.3">
      <c r="A393" s="263">
        <v>1426</v>
      </c>
      <c r="B393" s="22" t="s">
        <v>1058</v>
      </c>
      <c r="C393" s="12" t="s">
        <v>1057</v>
      </c>
      <c r="D393" s="18">
        <v>40969</v>
      </c>
      <c r="E393" s="17">
        <v>89</v>
      </c>
      <c r="F393" s="16" t="s">
        <v>935</v>
      </c>
      <c r="G393" s="12">
        <v>6</v>
      </c>
      <c r="H393" s="15">
        <v>34</v>
      </c>
      <c r="I393" s="302">
        <v>16</v>
      </c>
      <c r="J393" s="303">
        <f t="shared" si="6"/>
        <v>544</v>
      </c>
      <c r="K393" s="13">
        <v>7</v>
      </c>
      <c r="L393" s="12">
        <v>1</v>
      </c>
      <c r="M393" s="12"/>
      <c r="N393" s="300" t="s">
        <v>3716</v>
      </c>
      <c r="O393" s="300" t="s">
        <v>3717</v>
      </c>
      <c r="P393" s="300"/>
      <c r="Q393" s="300" t="s">
        <v>3726</v>
      </c>
      <c r="R393" s="300" t="s">
        <v>3723</v>
      </c>
      <c r="S393" s="300" t="s">
        <v>3724</v>
      </c>
      <c r="T393" s="300" t="s">
        <v>3725</v>
      </c>
      <c r="U393" s="400" t="s">
        <v>3727</v>
      </c>
      <c r="V393" s="400" t="s">
        <v>3728</v>
      </c>
      <c r="W393" s="410" t="s">
        <v>3674</v>
      </c>
      <c r="X393" s="410" t="s">
        <v>3675</v>
      </c>
      <c r="Y393" s="410" t="s">
        <v>3445</v>
      </c>
      <c r="Z393" s="410" t="s">
        <v>3633</v>
      </c>
    </row>
    <row r="394" spans="1:26" x14ac:dyDescent="0.3">
      <c r="A394" s="263">
        <v>1427</v>
      </c>
      <c r="B394" s="22" t="s">
        <v>1056</v>
      </c>
      <c r="C394" s="12" t="s">
        <v>988</v>
      </c>
      <c r="D394" s="18">
        <v>40969</v>
      </c>
      <c r="E394" s="17">
        <v>90</v>
      </c>
      <c r="F394" s="16" t="s">
        <v>932</v>
      </c>
      <c r="G394" s="12">
        <v>5</v>
      </c>
      <c r="H394" s="15">
        <v>35</v>
      </c>
      <c r="I394" s="302">
        <v>20</v>
      </c>
      <c r="J394" s="303">
        <f t="shared" si="6"/>
        <v>700</v>
      </c>
      <c r="K394" s="13">
        <v>4</v>
      </c>
      <c r="L394" s="12">
        <v>1</v>
      </c>
      <c r="M394" s="12"/>
      <c r="N394" s="300" t="s">
        <v>3716</v>
      </c>
      <c r="O394" s="300" t="s">
        <v>3717</v>
      </c>
      <c r="P394" s="300"/>
      <c r="Q394" s="300" t="s">
        <v>3726</v>
      </c>
      <c r="R394" s="300" t="s">
        <v>3723</v>
      </c>
      <c r="S394" s="300" t="s">
        <v>3724</v>
      </c>
      <c r="T394" s="300" t="s">
        <v>3725</v>
      </c>
      <c r="U394" s="400" t="s">
        <v>3727</v>
      </c>
      <c r="V394" s="400" t="s">
        <v>3728</v>
      </c>
      <c r="W394" s="410" t="s">
        <v>3699</v>
      </c>
      <c r="X394" s="410" t="s">
        <v>3700</v>
      </c>
      <c r="Y394" s="410" t="s">
        <v>3644</v>
      </c>
      <c r="Z394" s="410" t="s">
        <v>3633</v>
      </c>
    </row>
    <row r="395" spans="1:26" x14ac:dyDescent="0.3">
      <c r="A395" s="263">
        <v>1428</v>
      </c>
      <c r="B395" s="22" t="s">
        <v>1055</v>
      </c>
      <c r="C395" s="12" t="s">
        <v>998</v>
      </c>
      <c r="D395" s="18">
        <v>40969</v>
      </c>
      <c r="E395" s="17">
        <v>90</v>
      </c>
      <c r="F395" s="16" t="s">
        <v>935</v>
      </c>
      <c r="G395" s="12">
        <v>6</v>
      </c>
      <c r="H395" s="15">
        <v>34</v>
      </c>
      <c r="I395" s="302">
        <v>20</v>
      </c>
      <c r="J395" s="303">
        <f t="shared" si="6"/>
        <v>680</v>
      </c>
      <c r="K395" s="13">
        <v>18</v>
      </c>
      <c r="L395" s="12">
        <v>1</v>
      </c>
      <c r="M395" s="12"/>
      <c r="N395" s="300" t="s">
        <v>3716</v>
      </c>
      <c r="O395" s="300" t="s">
        <v>3717</v>
      </c>
      <c r="P395" s="300"/>
      <c r="Q395" s="300" t="s">
        <v>3726</v>
      </c>
      <c r="R395" s="300" t="s">
        <v>3723</v>
      </c>
      <c r="S395" s="300" t="s">
        <v>3724</v>
      </c>
      <c r="T395" s="300" t="s">
        <v>3725</v>
      </c>
      <c r="U395" s="400" t="s">
        <v>3727</v>
      </c>
      <c r="V395" s="400" t="s">
        <v>3728</v>
      </c>
      <c r="W395" s="410" t="s">
        <v>3665</v>
      </c>
      <c r="X395" s="410" t="s">
        <v>3666</v>
      </c>
      <c r="Y395" s="410" t="s">
        <v>3644</v>
      </c>
      <c r="Z395" s="410" t="s">
        <v>3636</v>
      </c>
    </row>
    <row r="396" spans="1:26" x14ac:dyDescent="0.3">
      <c r="A396" s="263">
        <v>1429</v>
      </c>
      <c r="B396" s="22" t="s">
        <v>1054</v>
      </c>
      <c r="C396" s="12" t="s">
        <v>1018</v>
      </c>
      <c r="D396" s="18">
        <v>40969</v>
      </c>
      <c r="E396" s="17">
        <v>91</v>
      </c>
      <c r="F396" s="16" t="s">
        <v>932</v>
      </c>
      <c r="G396" s="12">
        <v>6</v>
      </c>
      <c r="H396" s="15">
        <v>34</v>
      </c>
      <c r="I396" s="302">
        <v>18</v>
      </c>
      <c r="J396" s="303">
        <f t="shared" si="6"/>
        <v>612</v>
      </c>
      <c r="K396" s="13">
        <v>11</v>
      </c>
      <c r="L396" s="12">
        <v>1</v>
      </c>
      <c r="M396" s="12"/>
      <c r="N396" s="300" t="s">
        <v>3716</v>
      </c>
      <c r="O396" s="300" t="s">
        <v>3717</v>
      </c>
      <c r="P396" s="300"/>
      <c r="Q396" s="300" t="s">
        <v>3726</v>
      </c>
      <c r="R396" s="300" t="s">
        <v>3723</v>
      </c>
      <c r="S396" s="300" t="s">
        <v>3724</v>
      </c>
      <c r="T396" s="300" t="s">
        <v>3725</v>
      </c>
      <c r="U396" s="400" t="s">
        <v>3727</v>
      </c>
      <c r="V396" s="400" t="s">
        <v>3728</v>
      </c>
      <c r="W396" s="410" t="s">
        <v>3641</v>
      </c>
      <c r="X396" s="410" t="s">
        <v>3632</v>
      </c>
      <c r="Y396" s="410" t="s">
        <v>3445</v>
      </c>
      <c r="Z396" s="410" t="s">
        <v>3636</v>
      </c>
    </row>
    <row r="397" spans="1:26" x14ac:dyDescent="0.3">
      <c r="A397" s="263">
        <v>1430</v>
      </c>
      <c r="B397" s="22" t="s">
        <v>1053</v>
      </c>
      <c r="C397" s="12" t="s">
        <v>965</v>
      </c>
      <c r="D397" s="18">
        <v>40969</v>
      </c>
      <c r="E397" s="17">
        <v>91</v>
      </c>
      <c r="F397" s="16" t="s">
        <v>935</v>
      </c>
      <c r="G397" s="12">
        <v>7</v>
      </c>
      <c r="H397" s="15">
        <v>33</v>
      </c>
      <c r="I397" s="302">
        <v>15</v>
      </c>
      <c r="J397" s="303">
        <f t="shared" si="6"/>
        <v>495</v>
      </c>
      <c r="K397" s="13">
        <v>11</v>
      </c>
      <c r="L397" s="12">
        <v>1</v>
      </c>
      <c r="M397" s="12"/>
      <c r="N397" s="300" t="s">
        <v>3716</v>
      </c>
      <c r="O397" s="300" t="s">
        <v>3717</v>
      </c>
      <c r="P397" s="300"/>
      <c r="Q397" s="300" t="s">
        <v>3726</v>
      </c>
      <c r="R397" s="300" t="s">
        <v>3723</v>
      </c>
      <c r="S397" s="300" t="s">
        <v>3724</v>
      </c>
      <c r="T397" s="300" t="s">
        <v>3725</v>
      </c>
      <c r="U397" s="400" t="s">
        <v>3727</v>
      </c>
      <c r="V397" s="400" t="s">
        <v>3728</v>
      </c>
      <c r="W397" s="410" t="s">
        <v>3642</v>
      </c>
      <c r="X397" s="410" t="s">
        <v>3643</v>
      </c>
      <c r="Y397" s="410" t="s">
        <v>3639</v>
      </c>
      <c r="Z397" s="410" t="s">
        <v>3636</v>
      </c>
    </row>
    <row r="398" spans="1:26" x14ac:dyDescent="0.3">
      <c r="A398" s="263">
        <v>1431</v>
      </c>
      <c r="B398" s="22" t="s">
        <v>1052</v>
      </c>
      <c r="C398" s="12" t="s">
        <v>1051</v>
      </c>
      <c r="D398" s="18">
        <v>41010</v>
      </c>
      <c r="E398" s="17">
        <v>92</v>
      </c>
      <c r="F398" s="16" t="s">
        <v>932</v>
      </c>
      <c r="G398" s="12">
        <v>7</v>
      </c>
      <c r="H398" s="15">
        <v>33</v>
      </c>
      <c r="I398" s="302">
        <v>13</v>
      </c>
      <c r="J398" s="303">
        <f t="shared" si="6"/>
        <v>429</v>
      </c>
      <c r="K398" s="13">
        <v>6</v>
      </c>
      <c r="L398" s="12">
        <v>1</v>
      </c>
      <c r="M398" s="12"/>
      <c r="N398" s="300" t="s">
        <v>3716</v>
      </c>
      <c r="O398" s="300" t="s">
        <v>3717</v>
      </c>
      <c r="P398" s="300"/>
      <c r="Q398" s="300" t="s">
        <v>3726</v>
      </c>
      <c r="R398" s="300" t="s">
        <v>3723</v>
      </c>
      <c r="S398" s="300" t="s">
        <v>3724</v>
      </c>
      <c r="T398" s="300" t="s">
        <v>3725</v>
      </c>
      <c r="U398" s="400" t="s">
        <v>3727</v>
      </c>
      <c r="V398" s="400" t="s">
        <v>3728</v>
      </c>
      <c r="W398" s="410" t="s">
        <v>3634</v>
      </c>
      <c r="X398" s="410" t="s">
        <v>3635</v>
      </c>
      <c r="Y398" s="410" t="s">
        <v>3445</v>
      </c>
      <c r="Z398" s="410" t="s">
        <v>3633</v>
      </c>
    </row>
    <row r="399" spans="1:26" x14ac:dyDescent="0.3">
      <c r="A399" s="263">
        <v>1432</v>
      </c>
      <c r="B399" s="12" t="s">
        <v>1050</v>
      </c>
      <c r="C399" s="12" t="s">
        <v>990</v>
      </c>
      <c r="D399" s="18">
        <v>41010</v>
      </c>
      <c r="E399" s="17">
        <v>92</v>
      </c>
      <c r="F399" s="16" t="s">
        <v>935</v>
      </c>
      <c r="G399" s="12">
        <v>5</v>
      </c>
      <c r="H399" s="15">
        <v>35</v>
      </c>
      <c r="I399" s="302">
        <v>16</v>
      </c>
      <c r="J399" s="303">
        <f t="shared" si="6"/>
        <v>560</v>
      </c>
      <c r="K399" s="13">
        <v>17</v>
      </c>
      <c r="L399" s="12">
        <v>1</v>
      </c>
      <c r="M399" s="12"/>
      <c r="N399" s="300" t="s">
        <v>3716</v>
      </c>
      <c r="O399" s="300" t="s">
        <v>3717</v>
      </c>
      <c r="P399" s="300"/>
      <c r="Q399" s="300" t="s">
        <v>3726</v>
      </c>
      <c r="R399" s="300" t="s">
        <v>3723</v>
      </c>
      <c r="S399" s="300" t="s">
        <v>3724</v>
      </c>
      <c r="T399" s="300" t="s">
        <v>3725</v>
      </c>
      <c r="U399" s="400" t="s">
        <v>3727</v>
      </c>
      <c r="V399" s="400" t="s">
        <v>3728</v>
      </c>
      <c r="W399" s="410" t="s">
        <v>3641</v>
      </c>
      <c r="X399" s="410" t="s">
        <v>3632</v>
      </c>
      <c r="Y399" s="410" t="s">
        <v>3445</v>
      </c>
      <c r="Z399" s="410" t="s">
        <v>3636</v>
      </c>
    </row>
    <row r="400" spans="1:26" x14ac:dyDescent="0.3">
      <c r="A400" s="263">
        <v>1433</v>
      </c>
      <c r="B400" s="12" t="s">
        <v>1049</v>
      </c>
      <c r="C400" s="12" t="s">
        <v>1048</v>
      </c>
      <c r="D400" s="18">
        <v>41010</v>
      </c>
      <c r="E400" s="17">
        <v>93</v>
      </c>
      <c r="F400" s="16" t="s">
        <v>932</v>
      </c>
      <c r="G400" s="12">
        <v>4</v>
      </c>
      <c r="H400" s="15">
        <v>36</v>
      </c>
      <c r="I400" s="302">
        <v>14</v>
      </c>
      <c r="J400" s="303">
        <f t="shared" si="6"/>
        <v>504</v>
      </c>
      <c r="K400" s="13">
        <v>6</v>
      </c>
      <c r="L400" s="12">
        <v>1</v>
      </c>
      <c r="M400" s="12"/>
      <c r="N400" s="300" t="s">
        <v>3716</v>
      </c>
      <c r="O400" s="300" t="s">
        <v>3717</v>
      </c>
      <c r="P400" s="300"/>
      <c r="Q400" s="300" t="s">
        <v>3726</v>
      </c>
      <c r="R400" s="300" t="s">
        <v>3723</v>
      </c>
      <c r="S400" s="300" t="s">
        <v>3724</v>
      </c>
      <c r="T400" s="300" t="s">
        <v>3725</v>
      </c>
      <c r="U400" s="400" t="s">
        <v>3727</v>
      </c>
      <c r="V400" s="400" t="s">
        <v>3728</v>
      </c>
      <c r="W400" s="410" t="s">
        <v>3652</v>
      </c>
      <c r="X400" s="410" t="s">
        <v>3672</v>
      </c>
      <c r="Y400" s="410" t="s">
        <v>3445</v>
      </c>
      <c r="Z400" s="410" t="s">
        <v>3636</v>
      </c>
    </row>
    <row r="401" spans="1:26" x14ac:dyDescent="0.3">
      <c r="A401" s="263">
        <v>1434</v>
      </c>
      <c r="B401" s="22" t="s">
        <v>1047</v>
      </c>
      <c r="C401" s="12" t="s">
        <v>1046</v>
      </c>
      <c r="D401" s="18">
        <v>41010</v>
      </c>
      <c r="E401" s="17">
        <v>93</v>
      </c>
      <c r="F401" s="16" t="s">
        <v>935</v>
      </c>
      <c r="G401" s="12">
        <v>5</v>
      </c>
      <c r="H401" s="15">
        <v>35</v>
      </c>
      <c r="I401" s="302">
        <v>21</v>
      </c>
      <c r="J401" s="303">
        <f t="shared" si="6"/>
        <v>735</v>
      </c>
      <c r="K401" s="13">
        <v>6</v>
      </c>
      <c r="L401" s="12">
        <v>1</v>
      </c>
      <c r="M401" s="12"/>
      <c r="N401" s="300" t="s">
        <v>3716</v>
      </c>
      <c r="O401" s="300" t="s">
        <v>3717</v>
      </c>
      <c r="P401" s="300"/>
      <c r="Q401" s="300" t="s">
        <v>3726</v>
      </c>
      <c r="R401" s="300" t="s">
        <v>3723</v>
      </c>
      <c r="S401" s="300" t="s">
        <v>3724</v>
      </c>
      <c r="T401" s="300" t="s">
        <v>3725</v>
      </c>
      <c r="U401" s="400" t="s">
        <v>3727</v>
      </c>
      <c r="V401" s="400" t="s">
        <v>3728</v>
      </c>
      <c r="W401" s="410" t="s">
        <v>3652</v>
      </c>
      <c r="X401" s="410" t="s">
        <v>3673</v>
      </c>
      <c r="Y401" s="410" t="s">
        <v>3445</v>
      </c>
      <c r="Z401" s="410" t="s">
        <v>3636</v>
      </c>
    </row>
    <row r="402" spans="1:26" x14ac:dyDescent="0.3">
      <c r="A402" s="263">
        <v>1435</v>
      </c>
      <c r="B402" s="22" t="s">
        <v>1045</v>
      </c>
      <c r="C402" s="12" t="s">
        <v>1044</v>
      </c>
      <c r="D402" s="18">
        <v>41171</v>
      </c>
      <c r="E402" s="17">
        <v>94</v>
      </c>
      <c r="F402" s="16" t="s">
        <v>932</v>
      </c>
      <c r="G402" s="12">
        <v>7</v>
      </c>
      <c r="H402" s="15">
        <v>33</v>
      </c>
      <c r="I402" s="302">
        <v>14</v>
      </c>
      <c r="J402" s="303">
        <f t="shared" si="6"/>
        <v>462</v>
      </c>
      <c r="K402" s="13">
        <v>12</v>
      </c>
      <c r="L402" s="12">
        <v>1</v>
      </c>
      <c r="M402" s="12"/>
      <c r="N402" s="300" t="s">
        <v>3716</v>
      </c>
      <c r="O402" s="300" t="s">
        <v>3717</v>
      </c>
      <c r="P402" s="300"/>
      <c r="Q402" s="300" t="s">
        <v>3726</v>
      </c>
      <c r="R402" s="300" t="s">
        <v>3723</v>
      </c>
      <c r="S402" s="300" t="s">
        <v>3724</v>
      </c>
      <c r="T402" s="300" t="s">
        <v>3725</v>
      </c>
      <c r="U402" s="400" t="s">
        <v>3727</v>
      </c>
      <c r="V402" s="400" t="s">
        <v>3728</v>
      </c>
      <c r="W402" s="410" t="s">
        <v>3687</v>
      </c>
      <c r="X402" s="410" t="s">
        <v>3688</v>
      </c>
      <c r="Y402" s="410" t="s">
        <v>3639</v>
      </c>
      <c r="Z402" s="410" t="s">
        <v>3636</v>
      </c>
    </row>
    <row r="403" spans="1:26" x14ac:dyDescent="0.3">
      <c r="A403" s="263">
        <v>1436</v>
      </c>
      <c r="B403" s="22" t="s">
        <v>1043</v>
      </c>
      <c r="C403" s="12" t="s">
        <v>975</v>
      </c>
      <c r="D403" s="18">
        <v>41171</v>
      </c>
      <c r="E403" s="17">
        <v>94</v>
      </c>
      <c r="F403" s="16" t="s">
        <v>935</v>
      </c>
      <c r="G403" s="12">
        <v>5</v>
      </c>
      <c r="H403" s="15">
        <v>35</v>
      </c>
      <c r="I403" s="302">
        <v>18</v>
      </c>
      <c r="J403" s="303">
        <f t="shared" si="6"/>
        <v>630</v>
      </c>
      <c r="K403" s="13">
        <v>7</v>
      </c>
      <c r="L403" s="12">
        <v>1</v>
      </c>
      <c r="M403" s="12"/>
      <c r="N403" s="300" t="s">
        <v>3716</v>
      </c>
      <c r="O403" s="300" t="s">
        <v>3717</v>
      </c>
      <c r="P403" s="300"/>
      <c r="Q403" s="300" t="s">
        <v>3726</v>
      </c>
      <c r="R403" s="300" t="s">
        <v>3723</v>
      </c>
      <c r="S403" s="300" t="s">
        <v>3724</v>
      </c>
      <c r="T403" s="300" t="s">
        <v>3725</v>
      </c>
      <c r="U403" s="400" t="s">
        <v>3727</v>
      </c>
      <c r="V403" s="400" t="s">
        <v>3728</v>
      </c>
      <c r="W403" s="410" t="s">
        <v>3661</v>
      </c>
      <c r="X403" s="410" t="s">
        <v>3662</v>
      </c>
      <c r="Y403" s="410" t="s">
        <v>3445</v>
      </c>
      <c r="Z403" s="410" t="s">
        <v>3636</v>
      </c>
    </row>
    <row r="404" spans="1:26" x14ac:dyDescent="0.3">
      <c r="A404" s="263">
        <v>1437</v>
      </c>
      <c r="B404" s="22" t="s">
        <v>1042</v>
      </c>
      <c r="C404" s="12" t="s">
        <v>986</v>
      </c>
      <c r="D404" s="18">
        <v>41171</v>
      </c>
      <c r="E404" s="17">
        <v>95</v>
      </c>
      <c r="F404" s="16" t="s">
        <v>932</v>
      </c>
      <c r="G404" s="12">
        <v>4</v>
      </c>
      <c r="H404" s="15">
        <v>36</v>
      </c>
      <c r="I404" s="302">
        <v>24</v>
      </c>
      <c r="J404" s="303">
        <f t="shared" si="6"/>
        <v>864</v>
      </c>
      <c r="K404" s="13">
        <v>11</v>
      </c>
      <c r="L404" s="12">
        <v>1</v>
      </c>
      <c r="M404" s="12"/>
      <c r="N404" s="300" t="s">
        <v>3716</v>
      </c>
      <c r="O404" s="300" t="s">
        <v>3717</v>
      </c>
      <c r="P404" s="300"/>
      <c r="Q404" s="300" t="s">
        <v>3726</v>
      </c>
      <c r="R404" s="300" t="s">
        <v>3723</v>
      </c>
      <c r="S404" s="300" t="s">
        <v>3724</v>
      </c>
      <c r="T404" s="300" t="s">
        <v>3725</v>
      </c>
      <c r="U404" s="400" t="s">
        <v>3727</v>
      </c>
      <c r="V404" s="400" t="s">
        <v>3728</v>
      </c>
      <c r="W404" s="410" t="s">
        <v>3639</v>
      </c>
      <c r="X404" s="410" t="s">
        <v>3640</v>
      </c>
      <c r="Y404" s="410" t="s">
        <v>3445</v>
      </c>
      <c r="Z404" s="410" t="s">
        <v>3633</v>
      </c>
    </row>
    <row r="405" spans="1:26" x14ac:dyDescent="0.3">
      <c r="A405" s="263">
        <v>1438</v>
      </c>
      <c r="B405" s="22" t="s">
        <v>1041</v>
      </c>
      <c r="C405" s="12" t="s">
        <v>1040</v>
      </c>
      <c r="D405" s="18">
        <v>41171</v>
      </c>
      <c r="E405" s="17">
        <v>95</v>
      </c>
      <c r="F405" s="16" t="s">
        <v>935</v>
      </c>
      <c r="G405" s="12">
        <v>5</v>
      </c>
      <c r="H405" s="15">
        <v>35</v>
      </c>
      <c r="I405" s="302">
        <v>20</v>
      </c>
      <c r="J405" s="303">
        <f t="shared" si="6"/>
        <v>700</v>
      </c>
      <c r="K405" s="13">
        <v>14</v>
      </c>
      <c r="L405" s="12">
        <v>1</v>
      </c>
      <c r="M405" s="12"/>
      <c r="N405" s="300" t="s">
        <v>3716</v>
      </c>
      <c r="O405" s="300" t="s">
        <v>3717</v>
      </c>
      <c r="P405" s="300"/>
      <c r="Q405" s="300" t="s">
        <v>3726</v>
      </c>
      <c r="R405" s="300" t="s">
        <v>3723</v>
      </c>
      <c r="S405" s="300" t="s">
        <v>3724</v>
      </c>
      <c r="T405" s="300" t="s">
        <v>3725</v>
      </c>
      <c r="U405" s="400" t="s">
        <v>3727</v>
      </c>
      <c r="V405" s="400" t="s">
        <v>3728</v>
      </c>
      <c r="W405" s="410" t="s">
        <v>3641</v>
      </c>
      <c r="X405" s="410" t="s">
        <v>3632</v>
      </c>
      <c r="Y405" s="410" t="s">
        <v>3445</v>
      </c>
      <c r="Z405" s="410" t="s">
        <v>3633</v>
      </c>
    </row>
    <row r="406" spans="1:26" x14ac:dyDescent="0.3">
      <c r="A406" s="263">
        <v>1440</v>
      </c>
      <c r="B406" s="22" t="s">
        <v>1039</v>
      </c>
      <c r="C406" s="12" t="s">
        <v>1010</v>
      </c>
      <c r="D406" s="18">
        <v>41171</v>
      </c>
      <c r="E406" s="17">
        <v>96</v>
      </c>
      <c r="F406" s="16" t="s">
        <v>935</v>
      </c>
      <c r="G406" s="12">
        <v>5</v>
      </c>
      <c r="H406" s="15">
        <v>35</v>
      </c>
      <c r="I406" s="302">
        <v>19</v>
      </c>
      <c r="J406" s="303">
        <f t="shared" si="6"/>
        <v>665</v>
      </c>
      <c r="K406" s="13">
        <v>8</v>
      </c>
      <c r="L406" s="12">
        <v>1</v>
      </c>
      <c r="M406" s="12"/>
      <c r="N406" s="300" t="s">
        <v>3716</v>
      </c>
      <c r="O406" s="300" t="s">
        <v>3717</v>
      </c>
      <c r="P406" s="300"/>
      <c r="Q406" s="300" t="s">
        <v>3726</v>
      </c>
      <c r="R406" s="300" t="s">
        <v>3723</v>
      </c>
      <c r="S406" s="300" t="s">
        <v>3724</v>
      </c>
      <c r="T406" s="300" t="s">
        <v>3725</v>
      </c>
      <c r="U406" s="400" t="s">
        <v>3727</v>
      </c>
      <c r="V406" s="400" t="s">
        <v>3728</v>
      </c>
      <c r="W406" s="410" t="s">
        <v>3669</v>
      </c>
      <c r="X406" s="410" t="s">
        <v>3670</v>
      </c>
      <c r="Y406" s="410" t="s">
        <v>3445</v>
      </c>
      <c r="Z406" s="410" t="s">
        <v>3633</v>
      </c>
    </row>
    <row r="407" spans="1:26" x14ac:dyDescent="0.3">
      <c r="A407" s="263">
        <v>1441</v>
      </c>
      <c r="B407" s="22" t="s">
        <v>1038</v>
      </c>
      <c r="C407" s="12" t="s">
        <v>1037</v>
      </c>
      <c r="D407" s="18">
        <v>41171</v>
      </c>
      <c r="E407" s="17">
        <v>97</v>
      </c>
      <c r="F407" s="16" t="s">
        <v>932</v>
      </c>
      <c r="G407" s="12">
        <v>5</v>
      </c>
      <c r="H407" s="15">
        <v>35</v>
      </c>
      <c r="I407" s="302">
        <v>20</v>
      </c>
      <c r="J407" s="303">
        <f t="shared" si="6"/>
        <v>700</v>
      </c>
      <c r="K407" s="13">
        <v>10</v>
      </c>
      <c r="L407" s="12">
        <v>1</v>
      </c>
      <c r="M407" s="12"/>
      <c r="N407" s="300" t="s">
        <v>3716</v>
      </c>
      <c r="O407" s="300" t="s">
        <v>3717</v>
      </c>
      <c r="P407" s="300"/>
      <c r="Q407" s="300" t="s">
        <v>3726</v>
      </c>
      <c r="R407" s="300" t="s">
        <v>3723</v>
      </c>
      <c r="S407" s="300" t="s">
        <v>3724</v>
      </c>
      <c r="T407" s="300" t="s">
        <v>3725</v>
      </c>
      <c r="U407" s="400" t="s">
        <v>3727</v>
      </c>
      <c r="V407" s="400" t="s">
        <v>3728</v>
      </c>
      <c r="W407" s="410" t="s">
        <v>3634</v>
      </c>
      <c r="X407" s="410" t="s">
        <v>3635</v>
      </c>
      <c r="Y407" s="410" t="s">
        <v>3445</v>
      </c>
      <c r="Z407" s="410" t="s">
        <v>3633</v>
      </c>
    </row>
    <row r="408" spans="1:26" x14ac:dyDescent="0.3">
      <c r="A408" s="263">
        <v>1442</v>
      </c>
      <c r="B408" s="22" t="s">
        <v>1036</v>
      </c>
      <c r="C408" s="12" t="s">
        <v>1035</v>
      </c>
      <c r="D408" s="18">
        <v>41171</v>
      </c>
      <c r="E408" s="17">
        <v>97</v>
      </c>
      <c r="F408" s="16" t="s">
        <v>935</v>
      </c>
      <c r="G408" s="12">
        <v>4</v>
      </c>
      <c r="H408" s="15">
        <v>36</v>
      </c>
      <c r="I408" s="302">
        <v>24</v>
      </c>
      <c r="J408" s="303">
        <f t="shared" si="6"/>
        <v>864</v>
      </c>
      <c r="K408" s="13">
        <v>8</v>
      </c>
      <c r="L408" s="12">
        <v>1</v>
      </c>
      <c r="M408" s="12"/>
      <c r="N408" s="300" t="s">
        <v>3716</v>
      </c>
      <c r="O408" s="300" t="s">
        <v>3717</v>
      </c>
      <c r="P408" s="300"/>
      <c r="Q408" s="300" t="s">
        <v>3726</v>
      </c>
      <c r="R408" s="300" t="s">
        <v>3723</v>
      </c>
      <c r="S408" s="300" t="s">
        <v>3724</v>
      </c>
      <c r="T408" s="300" t="s">
        <v>3725</v>
      </c>
      <c r="U408" s="400" t="s">
        <v>3727</v>
      </c>
      <c r="V408" s="400" t="s">
        <v>3728</v>
      </c>
      <c r="W408" s="410" t="s">
        <v>3685</v>
      </c>
      <c r="X408" s="410" t="s">
        <v>3686</v>
      </c>
      <c r="Y408" s="410" t="s">
        <v>3644</v>
      </c>
      <c r="Z408" s="410" t="s">
        <v>3636</v>
      </c>
    </row>
    <row r="409" spans="1:26" x14ac:dyDescent="0.3">
      <c r="A409" s="263">
        <v>1443</v>
      </c>
      <c r="B409" s="22" t="s">
        <v>1034</v>
      </c>
      <c r="C409" s="12" t="s">
        <v>1028</v>
      </c>
      <c r="D409" s="18">
        <v>41171</v>
      </c>
      <c r="E409" s="17">
        <v>98</v>
      </c>
      <c r="F409" s="16" t="s">
        <v>932</v>
      </c>
      <c r="G409" s="12">
        <v>5</v>
      </c>
      <c r="H409" s="15">
        <v>35</v>
      </c>
      <c r="I409" s="302">
        <v>21</v>
      </c>
      <c r="J409" s="303">
        <f t="shared" si="6"/>
        <v>735</v>
      </c>
      <c r="K409" s="13">
        <v>10</v>
      </c>
      <c r="L409" s="12">
        <v>1</v>
      </c>
      <c r="M409" s="12"/>
      <c r="N409" s="300" t="s">
        <v>3716</v>
      </c>
      <c r="O409" s="300" t="s">
        <v>3717</v>
      </c>
      <c r="P409" s="300"/>
      <c r="Q409" s="300" t="s">
        <v>3726</v>
      </c>
      <c r="R409" s="300" t="s">
        <v>3723</v>
      </c>
      <c r="S409" s="300" t="s">
        <v>3724</v>
      </c>
      <c r="T409" s="300" t="s">
        <v>3725</v>
      </c>
      <c r="U409" s="400" t="s">
        <v>3727</v>
      </c>
      <c r="V409" s="400" t="s">
        <v>3728</v>
      </c>
      <c r="W409" s="410" t="s">
        <v>3631</v>
      </c>
      <c r="X409" s="410" t="s">
        <v>3632</v>
      </c>
      <c r="Y409" s="410" t="s">
        <v>3445</v>
      </c>
      <c r="Z409" s="410" t="s">
        <v>3633</v>
      </c>
    </row>
    <row r="410" spans="1:26" x14ac:dyDescent="0.3">
      <c r="A410" s="263">
        <v>1444</v>
      </c>
      <c r="B410" s="22" t="s">
        <v>1033</v>
      </c>
      <c r="C410" s="12" t="s">
        <v>1032</v>
      </c>
      <c r="D410" s="18">
        <v>41171</v>
      </c>
      <c r="E410" s="17">
        <v>98</v>
      </c>
      <c r="F410" s="16" t="s">
        <v>935</v>
      </c>
      <c r="G410" s="12">
        <v>5</v>
      </c>
      <c r="H410" s="15">
        <v>35</v>
      </c>
      <c r="I410" s="302">
        <v>19</v>
      </c>
      <c r="J410" s="303">
        <f t="shared" si="6"/>
        <v>665</v>
      </c>
      <c r="K410" s="13">
        <v>14</v>
      </c>
      <c r="L410" s="12">
        <v>1</v>
      </c>
      <c r="M410" s="12"/>
      <c r="N410" s="300" t="s">
        <v>3716</v>
      </c>
      <c r="O410" s="300" t="s">
        <v>3717</v>
      </c>
      <c r="P410" s="300"/>
      <c r="Q410" s="300" t="s">
        <v>3726</v>
      </c>
      <c r="R410" s="300" t="s">
        <v>3723</v>
      </c>
      <c r="S410" s="300" t="s">
        <v>3724</v>
      </c>
      <c r="T410" s="300" t="s">
        <v>3725</v>
      </c>
      <c r="U410" s="400" t="s">
        <v>3727</v>
      </c>
      <c r="V410" s="400" t="s">
        <v>3728</v>
      </c>
      <c r="W410" s="410" t="s">
        <v>3631</v>
      </c>
      <c r="X410" s="410" t="s">
        <v>3632</v>
      </c>
      <c r="Y410" s="410" t="s">
        <v>3644</v>
      </c>
      <c r="Z410" s="410" t="s">
        <v>3633</v>
      </c>
    </row>
    <row r="411" spans="1:26" x14ac:dyDescent="0.3">
      <c r="A411" s="263">
        <v>1446</v>
      </c>
      <c r="B411" s="22" t="s">
        <v>1031</v>
      </c>
      <c r="C411" s="12" t="s">
        <v>1030</v>
      </c>
      <c r="D411" s="18">
        <v>41171</v>
      </c>
      <c r="E411" s="17">
        <v>99</v>
      </c>
      <c r="F411" s="16" t="s">
        <v>935</v>
      </c>
      <c r="G411" s="12">
        <v>4</v>
      </c>
      <c r="H411" s="15">
        <v>36</v>
      </c>
      <c r="I411" s="302">
        <v>18</v>
      </c>
      <c r="J411" s="303">
        <f t="shared" si="6"/>
        <v>648</v>
      </c>
      <c r="K411" s="13">
        <v>7</v>
      </c>
      <c r="L411" s="12">
        <v>1</v>
      </c>
      <c r="M411" s="12"/>
      <c r="N411" s="300" t="s">
        <v>3716</v>
      </c>
      <c r="O411" s="300" t="s">
        <v>3717</v>
      </c>
      <c r="P411" s="300"/>
      <c r="Q411" s="300" t="s">
        <v>3726</v>
      </c>
      <c r="R411" s="300" t="s">
        <v>3723</v>
      </c>
      <c r="S411" s="300" t="s">
        <v>3724</v>
      </c>
      <c r="T411" s="300" t="s">
        <v>3725</v>
      </c>
      <c r="U411" s="400" t="s">
        <v>3727</v>
      </c>
      <c r="V411" s="400" t="s">
        <v>3728</v>
      </c>
      <c r="W411" s="410" t="s">
        <v>3631</v>
      </c>
      <c r="X411" s="410" t="s">
        <v>3632</v>
      </c>
      <c r="Y411" s="410" t="s">
        <v>3445</v>
      </c>
      <c r="Z411" s="410" t="s">
        <v>3633</v>
      </c>
    </row>
    <row r="412" spans="1:26" x14ac:dyDescent="0.3">
      <c r="A412" s="263">
        <v>1447</v>
      </c>
      <c r="B412" s="22" t="s">
        <v>1029</v>
      </c>
      <c r="C412" s="12" t="s">
        <v>1028</v>
      </c>
      <c r="D412" s="18">
        <v>41171</v>
      </c>
      <c r="E412" s="17">
        <v>100</v>
      </c>
      <c r="F412" s="16" t="s">
        <v>932</v>
      </c>
      <c r="G412" s="12">
        <v>5</v>
      </c>
      <c r="H412" s="15">
        <v>35</v>
      </c>
      <c r="I412" s="302">
        <v>21</v>
      </c>
      <c r="J412" s="303">
        <f t="shared" si="6"/>
        <v>735</v>
      </c>
      <c r="K412" s="13">
        <v>13</v>
      </c>
      <c r="L412" s="12">
        <v>1</v>
      </c>
      <c r="M412" s="12"/>
      <c r="N412" s="300" t="s">
        <v>3716</v>
      </c>
      <c r="O412" s="300" t="s">
        <v>3717</v>
      </c>
      <c r="P412" s="300"/>
      <c r="Q412" s="300" t="s">
        <v>3726</v>
      </c>
      <c r="R412" s="300" t="s">
        <v>3723</v>
      </c>
      <c r="S412" s="300" t="s">
        <v>3724</v>
      </c>
      <c r="T412" s="300" t="s">
        <v>3725</v>
      </c>
      <c r="U412" s="400" t="s">
        <v>3727</v>
      </c>
      <c r="V412" s="400" t="s">
        <v>3728</v>
      </c>
      <c r="W412" s="410" t="s">
        <v>3693</v>
      </c>
      <c r="X412" s="410" t="s">
        <v>3694</v>
      </c>
      <c r="Y412" s="410" t="s">
        <v>3644</v>
      </c>
      <c r="Z412" s="410" t="s">
        <v>3636</v>
      </c>
    </row>
    <row r="413" spans="1:26" x14ac:dyDescent="0.3">
      <c r="A413" s="263">
        <v>1448</v>
      </c>
      <c r="B413" s="12" t="s">
        <v>1027</v>
      </c>
      <c r="C413" s="12" t="s">
        <v>1026</v>
      </c>
      <c r="D413" s="18">
        <v>41171</v>
      </c>
      <c r="E413" s="17">
        <v>100</v>
      </c>
      <c r="F413" s="16" t="s">
        <v>935</v>
      </c>
      <c r="G413" s="12">
        <v>6</v>
      </c>
      <c r="H413" s="15">
        <v>34</v>
      </c>
      <c r="I413" s="302">
        <v>19</v>
      </c>
      <c r="J413" s="303">
        <f t="shared" si="6"/>
        <v>646</v>
      </c>
      <c r="K413" s="13">
        <v>13</v>
      </c>
      <c r="L413" s="12">
        <v>1</v>
      </c>
      <c r="M413" s="12"/>
      <c r="N413" s="300" t="s">
        <v>3716</v>
      </c>
      <c r="O413" s="300" t="s">
        <v>3717</v>
      </c>
      <c r="P413" s="300"/>
      <c r="Q413" s="300" t="s">
        <v>3726</v>
      </c>
      <c r="R413" s="300" t="s">
        <v>3723</v>
      </c>
      <c r="S413" s="300" t="s">
        <v>3724</v>
      </c>
      <c r="T413" s="300" t="s">
        <v>3725</v>
      </c>
      <c r="U413" s="400" t="s">
        <v>3727</v>
      </c>
      <c r="V413" s="400" t="s">
        <v>3728</v>
      </c>
      <c r="W413" s="410" t="s">
        <v>3667</v>
      </c>
      <c r="X413" s="410" t="s">
        <v>3668</v>
      </c>
      <c r="Y413" s="410" t="s">
        <v>3644</v>
      </c>
      <c r="Z413" s="410" t="s">
        <v>3636</v>
      </c>
    </row>
    <row r="414" spans="1:26" x14ac:dyDescent="0.3">
      <c r="A414" s="263">
        <v>1449</v>
      </c>
      <c r="B414" s="30" t="s">
        <v>1025</v>
      </c>
      <c r="C414" s="12" t="s">
        <v>1024</v>
      </c>
      <c r="D414" s="18">
        <v>41199</v>
      </c>
      <c r="E414" s="17">
        <v>101</v>
      </c>
      <c r="F414" s="16" t="s">
        <v>932</v>
      </c>
      <c r="G414" s="12">
        <v>5</v>
      </c>
      <c r="H414" s="15">
        <v>35</v>
      </c>
      <c r="I414" s="302">
        <v>20</v>
      </c>
      <c r="J414" s="303">
        <f t="shared" si="6"/>
        <v>700</v>
      </c>
      <c r="K414" s="13">
        <v>18</v>
      </c>
      <c r="L414" s="12">
        <v>1</v>
      </c>
      <c r="M414" s="12"/>
      <c r="N414" s="300" t="s">
        <v>3716</v>
      </c>
      <c r="O414" s="300" t="s">
        <v>3717</v>
      </c>
      <c r="P414" s="300"/>
      <c r="Q414" s="300" t="s">
        <v>3726</v>
      </c>
      <c r="R414" s="300" t="s">
        <v>3723</v>
      </c>
      <c r="S414" s="300" t="s">
        <v>3724</v>
      </c>
      <c r="T414" s="300" t="s">
        <v>3725</v>
      </c>
      <c r="U414" s="400" t="s">
        <v>3727</v>
      </c>
      <c r="V414" s="400" t="s">
        <v>3728</v>
      </c>
      <c r="W414" s="410" t="s">
        <v>3649</v>
      </c>
      <c r="X414" s="410" t="s">
        <v>3632</v>
      </c>
      <c r="Y414" s="410" t="s">
        <v>3445</v>
      </c>
      <c r="Z414" s="410" t="s">
        <v>3636</v>
      </c>
    </row>
    <row r="415" spans="1:26" x14ac:dyDescent="0.3">
      <c r="A415" s="266">
        <v>1450</v>
      </c>
      <c r="B415" s="22" t="s">
        <v>1023</v>
      </c>
      <c r="C415" s="12" t="s">
        <v>1022</v>
      </c>
      <c r="D415" s="18">
        <v>41199</v>
      </c>
      <c r="E415" s="17">
        <v>101</v>
      </c>
      <c r="F415" s="16" t="s">
        <v>935</v>
      </c>
      <c r="G415" s="12">
        <v>3</v>
      </c>
      <c r="H415" s="15">
        <v>37</v>
      </c>
      <c r="I415" s="302">
        <v>21</v>
      </c>
      <c r="J415" s="303">
        <f t="shared" si="6"/>
        <v>777</v>
      </c>
      <c r="K415" s="13">
        <v>4</v>
      </c>
      <c r="L415" s="12">
        <v>1</v>
      </c>
      <c r="M415" s="12"/>
      <c r="N415" s="300" t="s">
        <v>3716</v>
      </c>
      <c r="O415" s="300" t="s">
        <v>3717</v>
      </c>
      <c r="P415" s="300"/>
      <c r="Q415" s="300" t="s">
        <v>3726</v>
      </c>
      <c r="R415" s="300" t="s">
        <v>3723</v>
      </c>
      <c r="S415" s="300" t="s">
        <v>3724</v>
      </c>
      <c r="T415" s="300" t="s">
        <v>3725</v>
      </c>
      <c r="U415" s="400" t="s">
        <v>3727</v>
      </c>
      <c r="V415" s="400" t="s">
        <v>3728</v>
      </c>
      <c r="W415" s="410" t="s">
        <v>3631</v>
      </c>
      <c r="X415" s="410" t="s">
        <v>3632</v>
      </c>
      <c r="Y415" s="410" t="s">
        <v>3445</v>
      </c>
      <c r="Z415" s="410" t="s">
        <v>3636</v>
      </c>
    </row>
    <row r="416" spans="1:26" x14ac:dyDescent="0.3">
      <c r="A416" s="263">
        <v>1451</v>
      </c>
      <c r="B416" s="30" t="s">
        <v>1021</v>
      </c>
      <c r="C416" s="12" t="s">
        <v>1020</v>
      </c>
      <c r="D416" s="18">
        <v>41199</v>
      </c>
      <c r="E416" s="17">
        <v>102</v>
      </c>
      <c r="F416" s="16" t="s">
        <v>932</v>
      </c>
      <c r="G416" s="12">
        <v>7</v>
      </c>
      <c r="H416" s="15">
        <v>33</v>
      </c>
      <c r="I416" s="302">
        <v>14</v>
      </c>
      <c r="J416" s="303">
        <f t="shared" si="6"/>
        <v>462</v>
      </c>
      <c r="K416" s="13">
        <v>21</v>
      </c>
      <c r="L416" s="12">
        <v>1</v>
      </c>
      <c r="M416" s="12"/>
      <c r="N416" s="300" t="s">
        <v>3716</v>
      </c>
      <c r="O416" s="300" t="s">
        <v>3717</v>
      </c>
      <c r="P416" s="300"/>
      <c r="Q416" s="300" t="s">
        <v>3726</v>
      </c>
      <c r="R416" s="300" t="s">
        <v>3723</v>
      </c>
      <c r="S416" s="300" t="s">
        <v>3724</v>
      </c>
      <c r="T416" s="300" t="s">
        <v>3725</v>
      </c>
      <c r="U416" s="400" t="s">
        <v>3727</v>
      </c>
      <c r="V416" s="400" t="s">
        <v>3728</v>
      </c>
      <c r="W416" s="410" t="s">
        <v>3709</v>
      </c>
      <c r="X416" s="410" t="s">
        <v>3710</v>
      </c>
      <c r="Y416" s="410" t="s">
        <v>3644</v>
      </c>
      <c r="Z416" s="410" t="s">
        <v>3636</v>
      </c>
    </row>
    <row r="417" spans="1:26" x14ac:dyDescent="0.3">
      <c r="A417" s="263">
        <v>1452</v>
      </c>
      <c r="B417" s="22" t="s">
        <v>1019</v>
      </c>
      <c r="C417" s="12" t="s">
        <v>1018</v>
      </c>
      <c r="D417" s="18">
        <v>41199</v>
      </c>
      <c r="E417" s="17">
        <v>102</v>
      </c>
      <c r="F417" s="16" t="s">
        <v>935</v>
      </c>
      <c r="G417" s="12">
        <v>6</v>
      </c>
      <c r="H417" s="15">
        <v>34</v>
      </c>
      <c r="I417" s="302">
        <v>18</v>
      </c>
      <c r="J417" s="303">
        <f t="shared" si="6"/>
        <v>612</v>
      </c>
      <c r="K417" s="13">
        <v>27</v>
      </c>
      <c r="L417" s="12">
        <v>1</v>
      </c>
      <c r="M417" s="12"/>
      <c r="N417" s="300" t="s">
        <v>3716</v>
      </c>
      <c r="O417" s="300" t="s">
        <v>3717</v>
      </c>
      <c r="P417" s="300"/>
      <c r="Q417" s="300" t="s">
        <v>3726</v>
      </c>
      <c r="R417" s="300" t="s">
        <v>3723</v>
      </c>
      <c r="S417" s="300" t="s">
        <v>3724</v>
      </c>
      <c r="T417" s="300" t="s">
        <v>3725</v>
      </c>
      <c r="U417" s="400" t="s">
        <v>3727</v>
      </c>
      <c r="V417" s="400" t="s">
        <v>3728</v>
      </c>
      <c r="W417" s="410" t="s">
        <v>3655</v>
      </c>
      <c r="X417" s="410" t="s">
        <v>3656</v>
      </c>
      <c r="Y417" s="410" t="s">
        <v>3639</v>
      </c>
      <c r="Z417" s="410" t="s">
        <v>3633</v>
      </c>
    </row>
    <row r="418" spans="1:26" x14ac:dyDescent="0.3">
      <c r="A418" s="263">
        <v>1453</v>
      </c>
      <c r="B418" s="30" t="s">
        <v>1017</v>
      </c>
      <c r="C418" s="12" t="s">
        <v>1016</v>
      </c>
      <c r="D418" s="18">
        <v>41199</v>
      </c>
      <c r="E418" s="17">
        <v>103</v>
      </c>
      <c r="F418" s="16" t="s">
        <v>932</v>
      </c>
      <c r="G418" s="12">
        <v>7</v>
      </c>
      <c r="H418" s="15">
        <v>33</v>
      </c>
      <c r="I418" s="302">
        <v>14</v>
      </c>
      <c r="J418" s="303">
        <f t="shared" si="6"/>
        <v>462</v>
      </c>
      <c r="K418" s="13">
        <v>17</v>
      </c>
      <c r="L418" s="12">
        <v>1</v>
      </c>
      <c r="M418" s="12"/>
      <c r="N418" s="300" t="s">
        <v>3716</v>
      </c>
      <c r="O418" s="300" t="s">
        <v>3717</v>
      </c>
      <c r="P418" s="300"/>
      <c r="Q418" s="300" t="s">
        <v>3726</v>
      </c>
      <c r="R418" s="300" t="s">
        <v>3723</v>
      </c>
      <c r="S418" s="300" t="s">
        <v>3724</v>
      </c>
      <c r="T418" s="300" t="s">
        <v>3725</v>
      </c>
      <c r="U418" s="400" t="s">
        <v>3727</v>
      </c>
      <c r="V418" s="400" t="s">
        <v>3728</v>
      </c>
      <c r="W418" s="410" t="s">
        <v>3631</v>
      </c>
      <c r="X418" s="410" t="s">
        <v>3632</v>
      </c>
      <c r="Y418" s="410" t="s">
        <v>3644</v>
      </c>
      <c r="Z418" s="410" t="s">
        <v>3633</v>
      </c>
    </row>
    <row r="419" spans="1:26" x14ac:dyDescent="0.3">
      <c r="A419" s="263">
        <v>1454</v>
      </c>
      <c r="B419" s="30" t="s">
        <v>1015</v>
      </c>
      <c r="C419" s="12" t="s">
        <v>1014</v>
      </c>
      <c r="D419" s="18">
        <v>41199</v>
      </c>
      <c r="E419" s="17">
        <v>103</v>
      </c>
      <c r="F419" s="16" t="s">
        <v>935</v>
      </c>
      <c r="G419" s="12">
        <v>5</v>
      </c>
      <c r="H419" s="15">
        <v>35</v>
      </c>
      <c r="I419" s="302">
        <v>20</v>
      </c>
      <c r="J419" s="303">
        <f t="shared" si="6"/>
        <v>700</v>
      </c>
      <c r="K419" s="13">
        <v>15</v>
      </c>
      <c r="L419" s="12">
        <v>1</v>
      </c>
      <c r="M419" s="12"/>
      <c r="N419" s="300" t="s">
        <v>3716</v>
      </c>
      <c r="O419" s="300" t="s">
        <v>3717</v>
      </c>
      <c r="P419" s="300"/>
      <c r="Q419" s="300" t="s">
        <v>3726</v>
      </c>
      <c r="R419" s="300" t="s">
        <v>3723</v>
      </c>
      <c r="S419" s="300" t="s">
        <v>3724</v>
      </c>
      <c r="T419" s="300" t="s">
        <v>3725</v>
      </c>
      <c r="U419" s="400" t="s">
        <v>3727</v>
      </c>
      <c r="V419" s="400" t="s">
        <v>3728</v>
      </c>
      <c r="W419" s="410" t="s">
        <v>3637</v>
      </c>
      <c r="X419" s="410" t="s">
        <v>3706</v>
      </c>
      <c r="Y419" s="410" t="s">
        <v>3445</v>
      </c>
      <c r="Z419" s="410" t="s">
        <v>3636</v>
      </c>
    </row>
    <row r="420" spans="1:26" x14ac:dyDescent="0.3">
      <c r="A420" s="263">
        <v>1455</v>
      </c>
      <c r="B420" s="30" t="s">
        <v>1013</v>
      </c>
      <c r="C420" s="12" t="s">
        <v>1012</v>
      </c>
      <c r="D420" s="18">
        <v>41199</v>
      </c>
      <c r="E420" s="17">
        <v>104</v>
      </c>
      <c r="F420" s="16" t="s">
        <v>932</v>
      </c>
      <c r="G420" s="12">
        <v>4</v>
      </c>
      <c r="H420" s="15">
        <v>36</v>
      </c>
      <c r="I420" s="302">
        <v>22</v>
      </c>
      <c r="J420" s="303">
        <f t="shared" si="6"/>
        <v>792</v>
      </c>
      <c r="K420" s="13">
        <v>7</v>
      </c>
      <c r="L420" s="12">
        <v>1</v>
      </c>
      <c r="M420" s="12"/>
      <c r="N420" s="300" t="s">
        <v>3716</v>
      </c>
      <c r="O420" s="300" t="s">
        <v>3717</v>
      </c>
      <c r="P420" s="300"/>
      <c r="Q420" s="300" t="s">
        <v>3726</v>
      </c>
      <c r="R420" s="300" t="s">
        <v>3723</v>
      </c>
      <c r="S420" s="300" t="s">
        <v>3724</v>
      </c>
      <c r="T420" s="300" t="s">
        <v>3725</v>
      </c>
      <c r="U420" s="400" t="s">
        <v>3727</v>
      </c>
      <c r="V420" s="400" t="s">
        <v>3728</v>
      </c>
      <c r="W420" s="410" t="s">
        <v>3631</v>
      </c>
      <c r="X420" s="410" t="s">
        <v>3632</v>
      </c>
      <c r="Y420" s="410" t="s">
        <v>3445</v>
      </c>
      <c r="Z420" s="410" t="s">
        <v>3633</v>
      </c>
    </row>
    <row r="421" spans="1:26" x14ac:dyDescent="0.3">
      <c r="A421" s="263">
        <v>1456</v>
      </c>
      <c r="B421" s="30" t="s">
        <v>1011</v>
      </c>
      <c r="C421" s="12" t="s">
        <v>1010</v>
      </c>
      <c r="D421" s="18">
        <v>41199</v>
      </c>
      <c r="E421" s="17">
        <v>104</v>
      </c>
      <c r="F421" s="16" t="s">
        <v>935</v>
      </c>
      <c r="G421" s="12">
        <v>5</v>
      </c>
      <c r="H421" s="15">
        <v>35</v>
      </c>
      <c r="I421" s="302">
        <v>19</v>
      </c>
      <c r="J421" s="303">
        <f t="shared" si="6"/>
        <v>665</v>
      </c>
      <c r="K421" s="13">
        <v>14</v>
      </c>
      <c r="L421" s="12">
        <v>1</v>
      </c>
      <c r="M421" s="12"/>
      <c r="N421" s="300" t="s">
        <v>3716</v>
      </c>
      <c r="O421" s="300" t="s">
        <v>3717</v>
      </c>
      <c r="P421" s="300"/>
      <c r="Q421" s="300" t="s">
        <v>3726</v>
      </c>
      <c r="R421" s="300" t="s">
        <v>3723</v>
      </c>
      <c r="S421" s="300" t="s">
        <v>3724</v>
      </c>
      <c r="T421" s="300" t="s">
        <v>3725</v>
      </c>
      <c r="U421" s="400" t="s">
        <v>3727</v>
      </c>
      <c r="V421" s="400" t="s">
        <v>3728</v>
      </c>
      <c r="W421" s="410" t="s">
        <v>3634</v>
      </c>
      <c r="X421" s="410" t="s">
        <v>3635</v>
      </c>
      <c r="Y421" s="410" t="s">
        <v>3445</v>
      </c>
      <c r="Z421" s="410" t="s">
        <v>3636</v>
      </c>
    </row>
    <row r="422" spans="1:26" x14ac:dyDescent="0.3">
      <c r="A422" s="263">
        <v>1457</v>
      </c>
      <c r="B422" s="30" t="s">
        <v>1009</v>
      </c>
      <c r="C422" s="12" t="s">
        <v>1008</v>
      </c>
      <c r="D422" s="18">
        <v>41199</v>
      </c>
      <c r="E422" s="17">
        <v>105</v>
      </c>
      <c r="F422" s="16" t="s">
        <v>932</v>
      </c>
      <c r="G422" s="12">
        <v>7</v>
      </c>
      <c r="H422" s="15">
        <v>33</v>
      </c>
      <c r="I422" s="302">
        <v>13</v>
      </c>
      <c r="J422" s="303">
        <f t="shared" si="6"/>
        <v>429</v>
      </c>
      <c r="K422" s="13">
        <v>17</v>
      </c>
      <c r="L422" s="12">
        <v>1</v>
      </c>
      <c r="M422" s="12"/>
      <c r="N422" s="300" t="s">
        <v>3716</v>
      </c>
      <c r="O422" s="300" t="s">
        <v>3717</v>
      </c>
      <c r="P422" s="300"/>
      <c r="Q422" s="300" t="s">
        <v>3726</v>
      </c>
      <c r="R422" s="300" t="s">
        <v>3723</v>
      </c>
      <c r="S422" s="300" t="s">
        <v>3724</v>
      </c>
      <c r="T422" s="300" t="s">
        <v>3725</v>
      </c>
      <c r="U422" s="400" t="s">
        <v>3727</v>
      </c>
      <c r="V422" s="400" t="s">
        <v>3728</v>
      </c>
      <c r="W422" s="410" t="s">
        <v>3631</v>
      </c>
      <c r="X422" s="410" t="s">
        <v>3632</v>
      </c>
      <c r="Y422" s="410" t="s">
        <v>3644</v>
      </c>
      <c r="Z422" s="410" t="s">
        <v>3636</v>
      </c>
    </row>
    <row r="423" spans="1:26" x14ac:dyDescent="0.3">
      <c r="A423" s="263">
        <v>1458</v>
      </c>
      <c r="B423" s="30" t="s">
        <v>1007</v>
      </c>
      <c r="C423" s="12" t="s">
        <v>1006</v>
      </c>
      <c r="D423" s="18">
        <v>41199</v>
      </c>
      <c r="E423" s="17">
        <v>105</v>
      </c>
      <c r="F423" s="16" t="s">
        <v>935</v>
      </c>
      <c r="G423" s="12">
        <v>5</v>
      </c>
      <c r="H423" s="15">
        <v>35</v>
      </c>
      <c r="I423" s="302">
        <v>17</v>
      </c>
      <c r="J423" s="303">
        <f t="shared" si="6"/>
        <v>595</v>
      </c>
      <c r="K423" s="13">
        <v>9</v>
      </c>
      <c r="L423" s="12">
        <v>1</v>
      </c>
      <c r="M423" s="12"/>
      <c r="N423" s="300" t="s">
        <v>3716</v>
      </c>
      <c r="O423" s="300" t="s">
        <v>3717</v>
      </c>
      <c r="P423" s="300"/>
      <c r="Q423" s="300" t="s">
        <v>3726</v>
      </c>
      <c r="R423" s="300" t="s">
        <v>3723</v>
      </c>
      <c r="S423" s="300" t="s">
        <v>3724</v>
      </c>
      <c r="T423" s="300" t="s">
        <v>3725</v>
      </c>
      <c r="U423" s="400" t="s">
        <v>3727</v>
      </c>
      <c r="V423" s="400" t="s">
        <v>3728</v>
      </c>
      <c r="W423" s="410" t="s">
        <v>3655</v>
      </c>
      <c r="X423" s="410" t="s">
        <v>3656</v>
      </c>
      <c r="Y423" s="410" t="s">
        <v>3639</v>
      </c>
      <c r="Z423" s="410" t="s">
        <v>3636</v>
      </c>
    </row>
    <row r="424" spans="1:26" x14ac:dyDescent="0.3">
      <c r="A424" s="263">
        <v>1459</v>
      </c>
      <c r="B424" s="30" t="s">
        <v>1005</v>
      </c>
      <c r="C424" s="12" t="s">
        <v>1004</v>
      </c>
      <c r="D424" s="18">
        <v>41199</v>
      </c>
      <c r="E424" s="17">
        <v>106</v>
      </c>
      <c r="F424" s="16" t="s">
        <v>932</v>
      </c>
      <c r="G424" s="12">
        <v>5</v>
      </c>
      <c r="H424" s="15">
        <v>35</v>
      </c>
      <c r="I424" s="302">
        <v>18</v>
      </c>
      <c r="J424" s="303">
        <f t="shared" si="6"/>
        <v>630</v>
      </c>
      <c r="K424" s="13">
        <v>12</v>
      </c>
      <c r="L424" s="12">
        <v>1</v>
      </c>
      <c r="M424" s="12"/>
      <c r="N424" s="300" t="s">
        <v>3716</v>
      </c>
      <c r="O424" s="300" t="s">
        <v>3717</v>
      </c>
      <c r="P424" s="300"/>
      <c r="Q424" s="300" t="s">
        <v>3726</v>
      </c>
      <c r="R424" s="300" t="s">
        <v>3723</v>
      </c>
      <c r="S424" s="300" t="s">
        <v>3724</v>
      </c>
      <c r="T424" s="300" t="s">
        <v>3725</v>
      </c>
      <c r="U424" s="400" t="s">
        <v>3727</v>
      </c>
      <c r="V424" s="400" t="s">
        <v>3728</v>
      </c>
      <c r="W424" s="410" t="s">
        <v>3701</v>
      </c>
      <c r="X424" s="410" t="s">
        <v>3702</v>
      </c>
      <c r="Y424" s="410" t="s">
        <v>3644</v>
      </c>
      <c r="Z424" s="410" t="s">
        <v>3636</v>
      </c>
    </row>
    <row r="425" spans="1:26" x14ac:dyDescent="0.3">
      <c r="A425" s="263">
        <v>1460</v>
      </c>
      <c r="B425" s="30" t="s">
        <v>1003</v>
      </c>
      <c r="C425" s="12" t="s">
        <v>1002</v>
      </c>
      <c r="D425" s="18">
        <v>41199</v>
      </c>
      <c r="E425" s="17">
        <v>106</v>
      </c>
      <c r="F425" s="16" t="s">
        <v>935</v>
      </c>
      <c r="G425" s="12">
        <v>5</v>
      </c>
      <c r="H425" s="15">
        <v>35</v>
      </c>
      <c r="I425" s="302">
        <v>20</v>
      </c>
      <c r="J425" s="303">
        <f t="shared" si="6"/>
        <v>700</v>
      </c>
      <c r="K425" s="13">
        <v>21</v>
      </c>
      <c r="L425" s="12">
        <v>1</v>
      </c>
      <c r="M425" s="12"/>
      <c r="N425" s="300" t="s">
        <v>3716</v>
      </c>
      <c r="O425" s="300" t="s">
        <v>3717</v>
      </c>
      <c r="P425" s="300"/>
      <c r="Q425" s="300" t="s">
        <v>3726</v>
      </c>
      <c r="R425" s="300" t="s">
        <v>3723</v>
      </c>
      <c r="S425" s="300" t="s">
        <v>3724</v>
      </c>
      <c r="T425" s="300" t="s">
        <v>3725</v>
      </c>
      <c r="U425" s="400" t="s">
        <v>3727</v>
      </c>
      <c r="V425" s="400" t="s">
        <v>3728</v>
      </c>
      <c r="W425" s="410" t="s">
        <v>3652</v>
      </c>
      <c r="X425" s="410" t="s">
        <v>3705</v>
      </c>
      <c r="Y425" s="410" t="s">
        <v>3644</v>
      </c>
      <c r="Z425" s="410" t="s">
        <v>3636</v>
      </c>
    </row>
    <row r="426" spans="1:26" x14ac:dyDescent="0.3">
      <c r="A426" s="263">
        <v>1461</v>
      </c>
      <c r="B426" s="30" t="s">
        <v>1001</v>
      </c>
      <c r="C426" s="12" t="s">
        <v>1000</v>
      </c>
      <c r="D426" s="18">
        <v>41199</v>
      </c>
      <c r="E426" s="17">
        <v>107</v>
      </c>
      <c r="F426" s="16" t="s">
        <v>932</v>
      </c>
      <c r="G426" s="12">
        <v>6</v>
      </c>
      <c r="H426" s="15">
        <v>34</v>
      </c>
      <c r="I426" s="302">
        <v>15</v>
      </c>
      <c r="J426" s="303">
        <f t="shared" si="6"/>
        <v>510</v>
      </c>
      <c r="K426" s="13">
        <v>15</v>
      </c>
      <c r="L426" s="12">
        <v>1</v>
      </c>
      <c r="M426" s="12"/>
      <c r="N426" s="300" t="s">
        <v>3716</v>
      </c>
      <c r="O426" s="300" t="s">
        <v>3717</v>
      </c>
      <c r="P426" s="300"/>
      <c r="Q426" s="300" t="s">
        <v>3726</v>
      </c>
      <c r="R426" s="300" t="s">
        <v>3723</v>
      </c>
      <c r="S426" s="300" t="s">
        <v>3724</v>
      </c>
      <c r="T426" s="300" t="s">
        <v>3725</v>
      </c>
      <c r="U426" s="400" t="s">
        <v>3727</v>
      </c>
      <c r="V426" s="400" t="s">
        <v>3728</v>
      </c>
      <c r="W426" s="410" t="s">
        <v>3676</v>
      </c>
      <c r="X426" s="410" t="s">
        <v>3677</v>
      </c>
      <c r="Y426" s="410" t="s">
        <v>3639</v>
      </c>
      <c r="Z426" s="410" t="s">
        <v>3633</v>
      </c>
    </row>
    <row r="427" spans="1:26" x14ac:dyDescent="0.3">
      <c r="A427" s="263">
        <v>1462</v>
      </c>
      <c r="B427" s="30" t="s">
        <v>999</v>
      </c>
      <c r="C427" s="12" t="s">
        <v>998</v>
      </c>
      <c r="D427" s="18">
        <v>41199</v>
      </c>
      <c r="E427" s="17">
        <v>107</v>
      </c>
      <c r="F427" s="16" t="s">
        <v>935</v>
      </c>
      <c r="G427" s="12">
        <v>5</v>
      </c>
      <c r="H427" s="15">
        <v>35</v>
      </c>
      <c r="I427" s="302">
        <v>20</v>
      </c>
      <c r="J427" s="303">
        <f t="shared" ref="J427:J460" si="7">PRODUCT(H427:I427)</f>
        <v>700</v>
      </c>
      <c r="K427" s="13">
        <v>20</v>
      </c>
      <c r="L427" s="12">
        <v>1</v>
      </c>
      <c r="M427" s="12"/>
      <c r="N427" s="300" t="s">
        <v>3716</v>
      </c>
      <c r="O427" s="300" t="s">
        <v>3717</v>
      </c>
      <c r="P427" s="300"/>
      <c r="Q427" s="300" t="s">
        <v>3726</v>
      </c>
      <c r="R427" s="300" t="s">
        <v>3723</v>
      </c>
      <c r="S427" s="300" t="s">
        <v>3724</v>
      </c>
      <c r="T427" s="300" t="s">
        <v>3725</v>
      </c>
      <c r="U427" s="400" t="s">
        <v>3727</v>
      </c>
      <c r="V427" s="400" t="s">
        <v>3728</v>
      </c>
      <c r="W427" s="410" t="s">
        <v>3637</v>
      </c>
      <c r="X427" s="410" t="s">
        <v>3706</v>
      </c>
      <c r="Y427" s="410" t="s">
        <v>3644</v>
      </c>
      <c r="Z427" s="410" t="s">
        <v>3633</v>
      </c>
    </row>
    <row r="428" spans="1:26" x14ac:dyDescent="0.3">
      <c r="A428" s="263">
        <v>1463</v>
      </c>
      <c r="B428" s="30" t="s">
        <v>997</v>
      </c>
      <c r="C428" s="12" t="s">
        <v>996</v>
      </c>
      <c r="D428" s="18">
        <v>41312</v>
      </c>
      <c r="E428" s="17">
        <v>108</v>
      </c>
      <c r="F428" s="16" t="s">
        <v>932</v>
      </c>
      <c r="G428" s="12">
        <v>5</v>
      </c>
      <c r="H428" s="15">
        <v>35</v>
      </c>
      <c r="I428" s="302">
        <v>16</v>
      </c>
      <c r="J428" s="303">
        <f t="shared" si="7"/>
        <v>560</v>
      </c>
      <c r="K428" s="13">
        <v>12</v>
      </c>
      <c r="L428" s="12">
        <v>1</v>
      </c>
      <c r="M428" s="12"/>
      <c r="N428" s="300" t="s">
        <v>3716</v>
      </c>
      <c r="O428" s="300" t="s">
        <v>3717</v>
      </c>
      <c r="P428" s="300"/>
      <c r="Q428" s="300" t="s">
        <v>3726</v>
      </c>
      <c r="R428" s="300" t="s">
        <v>3723</v>
      </c>
      <c r="S428" s="300" t="s">
        <v>3724</v>
      </c>
      <c r="T428" s="300" t="s">
        <v>3725</v>
      </c>
      <c r="U428" s="400" t="s">
        <v>3727</v>
      </c>
      <c r="V428" s="400" t="s">
        <v>3728</v>
      </c>
      <c r="W428" s="410" t="s">
        <v>3655</v>
      </c>
      <c r="X428" s="410" t="s">
        <v>3656</v>
      </c>
      <c r="Y428" s="410" t="s">
        <v>3639</v>
      </c>
      <c r="Z428" s="410" t="s">
        <v>3633</v>
      </c>
    </row>
    <row r="429" spans="1:26" x14ac:dyDescent="0.3">
      <c r="A429" s="263">
        <v>1464</v>
      </c>
      <c r="B429" s="30" t="s">
        <v>995</v>
      </c>
      <c r="C429" s="12" t="s">
        <v>994</v>
      </c>
      <c r="D429" s="18">
        <v>41312</v>
      </c>
      <c r="E429" s="17">
        <v>108</v>
      </c>
      <c r="F429" s="16" t="s">
        <v>935</v>
      </c>
      <c r="G429" s="12">
        <v>4</v>
      </c>
      <c r="H429" s="15">
        <v>36</v>
      </c>
      <c r="I429" s="302">
        <v>23</v>
      </c>
      <c r="J429" s="303">
        <f t="shared" si="7"/>
        <v>828</v>
      </c>
      <c r="K429" s="13">
        <v>9</v>
      </c>
      <c r="L429" s="12">
        <v>1</v>
      </c>
      <c r="M429" s="12"/>
      <c r="N429" s="300" t="s">
        <v>3716</v>
      </c>
      <c r="O429" s="300" t="s">
        <v>3717</v>
      </c>
      <c r="P429" s="300"/>
      <c r="Q429" s="300" t="s">
        <v>3726</v>
      </c>
      <c r="R429" s="300" t="s">
        <v>3723</v>
      </c>
      <c r="S429" s="300" t="s">
        <v>3724</v>
      </c>
      <c r="T429" s="300" t="s">
        <v>3725</v>
      </c>
      <c r="U429" s="400" t="s">
        <v>3727</v>
      </c>
      <c r="V429" s="400" t="s">
        <v>3728</v>
      </c>
      <c r="W429" s="410" t="s">
        <v>3638</v>
      </c>
      <c r="X429" s="410" t="s">
        <v>3632</v>
      </c>
      <c r="Y429" s="410" t="s">
        <v>3445</v>
      </c>
      <c r="Z429" s="410" t="s">
        <v>3636</v>
      </c>
    </row>
    <row r="430" spans="1:26" x14ac:dyDescent="0.3">
      <c r="A430" s="263">
        <v>1465</v>
      </c>
      <c r="B430" s="30" t="s">
        <v>993</v>
      </c>
      <c r="C430" s="12" t="s">
        <v>992</v>
      </c>
      <c r="D430" s="18">
        <v>41312</v>
      </c>
      <c r="E430" s="17">
        <v>109</v>
      </c>
      <c r="F430" s="16" t="s">
        <v>932</v>
      </c>
      <c r="G430" s="12">
        <v>7</v>
      </c>
      <c r="H430" s="15">
        <v>33</v>
      </c>
      <c r="I430" s="302">
        <v>14</v>
      </c>
      <c r="J430" s="303">
        <f t="shared" si="7"/>
        <v>462</v>
      </c>
      <c r="K430" s="13">
        <v>31</v>
      </c>
      <c r="L430" s="12">
        <v>1</v>
      </c>
      <c r="M430" s="12"/>
      <c r="N430" s="300" t="s">
        <v>3716</v>
      </c>
      <c r="O430" s="300" t="s">
        <v>3717</v>
      </c>
      <c r="P430" s="300"/>
      <c r="Q430" s="300" t="s">
        <v>3726</v>
      </c>
      <c r="R430" s="300" t="s">
        <v>3723</v>
      </c>
      <c r="S430" s="300" t="s">
        <v>3724</v>
      </c>
      <c r="T430" s="300" t="s">
        <v>3725</v>
      </c>
      <c r="U430" s="400" t="s">
        <v>3727</v>
      </c>
      <c r="V430" s="400" t="s">
        <v>3728</v>
      </c>
      <c r="W430" s="410" t="s">
        <v>3631</v>
      </c>
      <c r="X430" s="410" t="s">
        <v>3632</v>
      </c>
      <c r="Y430" s="410" t="s">
        <v>3445</v>
      </c>
      <c r="Z430" s="410" t="s">
        <v>3633</v>
      </c>
    </row>
    <row r="431" spans="1:26" x14ac:dyDescent="0.3">
      <c r="A431" s="263">
        <v>1466</v>
      </c>
      <c r="B431" s="30" t="s">
        <v>991</v>
      </c>
      <c r="C431" s="12" t="s">
        <v>990</v>
      </c>
      <c r="D431" s="18">
        <v>41312</v>
      </c>
      <c r="E431" s="17">
        <v>109</v>
      </c>
      <c r="F431" s="16" t="s">
        <v>935</v>
      </c>
      <c r="G431" s="12">
        <v>6</v>
      </c>
      <c r="H431" s="15">
        <v>34</v>
      </c>
      <c r="I431" s="302">
        <v>16</v>
      </c>
      <c r="J431" s="303">
        <f t="shared" si="7"/>
        <v>544</v>
      </c>
      <c r="K431" s="13">
        <v>18</v>
      </c>
      <c r="L431" s="12">
        <v>1</v>
      </c>
      <c r="M431" s="12"/>
      <c r="N431" s="300" t="s">
        <v>3716</v>
      </c>
      <c r="O431" s="300" t="s">
        <v>3717</v>
      </c>
      <c r="P431" s="300"/>
      <c r="Q431" s="300" t="s">
        <v>3726</v>
      </c>
      <c r="R431" s="300" t="s">
        <v>3723</v>
      </c>
      <c r="S431" s="300" t="s">
        <v>3724</v>
      </c>
      <c r="T431" s="300" t="s">
        <v>3725</v>
      </c>
      <c r="U431" s="400" t="s">
        <v>3727</v>
      </c>
      <c r="V431" s="400" t="s">
        <v>3728</v>
      </c>
      <c r="W431" s="410" t="s">
        <v>3634</v>
      </c>
      <c r="X431" s="410" t="s">
        <v>3635</v>
      </c>
      <c r="Y431" s="410" t="s">
        <v>3644</v>
      </c>
      <c r="Z431" s="410" t="s">
        <v>3633</v>
      </c>
    </row>
    <row r="432" spans="1:26" x14ac:dyDescent="0.3">
      <c r="A432" s="263">
        <v>1467</v>
      </c>
      <c r="B432" s="30" t="s">
        <v>989</v>
      </c>
      <c r="C432" s="12" t="s">
        <v>988</v>
      </c>
      <c r="D432" s="18">
        <v>41312</v>
      </c>
      <c r="E432" s="17">
        <v>110</v>
      </c>
      <c r="F432" s="16" t="s">
        <v>932</v>
      </c>
      <c r="G432" s="12">
        <v>4</v>
      </c>
      <c r="H432" s="15">
        <v>36</v>
      </c>
      <c r="I432" s="302">
        <v>20</v>
      </c>
      <c r="J432" s="303">
        <f t="shared" si="7"/>
        <v>720</v>
      </c>
      <c r="K432" s="13">
        <v>9</v>
      </c>
      <c r="L432" s="12">
        <v>1</v>
      </c>
      <c r="M432" s="12"/>
      <c r="N432" s="300" t="s">
        <v>3716</v>
      </c>
      <c r="O432" s="300" t="s">
        <v>3717</v>
      </c>
      <c r="P432" s="300"/>
      <c r="Q432" s="300" t="s">
        <v>3726</v>
      </c>
      <c r="R432" s="300" t="s">
        <v>3723</v>
      </c>
      <c r="S432" s="300" t="s">
        <v>3724</v>
      </c>
      <c r="T432" s="300" t="s">
        <v>3725</v>
      </c>
      <c r="U432" s="400" t="s">
        <v>3727</v>
      </c>
      <c r="V432" s="400" t="s">
        <v>3728</v>
      </c>
      <c r="W432" s="410" t="s">
        <v>3631</v>
      </c>
      <c r="X432" s="410" t="s">
        <v>3632</v>
      </c>
      <c r="Y432" s="410" t="s">
        <v>3445</v>
      </c>
      <c r="Z432" s="410" t="s">
        <v>3633</v>
      </c>
    </row>
    <row r="433" spans="1:26" x14ac:dyDescent="0.3">
      <c r="A433" s="263">
        <v>1468</v>
      </c>
      <c r="B433" s="30" t="s">
        <v>987</v>
      </c>
      <c r="C433" s="12" t="s">
        <v>986</v>
      </c>
      <c r="D433" s="18">
        <v>41312</v>
      </c>
      <c r="E433" s="17">
        <v>110</v>
      </c>
      <c r="F433" s="16" t="s">
        <v>935</v>
      </c>
      <c r="G433" s="12">
        <v>5</v>
      </c>
      <c r="H433" s="15">
        <v>35</v>
      </c>
      <c r="I433" s="302">
        <v>24</v>
      </c>
      <c r="J433" s="303">
        <f t="shared" si="7"/>
        <v>840</v>
      </c>
      <c r="K433" s="13">
        <v>36</v>
      </c>
      <c r="L433" s="12">
        <v>1</v>
      </c>
      <c r="M433" s="12"/>
      <c r="N433" s="300" t="s">
        <v>3716</v>
      </c>
      <c r="O433" s="300" t="s">
        <v>3717</v>
      </c>
      <c r="P433" s="300"/>
      <c r="Q433" s="300" t="s">
        <v>3726</v>
      </c>
      <c r="R433" s="300" t="s">
        <v>3723</v>
      </c>
      <c r="S433" s="300" t="s">
        <v>3724</v>
      </c>
      <c r="T433" s="300" t="s">
        <v>3725</v>
      </c>
      <c r="U433" s="400" t="s">
        <v>3727</v>
      </c>
      <c r="V433" s="400" t="s">
        <v>3728</v>
      </c>
      <c r="W433" s="410" t="s">
        <v>3631</v>
      </c>
      <c r="X433" s="410" t="s">
        <v>3632</v>
      </c>
      <c r="Y433" s="410" t="s">
        <v>3445</v>
      </c>
      <c r="Z433" s="410" t="s">
        <v>3633</v>
      </c>
    </row>
    <row r="434" spans="1:26" x14ac:dyDescent="0.3">
      <c r="A434" s="263">
        <v>1469</v>
      </c>
      <c r="B434" s="30" t="s">
        <v>985</v>
      </c>
      <c r="C434" s="12" t="s">
        <v>984</v>
      </c>
      <c r="D434" s="18">
        <v>41312</v>
      </c>
      <c r="E434" s="17">
        <v>111</v>
      </c>
      <c r="F434" s="16" t="s">
        <v>932</v>
      </c>
      <c r="G434" s="12">
        <v>6</v>
      </c>
      <c r="H434" s="15">
        <v>34</v>
      </c>
      <c r="I434" s="302">
        <v>24</v>
      </c>
      <c r="J434" s="303">
        <f t="shared" si="7"/>
        <v>816</v>
      </c>
      <c r="K434" s="13">
        <v>19</v>
      </c>
      <c r="L434" s="12">
        <v>1</v>
      </c>
      <c r="M434" s="12"/>
      <c r="N434" s="300" t="s">
        <v>3716</v>
      </c>
      <c r="O434" s="300" t="s">
        <v>3717</v>
      </c>
      <c r="P434" s="300"/>
      <c r="Q434" s="300" t="s">
        <v>3726</v>
      </c>
      <c r="R434" s="300" t="s">
        <v>3723</v>
      </c>
      <c r="S434" s="300" t="s">
        <v>3724</v>
      </c>
      <c r="T434" s="300" t="s">
        <v>3725</v>
      </c>
      <c r="U434" s="400" t="s">
        <v>3727</v>
      </c>
      <c r="V434" s="400" t="s">
        <v>3728</v>
      </c>
      <c r="W434" s="410" t="s">
        <v>3657</v>
      </c>
      <c r="X434" s="410" t="s">
        <v>3658</v>
      </c>
      <c r="Y434" s="410" t="s">
        <v>3445</v>
      </c>
      <c r="Z434" s="410" t="s">
        <v>3636</v>
      </c>
    </row>
    <row r="435" spans="1:26" x14ac:dyDescent="0.3">
      <c r="A435" s="263">
        <v>1470</v>
      </c>
      <c r="B435" s="30" t="s">
        <v>983</v>
      </c>
      <c r="C435" s="12" t="s">
        <v>982</v>
      </c>
      <c r="D435" s="18">
        <v>41312</v>
      </c>
      <c r="E435" s="17">
        <v>111</v>
      </c>
      <c r="F435" s="16" t="s">
        <v>935</v>
      </c>
      <c r="G435" s="12">
        <v>2</v>
      </c>
      <c r="H435" s="15">
        <v>38</v>
      </c>
      <c r="I435" s="302">
        <v>25</v>
      </c>
      <c r="J435" s="303">
        <f t="shared" si="7"/>
        <v>950</v>
      </c>
      <c r="K435" s="13">
        <v>18</v>
      </c>
      <c r="L435" s="12">
        <v>1</v>
      </c>
      <c r="M435" s="12"/>
      <c r="N435" s="300" t="s">
        <v>3716</v>
      </c>
      <c r="O435" s="300" t="s">
        <v>3717</v>
      </c>
      <c r="P435" s="300"/>
      <c r="Q435" s="300" t="s">
        <v>3726</v>
      </c>
      <c r="R435" s="300" t="s">
        <v>3723</v>
      </c>
      <c r="S435" s="300" t="s">
        <v>3724</v>
      </c>
      <c r="T435" s="300" t="s">
        <v>3725</v>
      </c>
      <c r="U435" s="400" t="s">
        <v>3727</v>
      </c>
      <c r="V435" s="400" t="s">
        <v>3728</v>
      </c>
      <c r="W435" s="410" t="s">
        <v>3631</v>
      </c>
      <c r="X435" s="410" t="s">
        <v>3632</v>
      </c>
      <c r="Y435" s="410" t="s">
        <v>3644</v>
      </c>
      <c r="Z435" s="410" t="s">
        <v>3636</v>
      </c>
    </row>
    <row r="436" spans="1:26" x14ac:dyDescent="0.3">
      <c r="A436" s="263">
        <v>1471</v>
      </c>
      <c r="B436" s="22" t="s">
        <v>981</v>
      </c>
      <c r="C436" s="12" t="s">
        <v>980</v>
      </c>
      <c r="D436" s="18">
        <v>41368</v>
      </c>
      <c r="E436" s="17">
        <v>112</v>
      </c>
      <c r="F436" s="16" t="s">
        <v>932</v>
      </c>
      <c r="G436" s="12">
        <v>6</v>
      </c>
      <c r="H436" s="15">
        <v>34</v>
      </c>
      <c r="I436" s="302">
        <v>13</v>
      </c>
      <c r="J436" s="303">
        <f t="shared" si="7"/>
        <v>442</v>
      </c>
      <c r="K436" s="13">
        <v>3</v>
      </c>
      <c r="L436" s="12">
        <v>1</v>
      </c>
      <c r="M436" s="12"/>
      <c r="N436" s="300" t="s">
        <v>3716</v>
      </c>
      <c r="O436" s="300" t="s">
        <v>3717</v>
      </c>
      <c r="P436" s="300"/>
      <c r="Q436" s="300" t="s">
        <v>3726</v>
      </c>
      <c r="R436" s="300" t="s">
        <v>3723</v>
      </c>
      <c r="S436" s="300" t="s">
        <v>3724</v>
      </c>
      <c r="T436" s="300" t="s">
        <v>3725</v>
      </c>
      <c r="U436" s="400" t="s">
        <v>3727</v>
      </c>
      <c r="V436" s="400" t="s">
        <v>3728</v>
      </c>
      <c r="W436" s="410" t="s">
        <v>3669</v>
      </c>
      <c r="X436" s="410" t="s">
        <v>3670</v>
      </c>
      <c r="Y436" s="410" t="s">
        <v>3445</v>
      </c>
      <c r="Z436" s="410" t="s">
        <v>3636</v>
      </c>
    </row>
    <row r="437" spans="1:26" x14ac:dyDescent="0.3">
      <c r="A437" s="29">
        <v>1472</v>
      </c>
      <c r="B437" s="29" t="s">
        <v>979</v>
      </c>
      <c r="C437" s="23" t="s">
        <v>969</v>
      </c>
      <c r="D437" s="28">
        <v>41368</v>
      </c>
      <c r="E437" s="27">
        <v>112</v>
      </c>
      <c r="F437" s="26" t="s">
        <v>935</v>
      </c>
      <c r="G437" s="23">
        <v>3</v>
      </c>
      <c r="H437" s="25">
        <v>37</v>
      </c>
      <c r="I437" s="308">
        <v>19</v>
      </c>
      <c r="J437" s="303">
        <f t="shared" si="7"/>
        <v>703</v>
      </c>
      <c r="K437" s="24">
        <v>38</v>
      </c>
      <c r="L437" s="23">
        <v>0</v>
      </c>
      <c r="M437" s="23" t="s">
        <v>978</v>
      </c>
      <c r="N437" s="300" t="s">
        <v>3716</v>
      </c>
      <c r="O437" s="300" t="s">
        <v>3717</v>
      </c>
      <c r="P437" s="300"/>
      <c r="Q437" s="300" t="s">
        <v>3726</v>
      </c>
      <c r="R437" s="300" t="s">
        <v>3723</v>
      </c>
      <c r="S437" s="300" t="s">
        <v>3724</v>
      </c>
      <c r="T437" s="300" t="s">
        <v>3725</v>
      </c>
      <c r="U437" s="400" t="s">
        <v>3727</v>
      </c>
      <c r="V437" s="400" t="s">
        <v>3728</v>
      </c>
      <c r="W437" s="410" t="s">
        <v>3642</v>
      </c>
      <c r="X437" s="410" t="s">
        <v>3643</v>
      </c>
      <c r="Y437" s="410" t="s">
        <v>3639</v>
      </c>
      <c r="Z437" s="410" t="s">
        <v>3633</v>
      </c>
    </row>
    <row r="438" spans="1:26" x14ac:dyDescent="0.3">
      <c r="A438" s="273">
        <v>1473</v>
      </c>
      <c r="B438" s="22" t="s">
        <v>977</v>
      </c>
      <c r="C438" s="12" t="s">
        <v>959</v>
      </c>
      <c r="D438" s="18">
        <v>41368</v>
      </c>
      <c r="E438" s="17">
        <v>113</v>
      </c>
      <c r="F438" s="16" t="s">
        <v>932</v>
      </c>
      <c r="G438" s="12">
        <v>4</v>
      </c>
      <c r="H438" s="15">
        <v>36</v>
      </c>
      <c r="I438" s="302">
        <v>18</v>
      </c>
      <c r="J438" s="303">
        <f t="shared" si="7"/>
        <v>648</v>
      </c>
      <c r="K438" s="13">
        <v>10</v>
      </c>
      <c r="L438" s="12">
        <v>1</v>
      </c>
      <c r="M438" s="12"/>
      <c r="N438" s="300" t="s">
        <v>3716</v>
      </c>
      <c r="O438" s="300" t="s">
        <v>3717</v>
      </c>
      <c r="P438" s="300"/>
      <c r="Q438" s="300" t="s">
        <v>3726</v>
      </c>
      <c r="R438" s="300" t="s">
        <v>3723</v>
      </c>
      <c r="S438" s="300" t="s">
        <v>3724</v>
      </c>
      <c r="T438" s="300" t="s">
        <v>3725</v>
      </c>
      <c r="U438" s="400" t="s">
        <v>3727</v>
      </c>
      <c r="V438" s="400" t="s">
        <v>3728</v>
      </c>
      <c r="W438" s="410" t="s">
        <v>3645</v>
      </c>
      <c r="X438" s="410" t="s">
        <v>3646</v>
      </c>
      <c r="Y438" s="410" t="s">
        <v>3445</v>
      </c>
      <c r="Z438" s="410" t="s">
        <v>3636</v>
      </c>
    </row>
    <row r="439" spans="1:26" x14ac:dyDescent="0.3">
      <c r="A439" s="263">
        <v>1474</v>
      </c>
      <c r="B439" s="22" t="s">
        <v>976</v>
      </c>
      <c r="C439" s="12" t="s">
        <v>975</v>
      </c>
      <c r="D439" s="18">
        <v>41368</v>
      </c>
      <c r="E439" s="17">
        <v>113</v>
      </c>
      <c r="F439" s="16" t="s">
        <v>935</v>
      </c>
      <c r="G439" s="12">
        <v>4</v>
      </c>
      <c r="H439" s="15">
        <v>36</v>
      </c>
      <c r="I439" s="302">
        <v>18</v>
      </c>
      <c r="J439" s="303">
        <f t="shared" si="7"/>
        <v>648</v>
      </c>
      <c r="K439" s="13">
        <v>7</v>
      </c>
      <c r="L439" s="12">
        <v>1</v>
      </c>
      <c r="M439" s="12"/>
      <c r="N439" s="300" t="s">
        <v>3716</v>
      </c>
      <c r="O439" s="300" t="s">
        <v>3717</v>
      </c>
      <c r="P439" s="300"/>
      <c r="Q439" s="300" t="s">
        <v>3726</v>
      </c>
      <c r="R439" s="300" t="s">
        <v>3723</v>
      </c>
      <c r="S439" s="300" t="s">
        <v>3724</v>
      </c>
      <c r="T439" s="300" t="s">
        <v>3725</v>
      </c>
      <c r="U439" s="400" t="s">
        <v>3727</v>
      </c>
      <c r="V439" s="400" t="s">
        <v>3728</v>
      </c>
      <c r="W439" s="410" t="s">
        <v>3655</v>
      </c>
      <c r="X439" s="410" t="s">
        <v>3656</v>
      </c>
      <c r="Y439" s="410" t="s">
        <v>3639</v>
      </c>
      <c r="Z439" s="410" t="s">
        <v>3636</v>
      </c>
    </row>
    <row r="440" spans="1:26" x14ac:dyDescent="0.3">
      <c r="A440" s="263">
        <v>1475</v>
      </c>
      <c r="B440" s="22" t="s">
        <v>974</v>
      </c>
      <c r="C440" s="12" t="s">
        <v>973</v>
      </c>
      <c r="D440" s="18">
        <v>41368</v>
      </c>
      <c r="E440" s="17">
        <v>114</v>
      </c>
      <c r="F440" s="16" t="s">
        <v>932</v>
      </c>
      <c r="G440" s="12">
        <v>4</v>
      </c>
      <c r="H440" s="15">
        <v>36</v>
      </c>
      <c r="I440" s="302">
        <v>17</v>
      </c>
      <c r="J440" s="303">
        <f t="shared" si="7"/>
        <v>612</v>
      </c>
      <c r="K440" s="13">
        <v>8</v>
      </c>
      <c r="L440" s="12">
        <v>1</v>
      </c>
      <c r="M440" s="12"/>
      <c r="N440" s="300" t="s">
        <v>3716</v>
      </c>
      <c r="O440" s="300" t="s">
        <v>3717</v>
      </c>
      <c r="P440" s="300"/>
      <c r="Q440" s="300" t="s">
        <v>3726</v>
      </c>
      <c r="R440" s="300" t="s">
        <v>3723</v>
      </c>
      <c r="S440" s="300" t="s">
        <v>3724</v>
      </c>
      <c r="T440" s="300" t="s">
        <v>3725</v>
      </c>
      <c r="U440" s="400" t="s">
        <v>3727</v>
      </c>
      <c r="V440" s="400" t="s">
        <v>3728</v>
      </c>
      <c r="W440" s="410" t="s">
        <v>3631</v>
      </c>
      <c r="X440" s="410" t="s">
        <v>3632</v>
      </c>
      <c r="Y440" s="410" t="s">
        <v>3445</v>
      </c>
      <c r="Z440" s="410" t="s">
        <v>3633</v>
      </c>
    </row>
    <row r="441" spans="1:26" x14ac:dyDescent="0.3">
      <c r="A441" s="266">
        <v>1476</v>
      </c>
      <c r="B441" s="22" t="s">
        <v>972</v>
      </c>
      <c r="C441" s="12" t="s">
        <v>971</v>
      </c>
      <c r="D441" s="18">
        <v>41368</v>
      </c>
      <c r="E441" s="17">
        <v>114</v>
      </c>
      <c r="F441" s="16" t="s">
        <v>935</v>
      </c>
      <c r="G441" s="12">
        <v>5</v>
      </c>
      <c r="H441" s="15">
        <v>35</v>
      </c>
      <c r="I441" s="302">
        <v>13</v>
      </c>
      <c r="J441" s="303">
        <f t="shared" si="7"/>
        <v>455</v>
      </c>
      <c r="K441" s="13">
        <v>8</v>
      </c>
      <c r="L441" s="12">
        <v>1</v>
      </c>
      <c r="M441" s="12"/>
      <c r="N441" s="300" t="s">
        <v>3716</v>
      </c>
      <c r="O441" s="300" t="s">
        <v>3717</v>
      </c>
      <c r="P441" s="300"/>
      <c r="Q441" s="300" t="s">
        <v>3726</v>
      </c>
      <c r="R441" s="300" t="s">
        <v>3723</v>
      </c>
      <c r="S441" s="300" t="s">
        <v>3724</v>
      </c>
      <c r="T441" s="300" t="s">
        <v>3725</v>
      </c>
      <c r="U441" s="400" t="s">
        <v>3727</v>
      </c>
      <c r="V441" s="400" t="s">
        <v>3728</v>
      </c>
      <c r="W441" s="410" t="s">
        <v>3631</v>
      </c>
      <c r="X441" s="410" t="s">
        <v>3632</v>
      </c>
      <c r="Y441" s="410" t="s">
        <v>3445</v>
      </c>
      <c r="Z441" s="410" t="s">
        <v>3633</v>
      </c>
    </row>
    <row r="442" spans="1:26" x14ac:dyDescent="0.3">
      <c r="A442" s="266">
        <v>1477</v>
      </c>
      <c r="B442" s="22" t="s">
        <v>970</v>
      </c>
      <c r="C442" s="12" t="s">
        <v>969</v>
      </c>
      <c r="D442" s="18">
        <v>41472</v>
      </c>
      <c r="E442" s="17">
        <v>115</v>
      </c>
      <c r="F442" s="16" t="s">
        <v>932</v>
      </c>
      <c r="G442" s="12">
        <v>4</v>
      </c>
      <c r="H442" s="15">
        <v>36</v>
      </c>
      <c r="I442" s="302">
        <v>19</v>
      </c>
      <c r="J442" s="303">
        <f t="shared" si="7"/>
        <v>684</v>
      </c>
      <c r="K442" s="13">
        <v>13</v>
      </c>
      <c r="L442" s="12">
        <v>1</v>
      </c>
      <c r="M442" s="12"/>
      <c r="N442" s="300" t="s">
        <v>3716</v>
      </c>
      <c r="O442" s="300" t="s">
        <v>3717</v>
      </c>
      <c r="P442" s="300"/>
      <c r="Q442" s="300" t="s">
        <v>3726</v>
      </c>
      <c r="R442" s="300" t="s">
        <v>3723</v>
      </c>
      <c r="S442" s="300" t="s">
        <v>3724</v>
      </c>
      <c r="T442" s="300" t="s">
        <v>3725</v>
      </c>
      <c r="U442" s="400" t="s">
        <v>3727</v>
      </c>
      <c r="V442" s="400" t="s">
        <v>3728</v>
      </c>
      <c r="W442" s="410" t="s">
        <v>3655</v>
      </c>
      <c r="X442" s="410" t="s">
        <v>3656</v>
      </c>
      <c r="Y442" s="410" t="s">
        <v>3639</v>
      </c>
      <c r="Z442" s="410" t="s">
        <v>3633</v>
      </c>
    </row>
    <row r="443" spans="1:26" x14ac:dyDescent="0.3">
      <c r="A443" s="263">
        <v>1478</v>
      </c>
      <c r="B443" s="22" t="s">
        <v>968</v>
      </c>
      <c r="C443" s="12" t="s">
        <v>967</v>
      </c>
      <c r="D443" s="18">
        <v>41472</v>
      </c>
      <c r="E443" s="17">
        <v>115</v>
      </c>
      <c r="F443" s="16" t="s">
        <v>935</v>
      </c>
      <c r="G443" s="12">
        <v>4</v>
      </c>
      <c r="H443" s="15">
        <v>36</v>
      </c>
      <c r="I443" s="302">
        <v>17</v>
      </c>
      <c r="J443" s="303">
        <f t="shared" si="7"/>
        <v>612</v>
      </c>
      <c r="K443" s="13">
        <v>9</v>
      </c>
      <c r="L443" s="12">
        <v>1</v>
      </c>
      <c r="M443" s="12"/>
      <c r="N443" s="300" t="s">
        <v>3716</v>
      </c>
      <c r="O443" s="300" t="s">
        <v>3717</v>
      </c>
      <c r="P443" s="300"/>
      <c r="Q443" s="300" t="s">
        <v>3726</v>
      </c>
      <c r="R443" s="300" t="s">
        <v>3723</v>
      </c>
      <c r="S443" s="300" t="s">
        <v>3724</v>
      </c>
      <c r="T443" s="300" t="s">
        <v>3725</v>
      </c>
      <c r="U443" s="400" t="s">
        <v>3727</v>
      </c>
      <c r="V443" s="400" t="s">
        <v>3728</v>
      </c>
      <c r="W443" s="410" t="s">
        <v>3631</v>
      </c>
      <c r="X443" s="410" t="s">
        <v>3632</v>
      </c>
      <c r="Y443" s="410" t="s">
        <v>3445</v>
      </c>
      <c r="Z443" s="410" t="s">
        <v>3636</v>
      </c>
    </row>
    <row r="444" spans="1:26" x14ac:dyDescent="0.3">
      <c r="A444" s="263">
        <v>1479</v>
      </c>
      <c r="B444" s="22" t="s">
        <v>966</v>
      </c>
      <c r="C444" s="12" t="s">
        <v>965</v>
      </c>
      <c r="D444" s="18">
        <v>41472</v>
      </c>
      <c r="E444" s="17">
        <v>116</v>
      </c>
      <c r="F444" s="16" t="s">
        <v>932</v>
      </c>
      <c r="G444" s="12">
        <v>5</v>
      </c>
      <c r="H444" s="15">
        <v>35</v>
      </c>
      <c r="I444" s="302">
        <v>15</v>
      </c>
      <c r="J444" s="303">
        <f t="shared" si="7"/>
        <v>525</v>
      </c>
      <c r="K444" s="13">
        <v>16</v>
      </c>
      <c r="L444" s="12">
        <v>1</v>
      </c>
      <c r="M444" s="12"/>
      <c r="N444" s="300" t="s">
        <v>3716</v>
      </c>
      <c r="O444" s="300" t="s">
        <v>3717</v>
      </c>
      <c r="P444" s="300"/>
      <c r="Q444" s="300" t="s">
        <v>3726</v>
      </c>
      <c r="R444" s="300" t="s">
        <v>3723</v>
      </c>
      <c r="S444" s="300" t="s">
        <v>3724</v>
      </c>
      <c r="T444" s="300" t="s">
        <v>3725</v>
      </c>
      <c r="U444" s="400" t="s">
        <v>3727</v>
      </c>
      <c r="V444" s="400" t="s">
        <v>3728</v>
      </c>
      <c r="W444" s="410" t="s">
        <v>3642</v>
      </c>
      <c r="X444" s="410" t="s">
        <v>3643</v>
      </c>
      <c r="Y444" s="410" t="s">
        <v>3644</v>
      </c>
      <c r="Z444" s="410" t="s">
        <v>3636</v>
      </c>
    </row>
    <row r="445" spans="1:26" x14ac:dyDescent="0.3">
      <c r="A445" s="266">
        <v>1480</v>
      </c>
      <c r="B445" s="22" t="s">
        <v>964</v>
      </c>
      <c r="C445" s="12" t="s">
        <v>963</v>
      </c>
      <c r="D445" s="18">
        <v>41472</v>
      </c>
      <c r="E445" s="17">
        <v>116</v>
      </c>
      <c r="F445" s="16" t="s">
        <v>935</v>
      </c>
      <c r="G445" s="12">
        <v>4</v>
      </c>
      <c r="H445" s="15">
        <v>36</v>
      </c>
      <c r="I445" s="302">
        <v>16</v>
      </c>
      <c r="J445" s="303">
        <f t="shared" si="7"/>
        <v>576</v>
      </c>
      <c r="K445" s="13">
        <v>6</v>
      </c>
      <c r="L445" s="12">
        <v>1</v>
      </c>
      <c r="M445" s="12"/>
      <c r="N445" s="300" t="s">
        <v>3716</v>
      </c>
      <c r="O445" s="300" t="s">
        <v>3717</v>
      </c>
      <c r="P445" s="300"/>
      <c r="Q445" s="300" t="s">
        <v>3726</v>
      </c>
      <c r="R445" s="300" t="s">
        <v>3723</v>
      </c>
      <c r="S445" s="300" t="s">
        <v>3724</v>
      </c>
      <c r="T445" s="300" t="s">
        <v>3725</v>
      </c>
      <c r="U445" s="400" t="s">
        <v>3727</v>
      </c>
      <c r="V445" s="400" t="s">
        <v>3728</v>
      </c>
      <c r="W445" s="410" t="s">
        <v>3667</v>
      </c>
      <c r="X445" s="410" t="s">
        <v>3668</v>
      </c>
      <c r="Y445" s="410" t="s">
        <v>3445</v>
      </c>
      <c r="Z445" s="410" t="s">
        <v>3633</v>
      </c>
    </row>
    <row r="446" spans="1:26" x14ac:dyDescent="0.3">
      <c r="A446" s="263">
        <v>1481</v>
      </c>
      <c r="B446" s="22" t="s">
        <v>962</v>
      </c>
      <c r="C446" s="12" t="s">
        <v>961</v>
      </c>
      <c r="D446" s="18">
        <v>41472</v>
      </c>
      <c r="E446" s="17">
        <v>117</v>
      </c>
      <c r="F446" s="16" t="s">
        <v>932</v>
      </c>
      <c r="G446" s="12">
        <v>4</v>
      </c>
      <c r="H446" s="15">
        <v>36</v>
      </c>
      <c r="I446" s="302">
        <v>19</v>
      </c>
      <c r="J446" s="303">
        <f t="shared" si="7"/>
        <v>684</v>
      </c>
      <c r="K446" s="13">
        <v>21</v>
      </c>
      <c r="L446" s="12">
        <v>1</v>
      </c>
      <c r="M446" s="12"/>
      <c r="N446" s="300" t="s">
        <v>3716</v>
      </c>
      <c r="O446" s="300" t="s">
        <v>3717</v>
      </c>
      <c r="P446" s="300"/>
      <c r="Q446" s="300" t="s">
        <v>3726</v>
      </c>
      <c r="R446" s="300" t="s">
        <v>3723</v>
      </c>
      <c r="S446" s="300" t="s">
        <v>3724</v>
      </c>
      <c r="T446" s="300" t="s">
        <v>3725</v>
      </c>
      <c r="U446" s="400" t="s">
        <v>3727</v>
      </c>
      <c r="V446" s="400" t="s">
        <v>3728</v>
      </c>
      <c r="W446" s="410" t="s">
        <v>3631</v>
      </c>
      <c r="X446" s="410" t="s">
        <v>3632</v>
      </c>
      <c r="Y446" s="410" t="s">
        <v>3445</v>
      </c>
      <c r="Z446" s="410" t="s">
        <v>3633</v>
      </c>
    </row>
    <row r="447" spans="1:26" x14ac:dyDescent="0.3">
      <c r="A447" s="266">
        <v>1482</v>
      </c>
      <c r="B447" s="22" t="s">
        <v>960</v>
      </c>
      <c r="C447" s="12" t="s">
        <v>959</v>
      </c>
      <c r="D447" s="18">
        <v>41472</v>
      </c>
      <c r="E447" s="17">
        <v>117</v>
      </c>
      <c r="F447" s="16" t="s">
        <v>935</v>
      </c>
      <c r="G447" s="12">
        <v>4</v>
      </c>
      <c r="H447" s="15">
        <v>36</v>
      </c>
      <c r="I447" s="302">
        <v>18</v>
      </c>
      <c r="J447" s="303">
        <f t="shared" si="7"/>
        <v>648</v>
      </c>
      <c r="K447" s="13">
        <v>14</v>
      </c>
      <c r="L447" s="12">
        <v>1</v>
      </c>
      <c r="M447" s="12"/>
      <c r="N447" s="300" t="s">
        <v>3716</v>
      </c>
      <c r="O447" s="300" t="s">
        <v>3717</v>
      </c>
      <c r="P447" s="300"/>
      <c r="Q447" s="300" t="s">
        <v>3726</v>
      </c>
      <c r="R447" s="300" t="s">
        <v>3723</v>
      </c>
      <c r="S447" s="300" t="s">
        <v>3724</v>
      </c>
      <c r="T447" s="300" t="s">
        <v>3725</v>
      </c>
      <c r="U447" s="400" t="s">
        <v>3727</v>
      </c>
      <c r="V447" s="400" t="s">
        <v>3728</v>
      </c>
      <c r="W447" s="410" t="s">
        <v>3639</v>
      </c>
      <c r="X447" s="410" t="s">
        <v>3640</v>
      </c>
      <c r="Y447" s="410" t="s">
        <v>3445</v>
      </c>
      <c r="Z447" s="410" t="s">
        <v>3633</v>
      </c>
    </row>
    <row r="448" spans="1:26" x14ac:dyDescent="0.3">
      <c r="A448" s="271">
        <v>1483</v>
      </c>
      <c r="B448" s="19" t="s">
        <v>958</v>
      </c>
      <c r="C448" s="12" t="s">
        <v>957</v>
      </c>
      <c r="D448" s="18">
        <v>41536</v>
      </c>
      <c r="E448" s="17">
        <v>118</v>
      </c>
      <c r="F448" s="16" t="s">
        <v>932</v>
      </c>
      <c r="G448" s="12">
        <v>3</v>
      </c>
      <c r="H448" s="15">
        <v>37</v>
      </c>
      <c r="I448" s="302">
        <v>23</v>
      </c>
      <c r="J448" s="303">
        <f t="shared" si="7"/>
        <v>851</v>
      </c>
      <c r="K448" s="13">
        <v>13</v>
      </c>
      <c r="L448" s="12">
        <v>1</v>
      </c>
      <c r="M448" s="12"/>
      <c r="N448" s="300" t="s">
        <v>3716</v>
      </c>
      <c r="O448" s="300" t="s">
        <v>3717</v>
      </c>
      <c r="P448" s="300"/>
      <c r="Q448" s="300" t="s">
        <v>3726</v>
      </c>
      <c r="R448" s="300" t="s">
        <v>3723</v>
      </c>
      <c r="S448" s="300" t="s">
        <v>3724</v>
      </c>
      <c r="T448" s="300" t="s">
        <v>3725</v>
      </c>
      <c r="U448" s="400" t="s">
        <v>3727</v>
      </c>
      <c r="V448" s="400" t="s">
        <v>3728</v>
      </c>
      <c r="W448" s="410" t="s">
        <v>3634</v>
      </c>
      <c r="X448" s="410" t="s">
        <v>3635</v>
      </c>
      <c r="Y448" s="410" t="s">
        <v>3445</v>
      </c>
      <c r="Z448" s="410" t="s">
        <v>3633</v>
      </c>
    </row>
    <row r="449" spans="1:26" x14ac:dyDescent="0.3">
      <c r="A449" s="271">
        <v>1484</v>
      </c>
      <c r="B449" s="19" t="s">
        <v>956</v>
      </c>
      <c r="C449" s="12" t="s">
        <v>944</v>
      </c>
      <c r="D449" s="18">
        <v>41536</v>
      </c>
      <c r="E449" s="17">
        <v>118</v>
      </c>
      <c r="F449" s="16" t="s">
        <v>935</v>
      </c>
      <c r="G449" s="12">
        <v>4</v>
      </c>
      <c r="H449" s="15">
        <v>36</v>
      </c>
      <c r="I449" s="302">
        <v>15</v>
      </c>
      <c r="J449" s="303">
        <f t="shared" si="7"/>
        <v>540</v>
      </c>
      <c r="K449" s="13">
        <v>7</v>
      </c>
      <c r="L449" s="12">
        <v>1</v>
      </c>
      <c r="M449" s="12"/>
      <c r="N449" s="300" t="s">
        <v>3716</v>
      </c>
      <c r="O449" s="300" t="s">
        <v>3717</v>
      </c>
      <c r="P449" s="300"/>
      <c r="Q449" s="300" t="s">
        <v>3726</v>
      </c>
      <c r="R449" s="300" t="s">
        <v>3723</v>
      </c>
      <c r="S449" s="300" t="s">
        <v>3724</v>
      </c>
      <c r="T449" s="300" t="s">
        <v>3725</v>
      </c>
      <c r="U449" s="400" t="s">
        <v>3727</v>
      </c>
      <c r="V449" s="400" t="s">
        <v>3728</v>
      </c>
      <c r="W449" s="410" t="s">
        <v>3683</v>
      </c>
      <c r="X449" s="410" t="s">
        <v>3684</v>
      </c>
      <c r="Y449" s="410" t="s">
        <v>3644</v>
      </c>
      <c r="Z449" s="410" t="s">
        <v>3633</v>
      </c>
    </row>
    <row r="450" spans="1:26" x14ac:dyDescent="0.3">
      <c r="A450" s="271">
        <v>1485</v>
      </c>
      <c r="B450" s="19" t="s">
        <v>955</v>
      </c>
      <c r="C450" s="12" t="s">
        <v>954</v>
      </c>
      <c r="D450" s="18">
        <v>41536</v>
      </c>
      <c r="E450" s="17">
        <v>119</v>
      </c>
      <c r="F450" s="16" t="s">
        <v>932</v>
      </c>
      <c r="G450" s="12">
        <v>4</v>
      </c>
      <c r="H450" s="15">
        <v>36</v>
      </c>
      <c r="I450" s="302">
        <v>15</v>
      </c>
      <c r="J450" s="303">
        <f t="shared" si="7"/>
        <v>540</v>
      </c>
      <c r="K450" s="13">
        <v>11</v>
      </c>
      <c r="L450" s="12">
        <v>1</v>
      </c>
      <c r="M450" s="12"/>
      <c r="N450" s="300" t="s">
        <v>3716</v>
      </c>
      <c r="O450" s="300" t="s">
        <v>3717</v>
      </c>
      <c r="P450" s="300"/>
      <c r="Q450" s="300" t="s">
        <v>3726</v>
      </c>
      <c r="R450" s="300" t="s">
        <v>3723</v>
      </c>
      <c r="S450" s="300" t="s">
        <v>3724</v>
      </c>
      <c r="T450" s="300" t="s">
        <v>3725</v>
      </c>
      <c r="U450" s="400" t="s">
        <v>3727</v>
      </c>
      <c r="V450" s="400" t="s">
        <v>3728</v>
      </c>
      <c r="W450" s="410" t="s">
        <v>3642</v>
      </c>
      <c r="X450" s="410" t="s">
        <v>3643</v>
      </c>
      <c r="Y450" s="410" t="s">
        <v>3644</v>
      </c>
      <c r="Z450" s="410" t="s">
        <v>3633</v>
      </c>
    </row>
    <row r="451" spans="1:26" x14ac:dyDescent="0.3">
      <c r="A451" s="274">
        <v>1486</v>
      </c>
      <c r="B451" s="19" t="s">
        <v>953</v>
      </c>
      <c r="C451" s="12" t="s">
        <v>952</v>
      </c>
      <c r="D451" s="18">
        <v>41536</v>
      </c>
      <c r="E451" s="17">
        <v>119</v>
      </c>
      <c r="F451" s="16" t="s">
        <v>935</v>
      </c>
      <c r="G451" s="12">
        <v>4</v>
      </c>
      <c r="H451" s="15">
        <v>36</v>
      </c>
      <c r="I451" s="302">
        <v>13</v>
      </c>
      <c r="J451" s="303">
        <f t="shared" si="7"/>
        <v>468</v>
      </c>
      <c r="K451" s="13">
        <v>8</v>
      </c>
      <c r="L451" s="12">
        <v>1</v>
      </c>
      <c r="M451" s="12"/>
      <c r="N451" s="300" t="s">
        <v>3716</v>
      </c>
      <c r="O451" s="300" t="s">
        <v>3717</v>
      </c>
      <c r="P451" s="300"/>
      <c r="Q451" s="300" t="s">
        <v>3726</v>
      </c>
      <c r="R451" s="300" t="s">
        <v>3723</v>
      </c>
      <c r="S451" s="300" t="s">
        <v>3724</v>
      </c>
      <c r="T451" s="300" t="s">
        <v>3725</v>
      </c>
      <c r="U451" s="400" t="s">
        <v>3727</v>
      </c>
      <c r="V451" s="400" t="s">
        <v>3728</v>
      </c>
      <c r="W451" s="410" t="s">
        <v>3637</v>
      </c>
      <c r="X451" s="410" t="s">
        <v>3706</v>
      </c>
      <c r="Y451" s="410" t="s">
        <v>3639</v>
      </c>
      <c r="Z451" s="410" t="s">
        <v>3633</v>
      </c>
    </row>
    <row r="452" spans="1:26" x14ac:dyDescent="0.3">
      <c r="A452" s="271">
        <v>1487</v>
      </c>
      <c r="B452" s="19" t="s">
        <v>951</v>
      </c>
      <c r="C452" s="12" t="s">
        <v>950</v>
      </c>
      <c r="D452" s="18">
        <v>41536</v>
      </c>
      <c r="E452" s="17">
        <v>120</v>
      </c>
      <c r="F452" s="16" t="s">
        <v>932</v>
      </c>
      <c r="G452" s="12">
        <v>4</v>
      </c>
      <c r="H452" s="15">
        <v>36</v>
      </c>
      <c r="I452" s="302">
        <v>17</v>
      </c>
      <c r="J452" s="303">
        <f t="shared" si="7"/>
        <v>612</v>
      </c>
      <c r="K452" s="13">
        <v>11</v>
      </c>
      <c r="L452" s="12">
        <v>1</v>
      </c>
      <c r="M452" s="12"/>
      <c r="N452" s="300" t="s">
        <v>3716</v>
      </c>
      <c r="O452" s="300" t="s">
        <v>3717</v>
      </c>
      <c r="P452" s="300"/>
      <c r="Q452" s="300" t="s">
        <v>3726</v>
      </c>
      <c r="R452" s="300" t="s">
        <v>3723</v>
      </c>
      <c r="S452" s="300" t="s">
        <v>3724</v>
      </c>
      <c r="T452" s="300" t="s">
        <v>3725</v>
      </c>
      <c r="U452" s="400" t="s">
        <v>3727</v>
      </c>
      <c r="V452" s="400" t="s">
        <v>3728</v>
      </c>
      <c r="W452" s="410" t="s">
        <v>3637</v>
      </c>
      <c r="X452" s="410" t="s">
        <v>3706</v>
      </c>
      <c r="Y452" s="410" t="s">
        <v>3445</v>
      </c>
      <c r="Z452" s="410" t="s">
        <v>3636</v>
      </c>
    </row>
    <row r="453" spans="1:26" x14ac:dyDescent="0.3">
      <c r="A453" s="271">
        <v>1488</v>
      </c>
      <c r="B453" s="19" t="s">
        <v>949</v>
      </c>
      <c r="C453" s="12" t="s">
        <v>948</v>
      </c>
      <c r="D453" s="18">
        <v>41536</v>
      </c>
      <c r="E453" s="17">
        <v>120</v>
      </c>
      <c r="F453" s="16" t="s">
        <v>935</v>
      </c>
      <c r="G453" s="12">
        <v>4</v>
      </c>
      <c r="H453" s="15">
        <v>36</v>
      </c>
      <c r="I453" s="302">
        <v>18</v>
      </c>
      <c r="J453" s="303">
        <f t="shared" si="7"/>
        <v>648</v>
      </c>
      <c r="K453" s="13">
        <v>21</v>
      </c>
      <c r="L453" s="12">
        <v>1</v>
      </c>
      <c r="M453" s="12"/>
      <c r="N453" s="300" t="s">
        <v>3716</v>
      </c>
      <c r="O453" s="300" t="s">
        <v>3717</v>
      </c>
      <c r="P453" s="300"/>
      <c r="Q453" s="300" t="s">
        <v>3726</v>
      </c>
      <c r="R453" s="300" t="s">
        <v>3723</v>
      </c>
      <c r="S453" s="300" t="s">
        <v>3724</v>
      </c>
      <c r="T453" s="300" t="s">
        <v>3725</v>
      </c>
      <c r="U453" s="400" t="s">
        <v>3727</v>
      </c>
      <c r="V453" s="400" t="s">
        <v>3728</v>
      </c>
      <c r="W453" s="410" t="s">
        <v>3683</v>
      </c>
      <c r="X453" s="410" t="s">
        <v>3684</v>
      </c>
      <c r="Y453" s="410" t="s">
        <v>3644</v>
      </c>
      <c r="Z453" s="410" t="s">
        <v>3633</v>
      </c>
    </row>
    <row r="454" spans="1:26" x14ac:dyDescent="0.3">
      <c r="A454" s="271">
        <v>1489</v>
      </c>
      <c r="B454" s="19" t="s">
        <v>947</v>
      </c>
      <c r="C454" s="12" t="s">
        <v>946</v>
      </c>
      <c r="D454" s="18">
        <v>41536</v>
      </c>
      <c r="E454" s="17">
        <v>121</v>
      </c>
      <c r="F454" s="16" t="s">
        <v>932</v>
      </c>
      <c r="G454" s="12">
        <v>4</v>
      </c>
      <c r="H454" s="15">
        <v>36</v>
      </c>
      <c r="I454" s="302">
        <v>15</v>
      </c>
      <c r="J454" s="303">
        <f t="shared" si="7"/>
        <v>540</v>
      </c>
      <c r="K454" s="13">
        <v>8</v>
      </c>
      <c r="L454" s="12">
        <v>1</v>
      </c>
      <c r="M454" s="12"/>
      <c r="N454" s="300" t="s">
        <v>3716</v>
      </c>
      <c r="O454" s="300" t="s">
        <v>3717</v>
      </c>
      <c r="P454" s="300"/>
      <c r="Q454" s="300" t="s">
        <v>3726</v>
      </c>
      <c r="R454" s="300" t="s">
        <v>3723</v>
      </c>
      <c r="S454" s="300" t="s">
        <v>3724</v>
      </c>
      <c r="T454" s="300" t="s">
        <v>3725</v>
      </c>
      <c r="U454" s="400" t="s">
        <v>3727</v>
      </c>
      <c r="V454" s="400" t="s">
        <v>3728</v>
      </c>
      <c r="W454" s="410" t="s">
        <v>3661</v>
      </c>
      <c r="X454" s="410" t="s">
        <v>3662</v>
      </c>
      <c r="Y454" s="410" t="s">
        <v>3445</v>
      </c>
      <c r="Z454" s="410" t="s">
        <v>3633</v>
      </c>
    </row>
    <row r="455" spans="1:26" x14ac:dyDescent="0.3">
      <c r="A455" s="271">
        <v>1490</v>
      </c>
      <c r="B455" s="19" t="s">
        <v>945</v>
      </c>
      <c r="C455" s="12" t="s">
        <v>944</v>
      </c>
      <c r="D455" s="18">
        <v>41536</v>
      </c>
      <c r="E455" s="17">
        <v>121</v>
      </c>
      <c r="F455" s="16" t="s">
        <v>935</v>
      </c>
      <c r="G455" s="12">
        <v>4</v>
      </c>
      <c r="H455" s="15">
        <v>36</v>
      </c>
      <c r="I455" s="302">
        <v>15</v>
      </c>
      <c r="J455" s="303">
        <f t="shared" si="7"/>
        <v>540</v>
      </c>
      <c r="K455" s="13">
        <v>8</v>
      </c>
      <c r="L455" s="12">
        <v>1</v>
      </c>
      <c r="M455" s="12"/>
      <c r="N455" s="300" t="s">
        <v>3716</v>
      </c>
      <c r="O455" s="300" t="s">
        <v>3717</v>
      </c>
      <c r="P455" s="300"/>
      <c r="Q455" s="300" t="s">
        <v>3726</v>
      </c>
      <c r="R455" s="300" t="s">
        <v>3723</v>
      </c>
      <c r="S455" s="300" t="s">
        <v>3724</v>
      </c>
      <c r="T455" s="300" t="s">
        <v>3725</v>
      </c>
      <c r="U455" s="400" t="s">
        <v>3727</v>
      </c>
      <c r="V455" s="400" t="s">
        <v>3728</v>
      </c>
      <c r="W455" s="410" t="s">
        <v>3683</v>
      </c>
      <c r="X455" s="410" t="s">
        <v>3684</v>
      </c>
      <c r="Y455" s="410" t="s">
        <v>3644</v>
      </c>
      <c r="Z455" s="410" t="s">
        <v>3633</v>
      </c>
    </row>
    <row r="456" spans="1:26" x14ac:dyDescent="0.3">
      <c r="A456" s="271">
        <v>1491</v>
      </c>
      <c r="B456" s="19" t="s">
        <v>943</v>
      </c>
      <c r="C456" s="12" t="s">
        <v>942</v>
      </c>
      <c r="D456" s="18">
        <v>41536</v>
      </c>
      <c r="E456" s="17">
        <v>122</v>
      </c>
      <c r="F456" s="16" t="s">
        <v>932</v>
      </c>
      <c r="G456" s="12">
        <v>5</v>
      </c>
      <c r="H456" s="15">
        <v>35</v>
      </c>
      <c r="I456" s="302">
        <v>12</v>
      </c>
      <c r="J456" s="303">
        <f t="shared" si="7"/>
        <v>420</v>
      </c>
      <c r="K456" s="13">
        <v>12</v>
      </c>
      <c r="L456" s="12">
        <v>1</v>
      </c>
      <c r="M456" s="12"/>
      <c r="N456" s="300" t="s">
        <v>3716</v>
      </c>
      <c r="O456" s="300" t="s">
        <v>3717</v>
      </c>
      <c r="P456" s="300"/>
      <c r="Q456" s="300" t="s">
        <v>3726</v>
      </c>
      <c r="R456" s="300" t="s">
        <v>3723</v>
      </c>
      <c r="S456" s="300" t="s">
        <v>3724</v>
      </c>
      <c r="T456" s="300" t="s">
        <v>3725</v>
      </c>
      <c r="U456" s="400" t="s">
        <v>3727</v>
      </c>
      <c r="V456" s="400" t="s">
        <v>3728</v>
      </c>
      <c r="W456" s="410" t="s">
        <v>3645</v>
      </c>
      <c r="X456" s="410" t="s">
        <v>3646</v>
      </c>
      <c r="Y456" s="410" t="s">
        <v>3445</v>
      </c>
      <c r="Z456" s="410" t="s">
        <v>3633</v>
      </c>
    </row>
    <row r="457" spans="1:26" x14ac:dyDescent="0.3">
      <c r="A457" s="271">
        <v>1492</v>
      </c>
      <c r="B457" s="19" t="s">
        <v>941</v>
      </c>
      <c r="C457" s="12" t="s">
        <v>940</v>
      </c>
      <c r="D457" s="18">
        <v>41541</v>
      </c>
      <c r="E457" s="17">
        <v>122</v>
      </c>
      <c r="F457" s="16" t="s">
        <v>935</v>
      </c>
      <c r="G457" s="12">
        <v>4</v>
      </c>
      <c r="H457" s="15">
        <v>36</v>
      </c>
      <c r="I457" s="302">
        <v>20</v>
      </c>
      <c r="J457" s="303">
        <f t="shared" si="7"/>
        <v>720</v>
      </c>
      <c r="K457" s="13">
        <v>22</v>
      </c>
      <c r="L457" s="12">
        <v>1</v>
      </c>
      <c r="M457" s="12"/>
      <c r="N457" s="300" t="s">
        <v>3716</v>
      </c>
      <c r="O457" s="300" t="s">
        <v>3717</v>
      </c>
      <c r="P457" s="300"/>
      <c r="Q457" s="300" t="s">
        <v>3726</v>
      </c>
      <c r="R457" s="300" t="s">
        <v>3723</v>
      </c>
      <c r="S457" s="300" t="s">
        <v>3724</v>
      </c>
      <c r="T457" s="300" t="s">
        <v>3725</v>
      </c>
      <c r="U457" s="400" t="s">
        <v>3727</v>
      </c>
      <c r="V457" s="400" t="s">
        <v>3728</v>
      </c>
      <c r="W457" s="410" t="s">
        <v>3637</v>
      </c>
      <c r="X457" s="410" t="s">
        <v>3706</v>
      </c>
      <c r="Y457" s="410" t="s">
        <v>3445</v>
      </c>
      <c r="Z457" s="410" t="s">
        <v>3633</v>
      </c>
    </row>
    <row r="458" spans="1:26" x14ac:dyDescent="0.3">
      <c r="A458" s="271">
        <v>1493</v>
      </c>
      <c r="B458" s="19" t="s">
        <v>939</v>
      </c>
      <c r="C458" s="12" t="s">
        <v>938</v>
      </c>
      <c r="D458" s="18">
        <v>41541</v>
      </c>
      <c r="E458" s="17">
        <v>123</v>
      </c>
      <c r="F458" s="16" t="s">
        <v>932</v>
      </c>
      <c r="G458" s="12">
        <v>4</v>
      </c>
      <c r="H458" s="15">
        <v>36</v>
      </c>
      <c r="I458" s="302">
        <v>15</v>
      </c>
      <c r="J458" s="303">
        <f t="shared" si="7"/>
        <v>540</v>
      </c>
      <c r="K458" s="13">
        <v>9</v>
      </c>
      <c r="L458" s="12">
        <v>1</v>
      </c>
      <c r="M458" s="12"/>
      <c r="N458" s="300" t="s">
        <v>3716</v>
      </c>
      <c r="O458" s="300" t="s">
        <v>3717</v>
      </c>
      <c r="P458" s="300"/>
      <c r="Q458" s="300" t="s">
        <v>3726</v>
      </c>
      <c r="R458" s="300" t="s">
        <v>3723</v>
      </c>
      <c r="S458" s="300" t="s">
        <v>3724</v>
      </c>
      <c r="T458" s="300" t="s">
        <v>3725</v>
      </c>
      <c r="U458" s="400" t="s">
        <v>3727</v>
      </c>
      <c r="V458" s="400" t="s">
        <v>3728</v>
      </c>
      <c r="W458" s="410" t="s">
        <v>3634</v>
      </c>
      <c r="X458" s="410" t="s">
        <v>3635</v>
      </c>
      <c r="Y458" s="410" t="s">
        <v>3445</v>
      </c>
      <c r="Z458" s="410" t="s">
        <v>3633</v>
      </c>
    </row>
    <row r="459" spans="1:26" x14ac:dyDescent="0.3">
      <c r="A459" s="271">
        <v>1494</v>
      </c>
      <c r="B459" s="19" t="s">
        <v>937</v>
      </c>
      <c r="C459" s="12" t="s">
        <v>936</v>
      </c>
      <c r="D459" s="18">
        <v>41541</v>
      </c>
      <c r="E459" s="17">
        <v>123</v>
      </c>
      <c r="F459" s="16" t="s">
        <v>935</v>
      </c>
      <c r="G459" s="12">
        <v>4</v>
      </c>
      <c r="H459" s="15">
        <v>36</v>
      </c>
      <c r="I459" s="302">
        <v>14</v>
      </c>
      <c r="J459" s="303">
        <f t="shared" si="7"/>
        <v>504</v>
      </c>
      <c r="K459" s="13">
        <v>8</v>
      </c>
      <c r="L459" s="12">
        <v>1</v>
      </c>
      <c r="M459" s="12"/>
      <c r="N459" s="300" t="s">
        <v>3716</v>
      </c>
      <c r="O459" s="300" t="s">
        <v>3717</v>
      </c>
      <c r="P459" s="300"/>
      <c r="Q459" s="300" t="s">
        <v>3726</v>
      </c>
      <c r="R459" s="300" t="s">
        <v>3723</v>
      </c>
      <c r="S459" s="300" t="s">
        <v>3724</v>
      </c>
      <c r="T459" s="300" t="s">
        <v>3725</v>
      </c>
      <c r="U459" s="400" t="s">
        <v>3727</v>
      </c>
      <c r="V459" s="400" t="s">
        <v>3728</v>
      </c>
      <c r="W459" s="410" t="s">
        <v>3631</v>
      </c>
      <c r="X459" s="410" t="s">
        <v>3632</v>
      </c>
      <c r="Y459" s="410" t="s">
        <v>3639</v>
      </c>
      <c r="Z459" s="410" t="s">
        <v>3633</v>
      </c>
    </row>
    <row r="460" spans="1:26" x14ac:dyDescent="0.3">
      <c r="A460" s="271">
        <v>1495</v>
      </c>
      <c r="B460" s="19" t="s">
        <v>934</v>
      </c>
      <c r="C460" s="12" t="s">
        <v>933</v>
      </c>
      <c r="D460" s="18">
        <v>41541</v>
      </c>
      <c r="E460" s="17">
        <v>124</v>
      </c>
      <c r="F460" s="16" t="s">
        <v>932</v>
      </c>
      <c r="G460" s="12">
        <v>5</v>
      </c>
      <c r="H460" s="15">
        <v>29</v>
      </c>
      <c r="I460" s="302">
        <v>15</v>
      </c>
      <c r="J460" s="303">
        <f t="shared" si="7"/>
        <v>435</v>
      </c>
      <c r="K460" s="13">
        <v>15</v>
      </c>
      <c r="L460" s="12">
        <v>1</v>
      </c>
      <c r="M460" s="12"/>
      <c r="N460" s="300" t="s">
        <v>3716</v>
      </c>
      <c r="O460" s="300" t="s">
        <v>3717</v>
      </c>
      <c r="P460" s="300"/>
      <c r="Q460" s="300" t="s">
        <v>3726</v>
      </c>
      <c r="R460" s="300" t="s">
        <v>3723</v>
      </c>
      <c r="S460" s="300" t="s">
        <v>3724</v>
      </c>
      <c r="T460" s="300" t="s">
        <v>3725</v>
      </c>
      <c r="U460" s="400" t="s">
        <v>3727</v>
      </c>
      <c r="V460" s="400" t="s">
        <v>3728</v>
      </c>
      <c r="W460" s="410" t="s">
        <v>3645</v>
      </c>
      <c r="X460" s="410" t="s">
        <v>3646</v>
      </c>
      <c r="Y460" s="410" t="s">
        <v>3445</v>
      </c>
      <c r="Z460" s="410" t="s">
        <v>3636</v>
      </c>
    </row>
    <row r="461" spans="1:26" x14ac:dyDescent="0.3">
      <c r="A461" s="275">
        <v>1496</v>
      </c>
      <c r="B461" s="276" t="s">
        <v>3628</v>
      </c>
      <c r="C461" s="255" t="s">
        <v>1156</v>
      </c>
      <c r="D461" s="256">
        <v>40204</v>
      </c>
      <c r="E461" s="258"/>
      <c r="F461" s="258"/>
      <c r="G461" s="255">
        <v>6</v>
      </c>
      <c r="H461" s="257">
        <v>0</v>
      </c>
      <c r="I461" s="305"/>
      <c r="J461" s="304"/>
      <c r="K461" s="76">
        <v>38</v>
      </c>
      <c r="L461" s="255">
        <v>1</v>
      </c>
      <c r="M461" s="255" t="s">
        <v>3456</v>
      </c>
      <c r="N461" s="300" t="s">
        <v>3716</v>
      </c>
      <c r="O461" s="300" t="s">
        <v>3717</v>
      </c>
      <c r="P461" s="300"/>
      <c r="Q461" s="300" t="s">
        <v>3726</v>
      </c>
      <c r="R461" s="300" t="s">
        <v>3723</v>
      </c>
      <c r="S461" s="300" t="s">
        <v>3724</v>
      </c>
      <c r="T461" s="300" t="s">
        <v>3725</v>
      </c>
      <c r="U461" s="400" t="s">
        <v>3727</v>
      </c>
      <c r="V461" s="400" t="s">
        <v>3728</v>
      </c>
      <c r="W461" s="410" t="s">
        <v>3634</v>
      </c>
      <c r="X461" s="410" t="s">
        <v>3635</v>
      </c>
      <c r="Y461" s="410" t="s">
        <v>3445</v>
      </c>
      <c r="Z461" s="410" t="s">
        <v>3633</v>
      </c>
    </row>
    <row r="462" spans="1:26" x14ac:dyDescent="0.3">
      <c r="A462" s="12"/>
      <c r="B462" s="12"/>
      <c r="C462" s="12"/>
      <c r="D462" s="501" t="s">
        <v>1618</v>
      </c>
      <c r="E462" s="501"/>
      <c r="F462" s="501"/>
      <c r="G462" s="413">
        <f>SUM(G2:G461)</f>
        <v>3666</v>
      </c>
      <c r="H462" s="282">
        <f>SUM(H2:H447:H461)</f>
        <v>8296</v>
      </c>
      <c r="I462" s="282">
        <f>SUM(I2:I461)</f>
        <v>10753</v>
      </c>
      <c r="J462" s="282">
        <f>SUM(J2:J448:J461)</f>
        <v>157154</v>
      </c>
      <c r="K462" s="414">
        <f>SUM(K2:K461)</f>
        <v>6225</v>
      </c>
      <c r="L462" s="282">
        <f>SUM(L2:L461)</f>
        <v>455</v>
      </c>
      <c r="M462" s="283" t="s">
        <v>1617</v>
      </c>
      <c r="N462" s="415"/>
      <c r="O462" s="415"/>
      <c r="P462" s="415"/>
      <c r="Q462" s="415"/>
      <c r="R462" s="415"/>
      <c r="S462" s="415"/>
      <c r="T462" s="415"/>
      <c r="U462" s="282"/>
      <c r="V462" s="282"/>
      <c r="W462" s="416"/>
      <c r="X462" s="416"/>
      <c r="Y462" s="416"/>
      <c r="Z462" s="416"/>
    </row>
    <row r="464" spans="1:26" x14ac:dyDescent="0.3">
      <c r="A464" s="309"/>
      <c r="B464" s="280" t="s">
        <v>3731</v>
      </c>
    </row>
    <row r="465" spans="1:2" x14ac:dyDescent="0.3">
      <c r="A465" s="409"/>
      <c r="B465" s="280" t="s">
        <v>3737</v>
      </c>
    </row>
  </sheetData>
  <autoFilter ref="A1:Z462"/>
  <mergeCells count="1">
    <mergeCell ref="D462:F462"/>
  </mergeCells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6"/>
  <sheetViews>
    <sheetView topLeftCell="S1" zoomScaleNormal="100" workbookViewId="0">
      <selection activeCell="U2" sqref="U2:V2"/>
    </sheetView>
  </sheetViews>
  <sheetFormatPr defaultColWidth="8.19921875" defaultRowHeight="13.2" x14ac:dyDescent="0.25"/>
  <cols>
    <col min="1" max="1" width="7.19921875" style="338" customWidth="1"/>
    <col min="2" max="2" width="6.69921875" style="338" customWidth="1"/>
    <col min="3" max="3" width="6.3984375" style="353" customWidth="1"/>
    <col min="4" max="4" width="5.09765625" style="354" customWidth="1"/>
    <col min="5" max="5" width="5.09765625" style="353" customWidth="1"/>
    <col min="6" max="6" width="5.3984375" style="338" customWidth="1"/>
    <col min="7" max="7" width="7.5" style="338" customWidth="1"/>
    <col min="8" max="8" width="6" style="353" customWidth="1"/>
    <col min="9" max="9" width="9.296875" style="338" customWidth="1"/>
    <col min="10" max="10" width="7.59765625" style="334" customWidth="1"/>
    <col min="11" max="11" width="4.5" style="367" customWidth="1"/>
    <col min="12" max="12" width="5.8984375" style="368" bestFit="1" customWidth="1"/>
    <col min="13" max="13" width="5.09765625" style="367" bestFit="1" customWidth="1"/>
    <col min="14" max="14" width="4.09765625" style="338" bestFit="1" customWidth="1"/>
    <col min="15" max="15" width="4.8984375" style="334" customWidth="1"/>
    <col min="16" max="16" width="5.09765625" style="338" customWidth="1"/>
    <col min="17" max="17" width="11.3984375" style="338" customWidth="1"/>
    <col min="18" max="18" width="11.796875" style="338" customWidth="1"/>
    <col min="19" max="19" width="13.19921875" style="338" customWidth="1"/>
    <col min="20" max="20" width="10.09765625" style="338" customWidth="1"/>
    <col min="21" max="21" width="13.8984375" style="338" customWidth="1"/>
    <col min="22" max="22" width="10.296875" style="338" customWidth="1"/>
    <col min="23" max="23" width="12.796875" style="338" customWidth="1"/>
    <col min="24" max="24" width="16" style="338" customWidth="1"/>
    <col min="25" max="25" width="11.19921875" style="338" customWidth="1"/>
    <col min="26" max="26" width="8.296875" style="338" customWidth="1"/>
    <col min="27" max="16384" width="8.19921875" style="338"/>
  </cols>
  <sheetData>
    <row r="1" spans="1:26" s="314" customFormat="1" ht="32.25" customHeight="1" thickBot="1" x14ac:dyDescent="0.3">
      <c r="A1" s="311" t="s">
        <v>3732</v>
      </c>
      <c r="B1" s="311" t="s">
        <v>1563</v>
      </c>
      <c r="C1" s="389" t="s">
        <v>1562</v>
      </c>
      <c r="D1" s="390" t="s">
        <v>1561</v>
      </c>
      <c r="E1" s="389" t="s">
        <v>1560</v>
      </c>
      <c r="F1" s="384" t="s">
        <v>1559</v>
      </c>
      <c r="G1" s="311" t="s">
        <v>1538</v>
      </c>
      <c r="H1" s="312" t="s">
        <v>1558</v>
      </c>
      <c r="I1" s="311" t="s">
        <v>1557</v>
      </c>
      <c r="J1" s="396" t="s">
        <v>1556</v>
      </c>
      <c r="K1" s="156" t="s">
        <v>1537</v>
      </c>
      <c r="L1" s="155" t="s">
        <v>1536</v>
      </c>
      <c r="M1" s="313" t="s">
        <v>1555</v>
      </c>
      <c r="N1" s="311" t="s">
        <v>1554</v>
      </c>
      <c r="O1" s="384" t="s">
        <v>1531</v>
      </c>
      <c r="P1" s="311" t="s">
        <v>1530</v>
      </c>
      <c r="Q1" s="311" t="s">
        <v>930</v>
      </c>
      <c r="R1" s="299" t="s">
        <v>3718</v>
      </c>
      <c r="S1" s="299" t="s">
        <v>3719</v>
      </c>
      <c r="T1" s="299" t="s">
        <v>3720</v>
      </c>
      <c r="U1" s="299" t="s">
        <v>3721</v>
      </c>
      <c r="V1" s="299" t="s">
        <v>3722</v>
      </c>
      <c r="W1" s="299" t="s">
        <v>3742</v>
      </c>
      <c r="X1" s="299" t="s">
        <v>3743</v>
      </c>
      <c r="Y1" s="399" t="s">
        <v>3740</v>
      </c>
      <c r="Z1" s="399" t="s">
        <v>3741</v>
      </c>
    </row>
    <row r="2" spans="1:26" s="317" customFormat="1" ht="14.4" thickTop="1" x14ac:dyDescent="0.25">
      <c r="A2" s="327">
        <v>2000</v>
      </c>
      <c r="B2" s="326">
        <v>420</v>
      </c>
      <c r="C2" s="392">
        <v>290.39999999999998</v>
      </c>
      <c r="D2" s="391"/>
      <c r="E2" s="330"/>
      <c r="F2" s="392" t="s">
        <v>3730</v>
      </c>
      <c r="G2" s="318">
        <v>41730</v>
      </c>
      <c r="H2" s="316">
        <v>96.8</v>
      </c>
      <c r="I2" s="319">
        <v>96.8</v>
      </c>
      <c r="J2" s="397">
        <f t="shared" ref="J2:J7" si="0">PRODUCT(M2:N2)</f>
        <v>6</v>
      </c>
      <c r="K2" s="320"/>
      <c r="L2" s="321"/>
      <c r="M2" s="322">
        <v>3</v>
      </c>
      <c r="N2" s="319">
        <v>2</v>
      </c>
      <c r="O2" s="385">
        <v>78</v>
      </c>
      <c r="P2" s="319">
        <v>1</v>
      </c>
      <c r="Q2" s="323"/>
      <c r="R2" s="300" t="s">
        <v>3716</v>
      </c>
      <c r="S2" s="300" t="s">
        <v>3729</v>
      </c>
      <c r="T2" s="300"/>
      <c r="U2" s="300" t="s">
        <v>3726</v>
      </c>
      <c r="V2" s="300" t="s">
        <v>3723</v>
      </c>
      <c r="W2" s="300" t="s">
        <v>3733</v>
      </c>
      <c r="X2" s="300" t="s">
        <v>3725</v>
      </c>
      <c r="Y2" s="400" t="s">
        <v>3727</v>
      </c>
      <c r="Z2" s="400" t="s">
        <v>3728</v>
      </c>
    </row>
    <row r="3" spans="1:26" s="334" customFormat="1" ht="13.8" x14ac:dyDescent="0.25">
      <c r="A3" s="328">
        <v>2000</v>
      </c>
      <c r="B3" s="329">
        <v>420</v>
      </c>
      <c r="C3" s="330">
        <v>520.99685274000001</v>
      </c>
      <c r="D3" s="393">
        <v>20</v>
      </c>
      <c r="E3" s="330">
        <f>C3/D3</f>
        <v>26.049842637000001</v>
      </c>
      <c r="F3" s="328">
        <v>1.8</v>
      </c>
      <c r="G3" s="331">
        <v>41856</v>
      </c>
      <c r="H3" s="315">
        <v>158.35770600000001</v>
      </c>
      <c r="I3" s="329">
        <v>155</v>
      </c>
      <c r="J3" s="397">
        <f t="shared" si="0"/>
        <v>380</v>
      </c>
      <c r="K3" s="332">
        <v>47</v>
      </c>
      <c r="L3" s="333" t="s">
        <v>1406</v>
      </c>
      <c r="M3" s="332">
        <v>20</v>
      </c>
      <c r="N3" s="329">
        <v>19</v>
      </c>
      <c r="O3" s="386"/>
      <c r="P3" s="329">
        <v>0</v>
      </c>
      <c r="Q3" s="329"/>
      <c r="R3" s="300" t="s">
        <v>3716</v>
      </c>
      <c r="S3" s="300" t="s">
        <v>3729</v>
      </c>
      <c r="T3" s="300"/>
      <c r="U3" s="300" t="s">
        <v>3726</v>
      </c>
      <c r="V3" s="300" t="s">
        <v>3723</v>
      </c>
      <c r="W3" s="300" t="s">
        <v>3733</v>
      </c>
      <c r="X3" s="300" t="s">
        <v>3725</v>
      </c>
      <c r="Y3" s="400" t="s">
        <v>3727</v>
      </c>
      <c r="Z3" s="400" t="s">
        <v>3728</v>
      </c>
    </row>
    <row r="4" spans="1:26" s="334" customFormat="1" ht="13.8" x14ac:dyDescent="0.25">
      <c r="A4" s="329">
        <v>2001</v>
      </c>
      <c r="B4" s="329">
        <v>515</v>
      </c>
      <c r="C4" s="330">
        <v>396.82604562</v>
      </c>
      <c r="D4" s="393">
        <v>13</v>
      </c>
      <c r="E4" s="330">
        <f t="shared" ref="E4:E7" si="1">C4/D4</f>
        <v>30.525080432307693</v>
      </c>
      <c r="F4" s="328">
        <v>1.79</v>
      </c>
      <c r="G4" s="331">
        <v>41870</v>
      </c>
      <c r="H4" s="315">
        <v>113.703738</v>
      </c>
      <c r="I4" s="329">
        <v>111.25</v>
      </c>
      <c r="J4" s="397">
        <f t="shared" si="0"/>
        <v>196</v>
      </c>
      <c r="K4" s="332">
        <v>84</v>
      </c>
      <c r="L4" s="333" t="s">
        <v>1552</v>
      </c>
      <c r="M4" s="332">
        <v>14</v>
      </c>
      <c r="N4" s="329">
        <v>14</v>
      </c>
      <c r="O4" s="386">
        <v>67</v>
      </c>
      <c r="P4" s="329">
        <v>1</v>
      </c>
      <c r="Q4" s="329"/>
      <c r="R4" s="300" t="s">
        <v>3716</v>
      </c>
      <c r="S4" s="300" t="s">
        <v>3729</v>
      </c>
      <c r="T4" s="300"/>
      <c r="U4" s="300" t="s">
        <v>3726</v>
      </c>
      <c r="V4" s="300" t="s">
        <v>3723</v>
      </c>
      <c r="W4" s="300" t="s">
        <v>3733</v>
      </c>
      <c r="X4" s="300" t="s">
        <v>3725</v>
      </c>
      <c r="Y4" s="400" t="s">
        <v>3727</v>
      </c>
      <c r="Z4" s="400" t="s">
        <v>3728</v>
      </c>
    </row>
    <row r="5" spans="1:26" s="334" customFormat="1" ht="13.8" x14ac:dyDescent="0.25">
      <c r="A5" s="329">
        <v>2002</v>
      </c>
      <c r="B5" s="329">
        <v>504</v>
      </c>
      <c r="C5" s="330">
        <v>302.45790008</v>
      </c>
      <c r="D5" s="393">
        <v>12</v>
      </c>
      <c r="E5" s="330">
        <f t="shared" si="1"/>
        <v>25.204825006666667</v>
      </c>
      <c r="F5" s="328">
        <v>1.89</v>
      </c>
      <c r="G5" s="331">
        <v>41808</v>
      </c>
      <c r="H5" s="315">
        <v>96.32417199999999</v>
      </c>
      <c r="I5" s="329">
        <v>94</v>
      </c>
      <c r="J5" s="397">
        <f t="shared" si="0"/>
        <v>132</v>
      </c>
      <c r="K5" s="332">
        <v>1</v>
      </c>
      <c r="L5" s="333" t="s">
        <v>932</v>
      </c>
      <c r="M5" s="332">
        <v>12</v>
      </c>
      <c r="N5" s="329">
        <v>11</v>
      </c>
      <c r="O5" s="386">
        <v>130</v>
      </c>
      <c r="P5" s="329">
        <v>1</v>
      </c>
      <c r="Q5" s="329"/>
      <c r="R5" s="300" t="s">
        <v>3716</v>
      </c>
      <c r="S5" s="300" t="s">
        <v>3729</v>
      </c>
      <c r="T5" s="300"/>
      <c r="U5" s="300" t="s">
        <v>3726</v>
      </c>
      <c r="V5" s="300" t="s">
        <v>3723</v>
      </c>
      <c r="W5" s="300" t="s">
        <v>3733</v>
      </c>
      <c r="X5" s="300" t="s">
        <v>3725</v>
      </c>
      <c r="Y5" s="400" t="s">
        <v>3727</v>
      </c>
      <c r="Z5" s="400" t="s">
        <v>3728</v>
      </c>
    </row>
    <row r="6" spans="1:26" s="334" customFormat="1" ht="13.8" x14ac:dyDescent="0.25">
      <c r="A6" s="329">
        <v>2003</v>
      </c>
      <c r="B6" s="329">
        <v>588</v>
      </c>
      <c r="C6" s="330">
        <v>500.86610808</v>
      </c>
      <c r="D6" s="393">
        <v>20</v>
      </c>
      <c r="E6" s="330">
        <f t="shared" si="1"/>
        <v>25.043305404000002</v>
      </c>
      <c r="F6" s="328">
        <v>1.84</v>
      </c>
      <c r="G6" s="331">
        <v>41870</v>
      </c>
      <c r="H6" s="315">
        <v>173.31007199999999</v>
      </c>
      <c r="I6" s="329">
        <v>172</v>
      </c>
      <c r="J6" s="397">
        <f t="shared" si="0"/>
        <v>484</v>
      </c>
      <c r="K6" s="332">
        <v>121</v>
      </c>
      <c r="L6" s="333" t="s">
        <v>1270</v>
      </c>
      <c r="M6" s="332">
        <v>22</v>
      </c>
      <c r="N6" s="329">
        <v>22</v>
      </c>
      <c r="O6" s="386">
        <v>138</v>
      </c>
      <c r="P6" s="329">
        <v>1</v>
      </c>
      <c r="Q6" s="329"/>
      <c r="R6" s="300" t="s">
        <v>3716</v>
      </c>
      <c r="S6" s="300" t="s">
        <v>3729</v>
      </c>
      <c r="T6" s="300"/>
      <c r="U6" s="300" t="s">
        <v>3726</v>
      </c>
      <c r="V6" s="300" t="s">
        <v>3723</v>
      </c>
      <c r="W6" s="300" t="s">
        <v>3733</v>
      </c>
      <c r="X6" s="300" t="s">
        <v>3725</v>
      </c>
      <c r="Y6" s="400" t="s">
        <v>3727</v>
      </c>
      <c r="Z6" s="400" t="s">
        <v>3728</v>
      </c>
    </row>
    <row r="7" spans="1:26" s="334" customFormat="1" ht="13.8" x14ac:dyDescent="0.25">
      <c r="A7" s="329">
        <v>2004</v>
      </c>
      <c r="B7" s="329">
        <v>423</v>
      </c>
      <c r="C7" s="330">
        <v>719.65407986666673</v>
      </c>
      <c r="D7" s="393">
        <v>20</v>
      </c>
      <c r="E7" s="330">
        <f t="shared" si="1"/>
        <v>35.982703993333338</v>
      </c>
      <c r="F7" s="328">
        <v>1.81</v>
      </c>
      <c r="G7" s="331">
        <v>41856</v>
      </c>
      <c r="H7" s="315">
        <v>235.95215733333336</v>
      </c>
      <c r="I7" s="329">
        <v>232</v>
      </c>
      <c r="J7" s="397">
        <f t="shared" si="0"/>
        <v>812</v>
      </c>
      <c r="K7" s="332">
        <v>43</v>
      </c>
      <c r="L7" s="333" t="s">
        <v>1364</v>
      </c>
      <c r="M7" s="332">
        <v>29</v>
      </c>
      <c r="N7" s="329">
        <v>28</v>
      </c>
      <c r="O7" s="386">
        <v>100</v>
      </c>
      <c r="P7" s="329">
        <v>1</v>
      </c>
      <c r="Q7" s="329"/>
      <c r="R7" s="300" t="s">
        <v>3716</v>
      </c>
      <c r="S7" s="300" t="s">
        <v>3729</v>
      </c>
      <c r="T7" s="300"/>
      <c r="U7" s="300" t="s">
        <v>3726</v>
      </c>
      <c r="V7" s="300" t="s">
        <v>3723</v>
      </c>
      <c r="W7" s="300" t="s">
        <v>3733</v>
      </c>
      <c r="X7" s="300" t="s">
        <v>3725</v>
      </c>
      <c r="Y7" s="400" t="s">
        <v>3727</v>
      </c>
      <c r="Z7" s="400" t="s">
        <v>3728</v>
      </c>
    </row>
    <row r="8" spans="1:26" s="334" customFormat="1" ht="13.8" x14ac:dyDescent="0.25">
      <c r="A8" s="329">
        <v>2005</v>
      </c>
      <c r="B8" s="329">
        <v>412</v>
      </c>
      <c r="C8" s="330">
        <v>504.31631055555562</v>
      </c>
      <c r="D8" s="393">
        <v>20</v>
      </c>
      <c r="E8" s="330">
        <f>C8/D8</f>
        <v>25.215815527777782</v>
      </c>
      <c r="F8" s="328">
        <v>1.79</v>
      </c>
      <c r="G8" s="331">
        <v>41856</v>
      </c>
      <c r="H8" s="315">
        <v>156.61997222222223</v>
      </c>
      <c r="I8" s="329">
        <v>153</v>
      </c>
      <c r="J8" s="397">
        <f>PRODUCT(M8:N8)</f>
        <v>342</v>
      </c>
      <c r="K8" s="332">
        <v>49</v>
      </c>
      <c r="L8" s="333" t="s">
        <v>1449</v>
      </c>
      <c r="M8" s="332">
        <v>19</v>
      </c>
      <c r="N8" s="329">
        <v>18</v>
      </c>
      <c r="O8" s="386">
        <v>28</v>
      </c>
      <c r="P8" s="329">
        <v>1</v>
      </c>
      <c r="Q8" s="329"/>
      <c r="R8" s="300" t="s">
        <v>3716</v>
      </c>
      <c r="S8" s="300" t="s">
        <v>3729</v>
      </c>
      <c r="T8" s="300"/>
      <c r="U8" s="300" t="s">
        <v>3726</v>
      </c>
      <c r="V8" s="300" t="s">
        <v>3723</v>
      </c>
      <c r="W8" s="300" t="s">
        <v>3733</v>
      </c>
      <c r="X8" s="300" t="s">
        <v>3725</v>
      </c>
      <c r="Y8" s="400" t="s">
        <v>3727</v>
      </c>
      <c r="Z8" s="400" t="s">
        <v>3728</v>
      </c>
    </row>
    <row r="9" spans="1:26" s="334" customFormat="1" ht="13.8" x14ac:dyDescent="0.25">
      <c r="A9" s="324">
        <v>2006</v>
      </c>
      <c r="B9" s="324">
        <v>469</v>
      </c>
      <c r="C9" s="330">
        <v>477.08079720000001</v>
      </c>
      <c r="D9" s="393">
        <f>VLOOKUP(B9,'[3]Gail Math'!$A:$B,2,FALSE)</f>
        <v>19</v>
      </c>
      <c r="E9" s="330">
        <f t="shared" ref="E9:E72" si="2">C9/D9</f>
        <v>25.109515642105265</v>
      </c>
      <c r="F9" s="328">
        <v>1.86</v>
      </c>
      <c r="G9" s="325">
        <v>41870</v>
      </c>
      <c r="H9" s="335">
        <v>162.27238</v>
      </c>
      <c r="I9" s="324">
        <v>159.25</v>
      </c>
      <c r="J9" s="397">
        <f t="shared" ref="J9:J72" si="3">PRODUCT(M9:N9)</f>
        <v>380</v>
      </c>
      <c r="K9" s="336">
        <v>71</v>
      </c>
      <c r="L9" s="337" t="s">
        <v>1408</v>
      </c>
      <c r="M9" s="336">
        <v>20</v>
      </c>
      <c r="N9" s="324">
        <v>19</v>
      </c>
      <c r="O9" s="386">
        <v>4</v>
      </c>
      <c r="P9" s="324">
        <v>1</v>
      </c>
      <c r="Q9" s="329"/>
      <c r="R9" s="300" t="s">
        <v>3716</v>
      </c>
      <c r="S9" s="300" t="s">
        <v>3729</v>
      </c>
      <c r="T9" s="300"/>
      <c r="U9" s="300" t="s">
        <v>3726</v>
      </c>
      <c r="V9" s="300" t="s">
        <v>3723</v>
      </c>
      <c r="W9" s="300" t="s">
        <v>3733</v>
      </c>
      <c r="X9" s="300" t="s">
        <v>3725</v>
      </c>
      <c r="Y9" s="400" t="s">
        <v>3727</v>
      </c>
      <c r="Z9" s="400" t="s">
        <v>3728</v>
      </c>
    </row>
    <row r="10" spans="1:26" s="334" customFormat="1" ht="13.8" x14ac:dyDescent="0.25">
      <c r="A10" s="324">
        <v>2007</v>
      </c>
      <c r="B10" s="324">
        <v>476</v>
      </c>
      <c r="C10" s="330">
        <v>414.9772657777778</v>
      </c>
      <c r="D10" s="393">
        <f>VLOOKUP(B10,'[3]Gail Math'!$A:$B,2,FALSE)</f>
        <v>13</v>
      </c>
      <c r="E10" s="330">
        <f t="shared" si="2"/>
        <v>31.921328136752138</v>
      </c>
      <c r="F10" s="328">
        <v>1.84</v>
      </c>
      <c r="G10" s="325">
        <v>41870</v>
      </c>
      <c r="H10" s="335">
        <v>116.89500444444445</v>
      </c>
      <c r="I10" s="324">
        <v>116</v>
      </c>
      <c r="J10" s="397">
        <f t="shared" si="3"/>
        <v>195</v>
      </c>
      <c r="K10" s="336">
        <v>75</v>
      </c>
      <c r="L10" s="337" t="s">
        <v>1264</v>
      </c>
      <c r="M10" s="336">
        <v>15</v>
      </c>
      <c r="N10" s="324">
        <v>13</v>
      </c>
      <c r="O10" s="386">
        <v>21</v>
      </c>
      <c r="P10" s="324">
        <v>1</v>
      </c>
      <c r="Q10" s="324"/>
      <c r="R10" s="300" t="s">
        <v>3716</v>
      </c>
      <c r="S10" s="300" t="s">
        <v>3729</v>
      </c>
      <c r="T10" s="300"/>
      <c r="U10" s="300" t="s">
        <v>3726</v>
      </c>
      <c r="V10" s="300" t="s">
        <v>3723</v>
      </c>
      <c r="W10" s="300" t="s">
        <v>3733</v>
      </c>
      <c r="X10" s="300" t="s">
        <v>3725</v>
      </c>
      <c r="Y10" s="400" t="s">
        <v>3727</v>
      </c>
      <c r="Z10" s="400" t="s">
        <v>3728</v>
      </c>
    </row>
    <row r="11" spans="1:26" s="334" customFormat="1" ht="13.8" x14ac:dyDescent="0.25">
      <c r="A11" s="324">
        <v>2008</v>
      </c>
      <c r="B11" s="324">
        <v>502</v>
      </c>
      <c r="C11" s="330">
        <v>520.78658305555552</v>
      </c>
      <c r="D11" s="393">
        <f>VLOOKUP(B11,'[3]Gail Math'!$A:$B,2,FALSE)</f>
        <v>20</v>
      </c>
      <c r="E11" s="330">
        <f t="shared" si="2"/>
        <v>26.039329152777775</v>
      </c>
      <c r="F11" s="328">
        <v>1.86</v>
      </c>
      <c r="G11" s="325">
        <v>41870</v>
      </c>
      <c r="H11" s="335">
        <v>160.24202555555556</v>
      </c>
      <c r="I11" s="324">
        <v>156.5</v>
      </c>
      <c r="J11" s="397">
        <f t="shared" si="3"/>
        <v>380</v>
      </c>
      <c r="K11" s="336">
        <v>80</v>
      </c>
      <c r="L11" s="337" t="s">
        <v>1552</v>
      </c>
      <c r="M11" s="336">
        <v>20</v>
      </c>
      <c r="N11" s="324">
        <v>19</v>
      </c>
      <c r="O11" s="386">
        <v>3</v>
      </c>
      <c r="P11" s="324">
        <v>1</v>
      </c>
      <c r="Q11" s="324"/>
      <c r="R11" s="300" t="s">
        <v>3716</v>
      </c>
      <c r="S11" s="300" t="s">
        <v>3729</v>
      </c>
      <c r="T11" s="300"/>
      <c r="U11" s="300" t="s">
        <v>3726</v>
      </c>
      <c r="V11" s="300" t="s">
        <v>3723</v>
      </c>
      <c r="W11" s="300" t="s">
        <v>3733</v>
      </c>
      <c r="X11" s="300" t="s">
        <v>3725</v>
      </c>
      <c r="Y11" s="400" t="s">
        <v>3727</v>
      </c>
      <c r="Z11" s="400" t="s">
        <v>3728</v>
      </c>
    </row>
    <row r="12" spans="1:26" s="334" customFormat="1" ht="13.8" x14ac:dyDescent="0.25">
      <c r="A12" s="324">
        <v>2009</v>
      </c>
      <c r="B12" s="324">
        <v>537</v>
      </c>
      <c r="C12" s="330">
        <v>327.5926325333333</v>
      </c>
      <c r="D12" s="393">
        <f>VLOOKUP(B12,'[3]Gail Math'!$A:$B,2,FALSE)</f>
        <v>20</v>
      </c>
      <c r="E12" s="330">
        <f t="shared" si="2"/>
        <v>16.379631626666665</v>
      </c>
      <c r="F12" s="328">
        <v>1.78</v>
      </c>
      <c r="G12" s="325">
        <v>41870</v>
      </c>
      <c r="H12" s="335">
        <v>103.0165511111111</v>
      </c>
      <c r="I12" s="324">
        <v>99</v>
      </c>
      <c r="J12" s="397">
        <f t="shared" si="3"/>
        <v>156</v>
      </c>
      <c r="K12" s="336">
        <v>93</v>
      </c>
      <c r="L12" s="337" t="s">
        <v>1275</v>
      </c>
      <c r="M12" s="336">
        <v>13</v>
      </c>
      <c r="N12" s="324">
        <v>12</v>
      </c>
      <c r="O12" s="386">
        <v>4</v>
      </c>
      <c r="P12" s="324">
        <v>1</v>
      </c>
      <c r="Q12" s="324"/>
      <c r="R12" s="300" t="s">
        <v>3716</v>
      </c>
      <c r="S12" s="300" t="s">
        <v>3729</v>
      </c>
      <c r="T12" s="300"/>
      <c r="U12" s="300" t="s">
        <v>3726</v>
      </c>
      <c r="V12" s="300" t="s">
        <v>3723</v>
      </c>
      <c r="W12" s="300" t="s">
        <v>3733</v>
      </c>
      <c r="X12" s="300" t="s">
        <v>3725</v>
      </c>
      <c r="Y12" s="400" t="s">
        <v>3727</v>
      </c>
      <c r="Z12" s="400" t="s">
        <v>3728</v>
      </c>
    </row>
    <row r="13" spans="1:26" ht="13.8" x14ac:dyDescent="0.25">
      <c r="A13" s="324">
        <v>2010</v>
      </c>
      <c r="B13" s="324">
        <v>561</v>
      </c>
      <c r="C13" s="330">
        <v>476.06479200000001</v>
      </c>
      <c r="D13" s="393">
        <f>VLOOKUP(B13,'[3]Gail Math'!$A:$B,2,FALSE)</f>
        <v>20</v>
      </c>
      <c r="E13" s="330">
        <f t="shared" si="2"/>
        <v>23.803239600000001</v>
      </c>
      <c r="F13" s="328">
        <v>1.79</v>
      </c>
      <c r="G13" s="325">
        <v>41870</v>
      </c>
      <c r="H13" s="335">
        <v>161.92680000000001</v>
      </c>
      <c r="I13" s="324">
        <v>160</v>
      </c>
      <c r="J13" s="397">
        <f t="shared" si="3"/>
        <v>380</v>
      </c>
      <c r="K13" s="336">
        <v>106</v>
      </c>
      <c r="L13" s="337" t="s">
        <v>1406</v>
      </c>
      <c r="M13" s="336">
        <v>20</v>
      </c>
      <c r="N13" s="324">
        <v>19</v>
      </c>
      <c r="O13" s="386">
        <v>5</v>
      </c>
      <c r="P13" s="324">
        <v>1</v>
      </c>
      <c r="Q13" s="324"/>
      <c r="R13" s="300" t="s">
        <v>3716</v>
      </c>
      <c r="S13" s="300" t="s">
        <v>3729</v>
      </c>
      <c r="T13" s="300"/>
      <c r="U13" s="300" t="s">
        <v>3726</v>
      </c>
      <c r="V13" s="300" t="s">
        <v>3723</v>
      </c>
      <c r="W13" s="300" t="s">
        <v>3733</v>
      </c>
      <c r="X13" s="300" t="s">
        <v>3725</v>
      </c>
      <c r="Y13" s="400" t="s">
        <v>3727</v>
      </c>
      <c r="Z13" s="400" t="s">
        <v>3728</v>
      </c>
    </row>
    <row r="14" spans="1:26" ht="13.8" x14ac:dyDescent="0.25">
      <c r="A14" s="339">
        <v>2011</v>
      </c>
      <c r="B14" s="339">
        <v>572</v>
      </c>
      <c r="C14" s="330">
        <v>324.16129717999991</v>
      </c>
      <c r="D14" s="393">
        <f>VLOOKUP(B14,'[3]Gail Math'!$A:$B,2,FALSE)</f>
        <v>20</v>
      </c>
      <c r="E14" s="330">
        <f t="shared" si="2"/>
        <v>16.208064858999997</v>
      </c>
      <c r="F14" s="328">
        <v>1.79</v>
      </c>
      <c r="G14" s="341">
        <v>41870</v>
      </c>
      <c r="H14" s="340">
        <v>104.90656866666664</v>
      </c>
      <c r="I14" s="339">
        <v>103.5</v>
      </c>
      <c r="J14" s="397">
        <f t="shared" si="3"/>
        <v>143</v>
      </c>
      <c r="K14" s="342">
        <v>112</v>
      </c>
      <c r="L14" s="343" t="s">
        <v>1270</v>
      </c>
      <c r="M14" s="342">
        <v>13</v>
      </c>
      <c r="N14" s="339">
        <v>11</v>
      </c>
      <c r="O14" s="386">
        <v>20</v>
      </c>
      <c r="P14" s="339">
        <v>1</v>
      </c>
      <c r="Q14" s="324"/>
      <c r="R14" s="300" t="s">
        <v>3716</v>
      </c>
      <c r="S14" s="300" t="s">
        <v>3729</v>
      </c>
      <c r="T14" s="300"/>
      <c r="U14" s="300" t="s">
        <v>3726</v>
      </c>
      <c r="V14" s="300" t="s">
        <v>3723</v>
      </c>
      <c r="W14" s="300" t="s">
        <v>3733</v>
      </c>
      <c r="X14" s="300" t="s">
        <v>3725</v>
      </c>
      <c r="Y14" s="400" t="s">
        <v>3727</v>
      </c>
      <c r="Z14" s="400" t="s">
        <v>3728</v>
      </c>
    </row>
    <row r="15" spans="1:26" ht="13.8" x14ac:dyDescent="0.25">
      <c r="A15" s="344">
        <v>2011</v>
      </c>
      <c r="B15" s="339">
        <v>572</v>
      </c>
      <c r="C15" s="394">
        <v>394.39104010000005</v>
      </c>
      <c r="D15" s="393">
        <v>20</v>
      </c>
      <c r="E15" s="330">
        <f t="shared" si="2"/>
        <v>19.719552005000004</v>
      </c>
      <c r="F15" s="395">
        <v>1.8</v>
      </c>
      <c r="G15" s="345">
        <v>41886</v>
      </c>
      <c r="H15" s="346">
        <v>133.691878</v>
      </c>
      <c r="I15" s="339">
        <v>131.5</v>
      </c>
      <c r="J15" s="397">
        <f t="shared" si="3"/>
        <v>210</v>
      </c>
      <c r="K15" s="342">
        <v>124</v>
      </c>
      <c r="L15" s="343" t="s">
        <v>1264</v>
      </c>
      <c r="M15" s="342">
        <v>15</v>
      </c>
      <c r="N15" s="339">
        <v>14</v>
      </c>
      <c r="O15" s="386"/>
      <c r="P15" s="339">
        <v>0</v>
      </c>
      <c r="Q15" s="324"/>
      <c r="R15" s="300" t="s">
        <v>3716</v>
      </c>
      <c r="S15" s="300" t="s">
        <v>3729</v>
      </c>
      <c r="T15" s="300"/>
      <c r="U15" s="300" t="s">
        <v>3726</v>
      </c>
      <c r="V15" s="300" t="s">
        <v>3723</v>
      </c>
      <c r="W15" s="300" t="s">
        <v>3733</v>
      </c>
      <c r="X15" s="300" t="s">
        <v>3725</v>
      </c>
      <c r="Y15" s="400" t="s">
        <v>3727</v>
      </c>
      <c r="Z15" s="400" t="s">
        <v>3728</v>
      </c>
    </row>
    <row r="16" spans="1:26" ht="13.8" x14ac:dyDescent="0.25">
      <c r="A16" s="324">
        <v>2012</v>
      </c>
      <c r="B16" s="324">
        <v>575</v>
      </c>
      <c r="C16" s="330">
        <v>361.47913433333332</v>
      </c>
      <c r="D16" s="393">
        <f>VLOOKUP(B16,'[3]Gail Math'!$A:$B,2,FALSE)</f>
        <v>20</v>
      </c>
      <c r="E16" s="330">
        <f t="shared" si="2"/>
        <v>18.073956716666665</v>
      </c>
      <c r="F16" s="328">
        <v>1.79</v>
      </c>
      <c r="G16" s="325">
        <v>41870</v>
      </c>
      <c r="H16" s="335">
        <v>110.54407777777777</v>
      </c>
      <c r="I16" s="324">
        <v>108</v>
      </c>
      <c r="J16" s="397">
        <f t="shared" si="3"/>
        <v>182</v>
      </c>
      <c r="K16" s="336">
        <v>113</v>
      </c>
      <c r="L16" s="337" t="s">
        <v>1277</v>
      </c>
      <c r="M16" s="336">
        <v>14</v>
      </c>
      <c r="N16" s="324">
        <v>13</v>
      </c>
      <c r="O16" s="386">
        <v>4</v>
      </c>
      <c r="P16" s="324">
        <v>1</v>
      </c>
      <c r="Q16" s="324"/>
      <c r="R16" s="300" t="s">
        <v>3716</v>
      </c>
      <c r="S16" s="300" t="s">
        <v>3729</v>
      </c>
      <c r="T16" s="300"/>
      <c r="U16" s="300" t="s">
        <v>3726</v>
      </c>
      <c r="V16" s="300" t="s">
        <v>3723</v>
      </c>
      <c r="W16" s="300" t="s">
        <v>3733</v>
      </c>
      <c r="X16" s="300" t="s">
        <v>3725</v>
      </c>
      <c r="Y16" s="400" t="s">
        <v>3727</v>
      </c>
      <c r="Z16" s="400" t="s">
        <v>3728</v>
      </c>
    </row>
    <row r="17" spans="1:26" ht="13.8" x14ac:dyDescent="0.25">
      <c r="A17" s="324">
        <v>2013</v>
      </c>
      <c r="B17" s="324">
        <v>579</v>
      </c>
      <c r="C17" s="330">
        <v>532.1842073555556</v>
      </c>
      <c r="D17" s="393">
        <f>VLOOKUP(B17,'[3]Gail Math'!$A:$B,2,FALSE)</f>
        <v>20</v>
      </c>
      <c r="E17" s="330">
        <f t="shared" si="2"/>
        <v>26.609210367777781</v>
      </c>
      <c r="F17" s="328">
        <v>1.83</v>
      </c>
      <c r="G17" s="325">
        <v>41870</v>
      </c>
      <c r="H17" s="335">
        <v>180.40142622222223</v>
      </c>
      <c r="I17" s="324">
        <v>177</v>
      </c>
      <c r="J17" s="397">
        <f t="shared" si="3"/>
        <v>440</v>
      </c>
      <c r="K17" s="336">
        <v>115</v>
      </c>
      <c r="L17" s="337" t="s">
        <v>1256</v>
      </c>
      <c r="M17" s="336">
        <v>22</v>
      </c>
      <c r="N17" s="324">
        <v>20</v>
      </c>
      <c r="O17" s="386">
        <v>22</v>
      </c>
      <c r="P17" s="324">
        <v>1</v>
      </c>
      <c r="Q17" s="324"/>
      <c r="R17" s="300" t="s">
        <v>3716</v>
      </c>
      <c r="S17" s="300" t="s">
        <v>3729</v>
      </c>
      <c r="T17" s="300"/>
      <c r="U17" s="300" t="s">
        <v>3726</v>
      </c>
      <c r="V17" s="300" t="s">
        <v>3723</v>
      </c>
      <c r="W17" s="300" t="s">
        <v>3733</v>
      </c>
      <c r="X17" s="300" t="s">
        <v>3725</v>
      </c>
      <c r="Y17" s="400" t="s">
        <v>3727</v>
      </c>
      <c r="Z17" s="400" t="s">
        <v>3728</v>
      </c>
    </row>
    <row r="18" spans="1:26" ht="13.8" x14ac:dyDescent="0.25">
      <c r="A18" s="324">
        <v>2014</v>
      </c>
      <c r="B18" s="324">
        <v>15</v>
      </c>
      <c r="C18" s="330">
        <v>395.56235617111105</v>
      </c>
      <c r="D18" s="393">
        <f>VLOOKUP(B18,'[3]Gail Math'!$A:$B,2,FALSE)</f>
        <v>17</v>
      </c>
      <c r="E18" s="330">
        <f t="shared" si="2"/>
        <v>23.268373892418296</v>
      </c>
      <c r="F18" s="328">
        <v>1.77</v>
      </c>
      <c r="G18" s="325">
        <v>41808</v>
      </c>
      <c r="H18" s="335">
        <v>127.19046822222221</v>
      </c>
      <c r="I18" s="324">
        <v>126</v>
      </c>
      <c r="J18" s="397">
        <f t="shared" si="3"/>
        <v>240</v>
      </c>
      <c r="K18" s="336">
        <v>1</v>
      </c>
      <c r="L18" s="337" t="s">
        <v>1351</v>
      </c>
      <c r="M18" s="336">
        <v>16</v>
      </c>
      <c r="N18" s="324">
        <v>15</v>
      </c>
      <c r="O18" s="386">
        <v>12</v>
      </c>
      <c r="P18" s="324">
        <v>1</v>
      </c>
      <c r="Q18" s="324"/>
      <c r="R18" s="300" t="s">
        <v>3716</v>
      </c>
      <c r="S18" s="300" t="s">
        <v>3729</v>
      </c>
      <c r="T18" s="300"/>
      <c r="U18" s="300" t="s">
        <v>3726</v>
      </c>
      <c r="V18" s="300" t="s">
        <v>3723</v>
      </c>
      <c r="W18" s="300" t="s">
        <v>3733</v>
      </c>
      <c r="X18" s="300" t="s">
        <v>3725</v>
      </c>
      <c r="Y18" s="400" t="s">
        <v>3727</v>
      </c>
      <c r="Z18" s="400" t="s">
        <v>3728</v>
      </c>
    </row>
    <row r="19" spans="1:26" ht="13.8" x14ac:dyDescent="0.25">
      <c r="A19" s="324">
        <v>2015</v>
      </c>
      <c r="B19" s="324">
        <v>257</v>
      </c>
      <c r="C19" s="330">
        <v>388.8262289999999</v>
      </c>
      <c r="D19" s="393">
        <f>VLOOKUP(B19,'[3]Gail Math'!$A:$B,2,FALSE)</f>
        <v>20</v>
      </c>
      <c r="E19" s="330">
        <f t="shared" si="2"/>
        <v>19.441311449999993</v>
      </c>
      <c r="F19" s="328">
        <v>1.8</v>
      </c>
      <c r="G19" s="325">
        <v>41808</v>
      </c>
      <c r="H19" s="335">
        <v>134.07800999999998</v>
      </c>
      <c r="I19" s="324">
        <v>130.5</v>
      </c>
      <c r="J19" s="397">
        <f t="shared" si="3"/>
        <v>272</v>
      </c>
      <c r="K19" s="336">
        <v>1</v>
      </c>
      <c r="L19" s="337" t="s">
        <v>935</v>
      </c>
      <c r="M19" s="336">
        <v>17</v>
      </c>
      <c r="N19" s="324">
        <v>16</v>
      </c>
      <c r="O19" s="386">
        <v>14</v>
      </c>
      <c r="P19" s="324">
        <v>1</v>
      </c>
      <c r="Q19" s="324"/>
      <c r="R19" s="300" t="s">
        <v>3716</v>
      </c>
      <c r="S19" s="300" t="s">
        <v>3729</v>
      </c>
      <c r="T19" s="300"/>
      <c r="U19" s="300" t="s">
        <v>3726</v>
      </c>
      <c r="V19" s="300" t="s">
        <v>3723</v>
      </c>
      <c r="W19" s="300" t="s">
        <v>3733</v>
      </c>
      <c r="X19" s="300" t="s">
        <v>3725</v>
      </c>
      <c r="Y19" s="400" t="s">
        <v>3727</v>
      </c>
      <c r="Z19" s="400" t="s">
        <v>3728</v>
      </c>
    </row>
    <row r="20" spans="1:26" ht="13.8" x14ac:dyDescent="0.25">
      <c r="A20" s="324">
        <v>2016</v>
      </c>
      <c r="B20" s="324">
        <v>280</v>
      </c>
      <c r="C20" s="330">
        <v>173.49980800000003</v>
      </c>
      <c r="D20" s="393">
        <f>VLOOKUP(B20,'[3]Gail Math'!$A:$B,2,FALSE)</f>
        <v>5</v>
      </c>
      <c r="E20" s="330">
        <f t="shared" si="2"/>
        <v>34.699961600000009</v>
      </c>
      <c r="F20" s="328">
        <v>1.77</v>
      </c>
      <c r="G20" s="325">
        <v>41808</v>
      </c>
      <c r="H20" s="335">
        <v>53.220800000000011</v>
      </c>
      <c r="I20" s="324">
        <v>50.5</v>
      </c>
      <c r="J20" s="397">
        <f t="shared" si="3"/>
        <v>42</v>
      </c>
      <c r="K20" s="336">
        <v>2</v>
      </c>
      <c r="L20" s="337" t="s">
        <v>1277</v>
      </c>
      <c r="M20" s="336">
        <v>7</v>
      </c>
      <c r="N20" s="324">
        <v>6</v>
      </c>
      <c r="O20" s="386">
        <v>11</v>
      </c>
      <c r="P20" s="324">
        <v>1</v>
      </c>
      <c r="Q20" s="324"/>
      <c r="R20" s="300" t="s">
        <v>3716</v>
      </c>
      <c r="S20" s="300" t="s">
        <v>3729</v>
      </c>
      <c r="T20" s="300"/>
      <c r="U20" s="300" t="s">
        <v>3726</v>
      </c>
      <c r="V20" s="300" t="s">
        <v>3723</v>
      </c>
      <c r="W20" s="300" t="s">
        <v>3733</v>
      </c>
      <c r="X20" s="300" t="s">
        <v>3725</v>
      </c>
      <c r="Y20" s="400" t="s">
        <v>3727</v>
      </c>
      <c r="Z20" s="400" t="s">
        <v>3728</v>
      </c>
    </row>
    <row r="21" spans="1:26" ht="13.8" x14ac:dyDescent="0.25">
      <c r="A21" s="324">
        <v>2017</v>
      </c>
      <c r="B21" s="324">
        <v>281</v>
      </c>
      <c r="C21" s="330">
        <v>263.14465415999996</v>
      </c>
      <c r="D21" s="393">
        <f>VLOOKUP(B21,'[3]Gail Math'!$A:$B,2,FALSE)</f>
        <v>9</v>
      </c>
      <c r="E21" s="330">
        <f t="shared" si="2"/>
        <v>29.238294906666663</v>
      </c>
      <c r="F21" s="328">
        <v>1.77</v>
      </c>
      <c r="G21" s="325">
        <v>41808</v>
      </c>
      <c r="H21" s="335">
        <v>72.893255999999994</v>
      </c>
      <c r="I21" s="324">
        <v>70.5</v>
      </c>
      <c r="J21" s="397">
        <f t="shared" si="3"/>
        <v>72</v>
      </c>
      <c r="K21" s="336">
        <v>2</v>
      </c>
      <c r="L21" s="337" t="s">
        <v>1449</v>
      </c>
      <c r="M21" s="336">
        <v>9</v>
      </c>
      <c r="N21" s="324">
        <v>8</v>
      </c>
      <c r="O21" s="386">
        <v>4</v>
      </c>
      <c r="P21" s="324">
        <v>1</v>
      </c>
      <c r="Q21" s="324"/>
      <c r="R21" s="300" t="s">
        <v>3716</v>
      </c>
      <c r="S21" s="300" t="s">
        <v>3729</v>
      </c>
      <c r="T21" s="300"/>
      <c r="U21" s="300" t="s">
        <v>3726</v>
      </c>
      <c r="V21" s="300" t="s">
        <v>3723</v>
      </c>
      <c r="W21" s="300" t="s">
        <v>3733</v>
      </c>
      <c r="X21" s="300" t="s">
        <v>3725</v>
      </c>
      <c r="Y21" s="400" t="s">
        <v>3727</v>
      </c>
      <c r="Z21" s="400" t="s">
        <v>3728</v>
      </c>
    </row>
    <row r="22" spans="1:26" ht="13.8" x14ac:dyDescent="0.25">
      <c r="A22" s="324">
        <v>2018</v>
      </c>
      <c r="B22" s="324">
        <v>292</v>
      </c>
      <c r="C22" s="330">
        <v>494.72484413333336</v>
      </c>
      <c r="D22" s="393">
        <f>VLOOKUP(B22,'[3]Gail Math'!$A:$B,2,FALSE)</f>
        <v>13</v>
      </c>
      <c r="E22" s="330">
        <f t="shared" si="2"/>
        <v>38.055757241025645</v>
      </c>
      <c r="F22" s="328">
        <v>1.79</v>
      </c>
      <c r="G22" s="325">
        <v>41808</v>
      </c>
      <c r="H22" s="335">
        <v>164.36041333333336</v>
      </c>
      <c r="I22" s="324">
        <v>162.5</v>
      </c>
      <c r="J22" s="397">
        <f t="shared" si="3"/>
        <v>420</v>
      </c>
      <c r="K22" s="336">
        <v>2</v>
      </c>
      <c r="L22" s="337" t="s">
        <v>1389</v>
      </c>
      <c r="M22" s="336">
        <v>21</v>
      </c>
      <c r="N22" s="324">
        <v>20</v>
      </c>
      <c r="O22" s="386">
        <v>38</v>
      </c>
      <c r="P22" s="324">
        <v>1</v>
      </c>
      <c r="Q22" s="324"/>
      <c r="R22" s="300" t="s">
        <v>3716</v>
      </c>
      <c r="S22" s="300" t="s">
        <v>3729</v>
      </c>
      <c r="T22" s="300"/>
      <c r="U22" s="300" t="s">
        <v>3726</v>
      </c>
      <c r="V22" s="300" t="s">
        <v>3723</v>
      </c>
      <c r="W22" s="300" t="s">
        <v>3733</v>
      </c>
      <c r="X22" s="300" t="s">
        <v>3725</v>
      </c>
      <c r="Y22" s="400" t="s">
        <v>3727</v>
      </c>
      <c r="Z22" s="400" t="s">
        <v>3728</v>
      </c>
    </row>
    <row r="23" spans="1:26" ht="13.8" x14ac:dyDescent="0.25">
      <c r="A23" s="324">
        <v>2019</v>
      </c>
      <c r="B23" s="324">
        <v>293</v>
      </c>
      <c r="C23" s="330">
        <v>366.72680815555543</v>
      </c>
      <c r="D23" s="393">
        <f>VLOOKUP(B23,'[3]Gail Math'!$A:$B,2,FALSE)</f>
        <v>20</v>
      </c>
      <c r="E23" s="330">
        <f t="shared" si="2"/>
        <v>18.336340407777772</v>
      </c>
      <c r="F23" s="328">
        <v>1.78</v>
      </c>
      <c r="G23" s="325">
        <v>41808</v>
      </c>
      <c r="H23" s="335">
        <v>109.79844555555553</v>
      </c>
      <c r="I23" s="324">
        <v>108</v>
      </c>
      <c r="J23" s="397">
        <f t="shared" si="3"/>
        <v>182</v>
      </c>
      <c r="K23" s="336">
        <v>3</v>
      </c>
      <c r="L23" s="337" t="s">
        <v>1362</v>
      </c>
      <c r="M23" s="336">
        <v>14</v>
      </c>
      <c r="N23" s="324">
        <v>13</v>
      </c>
      <c r="O23" s="386">
        <v>7</v>
      </c>
      <c r="P23" s="324">
        <v>1</v>
      </c>
      <c r="Q23" s="324"/>
      <c r="R23" s="300" t="s">
        <v>3716</v>
      </c>
      <c r="S23" s="300" t="s">
        <v>3729</v>
      </c>
      <c r="T23" s="300"/>
      <c r="U23" s="300" t="s">
        <v>3726</v>
      </c>
      <c r="V23" s="300" t="s">
        <v>3723</v>
      </c>
      <c r="W23" s="300" t="s">
        <v>3733</v>
      </c>
      <c r="X23" s="300" t="s">
        <v>3725</v>
      </c>
      <c r="Y23" s="400" t="s">
        <v>3727</v>
      </c>
      <c r="Z23" s="400" t="s">
        <v>3728</v>
      </c>
    </row>
    <row r="24" spans="1:26" ht="13.8" x14ac:dyDescent="0.25">
      <c r="A24" s="324">
        <v>2020</v>
      </c>
      <c r="B24" s="324">
        <v>294</v>
      </c>
      <c r="C24" s="330">
        <v>130.72958005333334</v>
      </c>
      <c r="D24" s="393">
        <f>VLOOKUP(B24,'[3]Gail Math'!$A:$B,2,FALSE)</f>
        <v>5</v>
      </c>
      <c r="E24" s="330">
        <f t="shared" si="2"/>
        <v>26.145916010666667</v>
      </c>
      <c r="F24" s="328">
        <v>1.66</v>
      </c>
      <c r="G24" s="325">
        <v>41808</v>
      </c>
      <c r="H24" s="335">
        <v>39.73543466666667</v>
      </c>
      <c r="I24" s="324">
        <v>37.5</v>
      </c>
      <c r="J24" s="397">
        <f t="shared" si="3"/>
        <v>20</v>
      </c>
      <c r="K24" s="336">
        <v>3</v>
      </c>
      <c r="L24" s="337" t="s">
        <v>1275</v>
      </c>
      <c r="M24" s="336">
        <v>5</v>
      </c>
      <c r="N24" s="324">
        <v>4</v>
      </c>
      <c r="O24" s="386">
        <v>7</v>
      </c>
      <c r="P24" s="324">
        <v>1</v>
      </c>
      <c r="Q24" s="324"/>
      <c r="R24" s="300" t="s">
        <v>3716</v>
      </c>
      <c r="S24" s="300" t="s">
        <v>3729</v>
      </c>
      <c r="T24" s="300"/>
      <c r="U24" s="300" t="s">
        <v>3726</v>
      </c>
      <c r="V24" s="300" t="s">
        <v>3723</v>
      </c>
      <c r="W24" s="300" t="s">
        <v>3733</v>
      </c>
      <c r="X24" s="300" t="s">
        <v>3725</v>
      </c>
      <c r="Y24" s="400" t="s">
        <v>3727</v>
      </c>
      <c r="Z24" s="400" t="s">
        <v>3728</v>
      </c>
    </row>
    <row r="25" spans="1:26" ht="13.8" x14ac:dyDescent="0.25">
      <c r="A25" s="324">
        <v>2021</v>
      </c>
      <c r="B25" s="324">
        <v>295</v>
      </c>
      <c r="C25" s="330">
        <v>354.8286038666667</v>
      </c>
      <c r="D25" s="393">
        <f>VLOOKUP(B25,'[3]Gail Math'!$A:$B,2,FALSE)</f>
        <v>18</v>
      </c>
      <c r="E25" s="330">
        <f t="shared" si="2"/>
        <v>19.712700214814816</v>
      </c>
      <c r="F25" s="328">
        <v>1.77</v>
      </c>
      <c r="G25" s="325">
        <v>41808</v>
      </c>
      <c r="H25" s="335">
        <v>120.28088266666667</v>
      </c>
      <c r="I25" s="324">
        <v>118.5</v>
      </c>
      <c r="J25" s="397">
        <f t="shared" si="3"/>
        <v>210</v>
      </c>
      <c r="K25" s="336">
        <v>3</v>
      </c>
      <c r="L25" s="337" t="s">
        <v>1230</v>
      </c>
      <c r="M25" s="336">
        <v>15</v>
      </c>
      <c r="N25" s="324">
        <v>14</v>
      </c>
      <c r="O25" s="386">
        <v>12</v>
      </c>
      <c r="P25" s="324">
        <v>1</v>
      </c>
      <c r="Q25" s="324"/>
      <c r="R25" s="300" t="s">
        <v>3716</v>
      </c>
      <c r="S25" s="300" t="s">
        <v>3729</v>
      </c>
      <c r="T25" s="300"/>
      <c r="U25" s="300" t="s">
        <v>3726</v>
      </c>
      <c r="V25" s="300" t="s">
        <v>3723</v>
      </c>
      <c r="W25" s="300" t="s">
        <v>3733</v>
      </c>
      <c r="X25" s="300" t="s">
        <v>3725</v>
      </c>
      <c r="Y25" s="400" t="s">
        <v>3727</v>
      </c>
      <c r="Z25" s="400" t="s">
        <v>3728</v>
      </c>
    </row>
    <row r="26" spans="1:26" ht="13.8" x14ac:dyDescent="0.25">
      <c r="A26" s="324">
        <v>2022</v>
      </c>
      <c r="B26" s="324">
        <v>297</v>
      </c>
      <c r="C26" s="330">
        <v>516.14851999999996</v>
      </c>
      <c r="D26" s="393">
        <f>VLOOKUP(B26,'[3]Gail Math'!$A:$B,2,FALSE)</f>
        <v>19</v>
      </c>
      <c r="E26" s="330">
        <f t="shared" si="2"/>
        <v>27.165711578947366</v>
      </c>
      <c r="F26" s="328">
        <v>1.79</v>
      </c>
      <c r="G26" s="325">
        <v>41808</v>
      </c>
      <c r="H26" s="335">
        <v>174.96559999999999</v>
      </c>
      <c r="I26" s="324">
        <v>172</v>
      </c>
      <c r="J26" s="397">
        <f t="shared" si="3"/>
        <v>462</v>
      </c>
      <c r="K26" s="336">
        <v>4</v>
      </c>
      <c r="L26" s="337" t="s">
        <v>1324</v>
      </c>
      <c r="M26" s="336">
        <v>22</v>
      </c>
      <c r="N26" s="324">
        <v>21</v>
      </c>
      <c r="O26" s="386">
        <v>9</v>
      </c>
      <c r="P26" s="324">
        <v>1</v>
      </c>
      <c r="Q26" s="324"/>
      <c r="R26" s="300" t="s">
        <v>3716</v>
      </c>
      <c r="S26" s="300" t="s">
        <v>3729</v>
      </c>
      <c r="T26" s="300"/>
      <c r="U26" s="300" t="s">
        <v>3726</v>
      </c>
      <c r="V26" s="300" t="s">
        <v>3723</v>
      </c>
      <c r="W26" s="300" t="s">
        <v>3733</v>
      </c>
      <c r="X26" s="300" t="s">
        <v>3725</v>
      </c>
      <c r="Y26" s="400" t="s">
        <v>3727</v>
      </c>
      <c r="Z26" s="400" t="s">
        <v>3728</v>
      </c>
    </row>
    <row r="27" spans="1:26" ht="13.8" x14ac:dyDescent="0.25">
      <c r="A27" s="324">
        <v>2023</v>
      </c>
      <c r="B27" s="324">
        <v>298</v>
      </c>
      <c r="C27" s="330">
        <v>386.70604168</v>
      </c>
      <c r="D27" s="393">
        <f>VLOOKUP(B27,'[3]Gail Math'!$A:$B,2,FALSE)</f>
        <v>20</v>
      </c>
      <c r="E27" s="330">
        <f t="shared" si="2"/>
        <v>19.335302083999999</v>
      </c>
      <c r="F27" s="328">
        <v>1.79</v>
      </c>
      <c r="G27" s="325">
        <v>41808</v>
      </c>
      <c r="H27" s="335">
        <v>115.780252</v>
      </c>
      <c r="I27" s="324">
        <v>114</v>
      </c>
      <c r="J27" s="397">
        <f t="shared" si="3"/>
        <v>210</v>
      </c>
      <c r="K27" s="336">
        <v>4</v>
      </c>
      <c r="L27" s="337" t="s">
        <v>1364</v>
      </c>
      <c r="M27" s="336">
        <v>15</v>
      </c>
      <c r="N27" s="324">
        <v>14</v>
      </c>
      <c r="O27" s="386">
        <v>15</v>
      </c>
      <c r="P27" s="324">
        <v>1</v>
      </c>
      <c r="Q27" s="324"/>
      <c r="R27" s="300" t="s">
        <v>3716</v>
      </c>
      <c r="S27" s="300" t="s">
        <v>3729</v>
      </c>
      <c r="T27" s="300"/>
      <c r="U27" s="300" t="s">
        <v>3726</v>
      </c>
      <c r="V27" s="300" t="s">
        <v>3723</v>
      </c>
      <c r="W27" s="300" t="s">
        <v>3733</v>
      </c>
      <c r="X27" s="300" t="s">
        <v>3725</v>
      </c>
      <c r="Y27" s="400" t="s">
        <v>3727</v>
      </c>
      <c r="Z27" s="400" t="s">
        <v>3728</v>
      </c>
    </row>
    <row r="28" spans="1:26" ht="13.8" x14ac:dyDescent="0.25">
      <c r="A28" s="324">
        <v>2024</v>
      </c>
      <c r="B28" s="324">
        <v>299</v>
      </c>
      <c r="C28" s="330">
        <v>590.99379387999988</v>
      </c>
      <c r="D28" s="393">
        <f>VLOOKUP(B28,'[3]Gail Math'!$A:$B,2,FALSE)</f>
        <v>20</v>
      </c>
      <c r="E28" s="330">
        <f t="shared" si="2"/>
        <v>29.549689693999994</v>
      </c>
      <c r="F28" s="328">
        <v>1.79</v>
      </c>
      <c r="G28" s="325">
        <v>41808</v>
      </c>
      <c r="H28" s="335">
        <v>179.63337199999998</v>
      </c>
      <c r="I28" s="324">
        <v>177</v>
      </c>
      <c r="J28" s="397">
        <f t="shared" si="3"/>
        <v>462</v>
      </c>
      <c r="K28" s="336">
        <v>5</v>
      </c>
      <c r="L28" s="337" t="s">
        <v>1277</v>
      </c>
      <c r="M28" s="336">
        <v>22</v>
      </c>
      <c r="N28" s="324">
        <v>21</v>
      </c>
      <c r="O28" s="386">
        <v>15</v>
      </c>
      <c r="P28" s="324">
        <v>1</v>
      </c>
      <c r="Q28" s="324"/>
      <c r="R28" s="300" t="s">
        <v>3716</v>
      </c>
      <c r="S28" s="300" t="s">
        <v>3729</v>
      </c>
      <c r="T28" s="300"/>
      <c r="U28" s="300" t="s">
        <v>3726</v>
      </c>
      <c r="V28" s="300" t="s">
        <v>3723</v>
      </c>
      <c r="W28" s="300" t="s">
        <v>3733</v>
      </c>
      <c r="X28" s="300" t="s">
        <v>3725</v>
      </c>
      <c r="Y28" s="400" t="s">
        <v>3727</v>
      </c>
      <c r="Z28" s="400" t="s">
        <v>3728</v>
      </c>
    </row>
    <row r="29" spans="1:26" ht="13.8" x14ac:dyDescent="0.25">
      <c r="A29" s="324">
        <v>2025</v>
      </c>
      <c r="B29" s="324">
        <v>300</v>
      </c>
      <c r="C29" s="330">
        <v>607.57848246666651</v>
      </c>
      <c r="D29" s="393">
        <f>VLOOKUP(B29,'[3]Gail Math'!$A:$B,2,FALSE)</f>
        <v>20</v>
      </c>
      <c r="E29" s="330">
        <f t="shared" si="2"/>
        <v>30.378924123333327</v>
      </c>
      <c r="F29" s="328">
        <v>1.81</v>
      </c>
      <c r="G29" s="325">
        <v>41808</v>
      </c>
      <c r="H29" s="335">
        <v>206.65934777777773</v>
      </c>
      <c r="I29" s="324">
        <v>203.5</v>
      </c>
      <c r="J29" s="397">
        <f t="shared" si="3"/>
        <v>650</v>
      </c>
      <c r="K29" s="336">
        <v>5</v>
      </c>
      <c r="L29" s="337" t="s">
        <v>1343</v>
      </c>
      <c r="M29" s="336">
        <v>26</v>
      </c>
      <c r="N29" s="324">
        <v>25</v>
      </c>
      <c r="O29" s="386">
        <v>15</v>
      </c>
      <c r="P29" s="324">
        <v>1</v>
      </c>
      <c r="Q29" s="324"/>
      <c r="R29" s="300" t="s">
        <v>3716</v>
      </c>
      <c r="S29" s="300" t="s">
        <v>3729</v>
      </c>
      <c r="T29" s="300"/>
      <c r="U29" s="300" t="s">
        <v>3726</v>
      </c>
      <c r="V29" s="300" t="s">
        <v>3723</v>
      </c>
      <c r="W29" s="300" t="s">
        <v>3733</v>
      </c>
      <c r="X29" s="300" t="s">
        <v>3725</v>
      </c>
      <c r="Y29" s="400" t="s">
        <v>3727</v>
      </c>
      <c r="Z29" s="400" t="s">
        <v>3728</v>
      </c>
    </row>
    <row r="30" spans="1:26" ht="13.8" x14ac:dyDescent="0.25">
      <c r="A30" s="324">
        <v>2026</v>
      </c>
      <c r="B30" s="324">
        <v>301</v>
      </c>
      <c r="C30" s="330">
        <v>765.20871765333334</v>
      </c>
      <c r="D30" s="393">
        <f>VLOOKUP(B30,'[3]Gail Math'!$A:$B,2,FALSE)</f>
        <v>20</v>
      </c>
      <c r="E30" s="330">
        <f t="shared" si="2"/>
        <v>38.26043588266667</v>
      </c>
      <c r="F30" s="328">
        <v>1.83</v>
      </c>
      <c r="G30" s="325">
        <v>41808</v>
      </c>
      <c r="H30" s="335">
        <v>241.39076266666669</v>
      </c>
      <c r="I30" s="324">
        <v>237.5</v>
      </c>
      <c r="J30" s="397">
        <f t="shared" si="3"/>
        <v>870</v>
      </c>
      <c r="K30" s="336">
        <v>6</v>
      </c>
      <c r="L30" s="337" t="s">
        <v>1408</v>
      </c>
      <c r="M30" s="336">
        <v>30</v>
      </c>
      <c r="N30" s="324">
        <v>29</v>
      </c>
      <c r="O30" s="386">
        <v>13</v>
      </c>
      <c r="P30" s="324">
        <v>1</v>
      </c>
      <c r="Q30" s="324"/>
      <c r="R30" s="300" t="s">
        <v>3716</v>
      </c>
      <c r="S30" s="300" t="s">
        <v>3729</v>
      </c>
      <c r="T30" s="300"/>
      <c r="U30" s="300" t="s">
        <v>3726</v>
      </c>
      <c r="V30" s="300" t="s">
        <v>3723</v>
      </c>
      <c r="W30" s="300" t="s">
        <v>3733</v>
      </c>
      <c r="X30" s="300" t="s">
        <v>3725</v>
      </c>
      <c r="Y30" s="400" t="s">
        <v>3727</v>
      </c>
      <c r="Z30" s="400" t="s">
        <v>3728</v>
      </c>
    </row>
    <row r="31" spans="1:26" ht="13.8" x14ac:dyDescent="0.25">
      <c r="A31" s="324">
        <v>2027</v>
      </c>
      <c r="B31" s="324">
        <v>302</v>
      </c>
      <c r="C31" s="330">
        <v>590.17190400000004</v>
      </c>
      <c r="D31" s="393">
        <f>VLOOKUP(B31,'[3]Gail Math'!$A:$B,2,FALSE)</f>
        <v>20</v>
      </c>
      <c r="E31" s="330">
        <f t="shared" si="2"/>
        <v>29.508595200000002</v>
      </c>
      <c r="F31" s="328">
        <v>1.83</v>
      </c>
      <c r="G31" s="325">
        <v>41808</v>
      </c>
      <c r="H31" s="335">
        <v>163.93664000000001</v>
      </c>
      <c r="I31" s="324">
        <v>161</v>
      </c>
      <c r="J31" s="397">
        <f t="shared" si="3"/>
        <v>380</v>
      </c>
      <c r="K31" s="336">
        <v>7</v>
      </c>
      <c r="L31" s="337" t="s">
        <v>1232</v>
      </c>
      <c r="M31" s="336">
        <v>20</v>
      </c>
      <c r="N31" s="324">
        <v>19</v>
      </c>
      <c r="O31" s="386">
        <v>13</v>
      </c>
      <c r="P31" s="324">
        <v>1</v>
      </c>
      <c r="Q31" s="324"/>
      <c r="R31" s="300" t="s">
        <v>3716</v>
      </c>
      <c r="S31" s="300" t="s">
        <v>3729</v>
      </c>
      <c r="T31" s="300"/>
      <c r="U31" s="300" t="s">
        <v>3726</v>
      </c>
      <c r="V31" s="300" t="s">
        <v>3723</v>
      </c>
      <c r="W31" s="300" t="s">
        <v>3733</v>
      </c>
      <c r="X31" s="300" t="s">
        <v>3725</v>
      </c>
      <c r="Y31" s="400" t="s">
        <v>3727</v>
      </c>
      <c r="Z31" s="400" t="s">
        <v>3728</v>
      </c>
    </row>
    <row r="32" spans="1:26" ht="13.8" x14ac:dyDescent="0.25">
      <c r="A32" s="324">
        <v>2028</v>
      </c>
      <c r="B32" s="324">
        <v>303</v>
      </c>
      <c r="C32" s="330">
        <v>481.84333236666657</v>
      </c>
      <c r="D32" s="393">
        <f>VLOOKUP(B32,'[3]Gail Math'!$A:$B,2,FALSE)</f>
        <v>20</v>
      </c>
      <c r="E32" s="330">
        <f t="shared" si="2"/>
        <v>24.09216661833333</v>
      </c>
      <c r="F32" s="328">
        <v>1.79</v>
      </c>
      <c r="G32" s="325">
        <v>41808</v>
      </c>
      <c r="H32" s="335">
        <v>134.9701211111111</v>
      </c>
      <c r="I32" s="324">
        <v>133</v>
      </c>
      <c r="J32" s="397">
        <f t="shared" si="3"/>
        <v>272</v>
      </c>
      <c r="K32" s="336">
        <v>7</v>
      </c>
      <c r="L32" s="337" t="s">
        <v>1186</v>
      </c>
      <c r="M32" s="336">
        <v>17</v>
      </c>
      <c r="N32" s="324">
        <v>16</v>
      </c>
      <c r="O32" s="386">
        <v>14</v>
      </c>
      <c r="P32" s="324">
        <v>1</v>
      </c>
      <c r="Q32" s="324"/>
      <c r="R32" s="300" t="s">
        <v>3716</v>
      </c>
      <c r="S32" s="300" t="s">
        <v>3729</v>
      </c>
      <c r="T32" s="300"/>
      <c r="U32" s="300" t="s">
        <v>3726</v>
      </c>
      <c r="V32" s="300" t="s">
        <v>3723</v>
      </c>
      <c r="W32" s="300" t="s">
        <v>3733</v>
      </c>
      <c r="X32" s="300" t="s">
        <v>3725</v>
      </c>
      <c r="Y32" s="400" t="s">
        <v>3727</v>
      </c>
      <c r="Z32" s="400" t="s">
        <v>3728</v>
      </c>
    </row>
    <row r="33" spans="1:26" ht="13.8" x14ac:dyDescent="0.25">
      <c r="A33" s="324">
        <v>2029</v>
      </c>
      <c r="B33" s="324">
        <v>304</v>
      </c>
      <c r="C33" s="330">
        <v>870.91722744444451</v>
      </c>
      <c r="D33" s="393">
        <f>VLOOKUP(B33,'[3]Gail Math'!$A:$B,2,FALSE)</f>
        <v>20</v>
      </c>
      <c r="E33" s="330">
        <f t="shared" si="2"/>
        <v>43.545861372222227</v>
      </c>
      <c r="F33" s="328">
        <v>1.82</v>
      </c>
      <c r="G33" s="325">
        <v>41808</v>
      </c>
      <c r="H33" s="335">
        <v>248.83349355555558</v>
      </c>
      <c r="I33" s="324">
        <v>247.5</v>
      </c>
      <c r="J33" s="397">
        <f t="shared" si="3"/>
        <v>930</v>
      </c>
      <c r="K33" s="336">
        <v>8</v>
      </c>
      <c r="L33" s="337" t="s">
        <v>1449</v>
      </c>
      <c r="M33" s="336">
        <v>31</v>
      </c>
      <c r="N33" s="324">
        <v>30</v>
      </c>
      <c r="O33" s="386">
        <v>9</v>
      </c>
      <c r="P33" s="324">
        <v>1</v>
      </c>
      <c r="Q33" s="324"/>
      <c r="R33" s="300" t="s">
        <v>3716</v>
      </c>
      <c r="S33" s="300" t="s">
        <v>3729</v>
      </c>
      <c r="T33" s="300"/>
      <c r="U33" s="300" t="s">
        <v>3726</v>
      </c>
      <c r="V33" s="300" t="s">
        <v>3723</v>
      </c>
      <c r="W33" s="300" t="s">
        <v>3733</v>
      </c>
      <c r="X33" s="300" t="s">
        <v>3725</v>
      </c>
      <c r="Y33" s="400" t="s">
        <v>3727</v>
      </c>
      <c r="Z33" s="400" t="s">
        <v>3728</v>
      </c>
    </row>
    <row r="34" spans="1:26" ht="13.8" x14ac:dyDescent="0.25">
      <c r="A34" s="324">
        <v>2030</v>
      </c>
      <c r="B34" s="324">
        <v>305</v>
      </c>
      <c r="C34" s="330">
        <v>541.15910660000009</v>
      </c>
      <c r="D34" s="393">
        <f>VLOOKUP(B34,'[3]Gail Math'!$A:$B,2,FALSE)</f>
        <v>20</v>
      </c>
      <c r="E34" s="330">
        <f t="shared" si="2"/>
        <v>27.057955330000006</v>
      </c>
      <c r="F34" s="328">
        <v>1.78</v>
      </c>
      <c r="G34" s="325">
        <v>41808</v>
      </c>
      <c r="H34" s="335">
        <v>202.68131333333338</v>
      </c>
      <c r="I34" s="324">
        <v>199.5</v>
      </c>
      <c r="J34" s="397">
        <f t="shared" si="3"/>
        <v>600</v>
      </c>
      <c r="K34" s="336">
        <v>9</v>
      </c>
      <c r="L34" s="337" t="s">
        <v>1199</v>
      </c>
      <c r="M34" s="336">
        <v>25</v>
      </c>
      <c r="N34" s="324">
        <v>24</v>
      </c>
      <c r="O34" s="386">
        <v>13</v>
      </c>
      <c r="P34" s="324">
        <v>1</v>
      </c>
      <c r="Q34" s="324"/>
      <c r="R34" s="300" t="s">
        <v>3716</v>
      </c>
      <c r="S34" s="300" t="s">
        <v>3729</v>
      </c>
      <c r="T34" s="300"/>
      <c r="U34" s="300" t="s">
        <v>3726</v>
      </c>
      <c r="V34" s="300" t="s">
        <v>3723</v>
      </c>
      <c r="W34" s="300" t="s">
        <v>3733</v>
      </c>
      <c r="X34" s="300" t="s">
        <v>3725</v>
      </c>
      <c r="Y34" s="400" t="s">
        <v>3727</v>
      </c>
      <c r="Z34" s="400" t="s">
        <v>3728</v>
      </c>
    </row>
    <row r="35" spans="1:26" ht="13.8" x14ac:dyDescent="0.25">
      <c r="A35" s="324">
        <v>2031</v>
      </c>
      <c r="B35" s="324">
        <v>306</v>
      </c>
      <c r="C35" s="330">
        <v>638.01007424000022</v>
      </c>
      <c r="D35" s="393">
        <f>VLOOKUP(B35,'[3]Gail Math'!$A:$B,2,FALSE)</f>
        <v>16</v>
      </c>
      <c r="E35" s="330">
        <f t="shared" si="2"/>
        <v>39.875629640000014</v>
      </c>
      <c r="F35" s="328">
        <v>1.78</v>
      </c>
      <c r="G35" s="325">
        <v>41808</v>
      </c>
      <c r="H35" s="335">
        <v>186.00876800000006</v>
      </c>
      <c r="I35" s="324">
        <v>184</v>
      </c>
      <c r="J35" s="397">
        <f t="shared" si="3"/>
        <v>506</v>
      </c>
      <c r="K35" s="336">
        <v>10</v>
      </c>
      <c r="L35" s="337" t="s">
        <v>932</v>
      </c>
      <c r="M35" s="336">
        <v>23</v>
      </c>
      <c r="N35" s="324">
        <v>22</v>
      </c>
      <c r="O35" s="386">
        <v>13</v>
      </c>
      <c r="P35" s="324">
        <v>1</v>
      </c>
      <c r="Q35" s="324"/>
      <c r="R35" s="300" t="s">
        <v>3716</v>
      </c>
      <c r="S35" s="300" t="s">
        <v>3729</v>
      </c>
      <c r="T35" s="300"/>
      <c r="U35" s="300" t="s">
        <v>3726</v>
      </c>
      <c r="V35" s="300" t="s">
        <v>3723</v>
      </c>
      <c r="W35" s="300" t="s">
        <v>3733</v>
      </c>
      <c r="X35" s="300" t="s">
        <v>3725</v>
      </c>
      <c r="Y35" s="400" t="s">
        <v>3727</v>
      </c>
      <c r="Z35" s="400" t="s">
        <v>3728</v>
      </c>
    </row>
    <row r="36" spans="1:26" ht="13.8" x14ac:dyDescent="0.25">
      <c r="A36" s="324">
        <v>2032</v>
      </c>
      <c r="B36" s="324">
        <v>307</v>
      </c>
      <c r="C36" s="330">
        <v>669.03141887999993</v>
      </c>
      <c r="D36" s="393">
        <f>VLOOKUP(B36,'[3]Gail Math'!$A:$B,2,FALSE)</f>
        <v>20</v>
      </c>
      <c r="E36" s="330">
        <f t="shared" si="2"/>
        <v>33.451570943999997</v>
      </c>
      <c r="F36" s="328">
        <v>1.8</v>
      </c>
      <c r="G36" s="325">
        <v>41808</v>
      </c>
      <c r="H36" s="335">
        <v>181.80201599999998</v>
      </c>
      <c r="I36" s="324">
        <v>178.5</v>
      </c>
      <c r="J36" s="397">
        <f t="shared" si="3"/>
        <v>506</v>
      </c>
      <c r="K36" s="336">
        <v>10</v>
      </c>
      <c r="L36" s="337" t="s">
        <v>1189</v>
      </c>
      <c r="M36" s="336">
        <v>23</v>
      </c>
      <c r="N36" s="324">
        <v>22</v>
      </c>
      <c r="O36" s="386">
        <v>14</v>
      </c>
      <c r="P36" s="324">
        <v>1</v>
      </c>
      <c r="Q36" s="324"/>
      <c r="R36" s="300" t="s">
        <v>3716</v>
      </c>
      <c r="S36" s="300" t="s">
        <v>3729</v>
      </c>
      <c r="T36" s="300"/>
      <c r="U36" s="300" t="s">
        <v>3726</v>
      </c>
      <c r="V36" s="300" t="s">
        <v>3723</v>
      </c>
      <c r="W36" s="300" t="s">
        <v>3733</v>
      </c>
      <c r="X36" s="300" t="s">
        <v>3725</v>
      </c>
      <c r="Y36" s="400" t="s">
        <v>3727</v>
      </c>
      <c r="Z36" s="400" t="s">
        <v>3728</v>
      </c>
    </row>
    <row r="37" spans="1:26" ht="13.8" x14ac:dyDescent="0.25">
      <c r="A37" s="324">
        <v>2033</v>
      </c>
      <c r="B37" s="324">
        <v>308</v>
      </c>
      <c r="C37" s="330">
        <v>315.12496494444434</v>
      </c>
      <c r="D37" s="393">
        <f>VLOOKUP(B37,'[3]Gail Math'!$A:$B,2,FALSE)</f>
        <v>20</v>
      </c>
      <c r="E37" s="330">
        <f t="shared" si="2"/>
        <v>15.756248247222217</v>
      </c>
      <c r="F37" s="328">
        <v>1.79</v>
      </c>
      <c r="G37" s="325">
        <v>41808</v>
      </c>
      <c r="H37" s="335">
        <v>118.91508111111108</v>
      </c>
      <c r="I37" s="324">
        <v>117</v>
      </c>
      <c r="J37" s="397">
        <f t="shared" si="3"/>
        <v>210</v>
      </c>
      <c r="K37" s="336">
        <v>11</v>
      </c>
      <c r="L37" s="337" t="s">
        <v>1362</v>
      </c>
      <c r="M37" s="336">
        <v>15</v>
      </c>
      <c r="N37" s="324">
        <v>14</v>
      </c>
      <c r="O37" s="386">
        <v>9</v>
      </c>
      <c r="P37" s="324">
        <v>1</v>
      </c>
      <c r="Q37" s="324"/>
      <c r="R37" s="300" t="s">
        <v>3716</v>
      </c>
      <c r="S37" s="300" t="s">
        <v>3729</v>
      </c>
      <c r="T37" s="300"/>
      <c r="U37" s="300" t="s">
        <v>3726</v>
      </c>
      <c r="V37" s="300" t="s">
        <v>3723</v>
      </c>
      <c r="W37" s="300" t="s">
        <v>3733</v>
      </c>
      <c r="X37" s="300" t="s">
        <v>3725</v>
      </c>
      <c r="Y37" s="400" t="s">
        <v>3727</v>
      </c>
      <c r="Z37" s="400" t="s">
        <v>3728</v>
      </c>
    </row>
    <row r="38" spans="1:26" ht="13.8" x14ac:dyDescent="0.25">
      <c r="A38" s="324">
        <v>2034</v>
      </c>
      <c r="B38" s="324">
        <v>309</v>
      </c>
      <c r="C38" s="330">
        <v>229.28921361333329</v>
      </c>
      <c r="D38" s="393">
        <f>VLOOKUP(B38,'[3]Gail Math'!$A:$B,2,FALSE)</f>
        <v>8</v>
      </c>
      <c r="E38" s="330">
        <f t="shared" si="2"/>
        <v>28.661151701666661</v>
      </c>
      <c r="F38" s="328">
        <v>1.77</v>
      </c>
      <c r="G38" s="325">
        <v>41808</v>
      </c>
      <c r="H38" s="335">
        <v>81.308231777777763</v>
      </c>
      <c r="I38" s="324">
        <v>78.5</v>
      </c>
      <c r="J38" s="397">
        <f t="shared" si="3"/>
        <v>90</v>
      </c>
      <c r="K38" s="336">
        <v>11</v>
      </c>
      <c r="L38" s="337" t="s">
        <v>1389</v>
      </c>
      <c r="M38" s="336">
        <v>10</v>
      </c>
      <c r="N38" s="324">
        <v>9</v>
      </c>
      <c r="O38" s="386">
        <v>14</v>
      </c>
      <c r="P38" s="324">
        <v>1</v>
      </c>
      <c r="Q38" s="324"/>
      <c r="R38" s="300" t="s">
        <v>3716</v>
      </c>
      <c r="S38" s="300" t="s">
        <v>3729</v>
      </c>
      <c r="T38" s="300"/>
      <c r="U38" s="300" t="s">
        <v>3726</v>
      </c>
      <c r="V38" s="300" t="s">
        <v>3723</v>
      </c>
      <c r="W38" s="300" t="s">
        <v>3733</v>
      </c>
      <c r="X38" s="300" t="s">
        <v>3725</v>
      </c>
      <c r="Y38" s="400" t="s">
        <v>3727</v>
      </c>
      <c r="Z38" s="400" t="s">
        <v>3728</v>
      </c>
    </row>
    <row r="39" spans="1:26" ht="13.8" x14ac:dyDescent="0.25">
      <c r="A39" s="324">
        <v>2035</v>
      </c>
      <c r="B39" s="324">
        <v>310</v>
      </c>
      <c r="C39" s="330">
        <v>468.16364919999995</v>
      </c>
      <c r="D39" s="393">
        <f>VLOOKUP(B39,'[3]Gail Math'!$A:$B,2,FALSE)</f>
        <v>17</v>
      </c>
      <c r="E39" s="330">
        <f t="shared" si="2"/>
        <v>27.539038188235292</v>
      </c>
      <c r="F39" s="328">
        <v>1.82</v>
      </c>
      <c r="G39" s="325">
        <v>41808</v>
      </c>
      <c r="H39" s="335">
        <v>176.66552799999999</v>
      </c>
      <c r="I39" s="324">
        <v>174</v>
      </c>
      <c r="J39" s="397">
        <f t="shared" si="3"/>
        <v>462</v>
      </c>
      <c r="K39" s="336">
        <v>11</v>
      </c>
      <c r="L39" s="337" t="s">
        <v>1186</v>
      </c>
      <c r="M39" s="336">
        <v>22</v>
      </c>
      <c r="N39" s="324">
        <v>21</v>
      </c>
      <c r="O39" s="386">
        <v>13</v>
      </c>
      <c r="P39" s="324">
        <v>1</v>
      </c>
      <c r="Q39" s="324"/>
      <c r="R39" s="300" t="s">
        <v>3716</v>
      </c>
      <c r="S39" s="300" t="s">
        <v>3729</v>
      </c>
      <c r="T39" s="300"/>
      <c r="U39" s="300" t="s">
        <v>3726</v>
      </c>
      <c r="V39" s="300" t="s">
        <v>3723</v>
      </c>
      <c r="W39" s="300" t="s">
        <v>3733</v>
      </c>
      <c r="X39" s="300" t="s">
        <v>3725</v>
      </c>
      <c r="Y39" s="400" t="s">
        <v>3727</v>
      </c>
      <c r="Z39" s="400" t="s">
        <v>3728</v>
      </c>
    </row>
    <row r="40" spans="1:26" ht="13.8" x14ac:dyDescent="0.25">
      <c r="A40" s="324">
        <v>2036</v>
      </c>
      <c r="B40" s="324">
        <v>311</v>
      </c>
      <c r="C40" s="330">
        <v>704.82134448666659</v>
      </c>
      <c r="D40" s="393">
        <f>VLOOKUP(B40,'[3]Gail Math'!$A:$B,2,FALSE)</f>
        <v>20</v>
      </c>
      <c r="E40" s="330">
        <f t="shared" si="2"/>
        <v>35.241067224333328</v>
      </c>
      <c r="F40" s="328">
        <v>1.81</v>
      </c>
      <c r="G40" s="325">
        <v>41808</v>
      </c>
      <c r="H40" s="335">
        <v>192.04941266666665</v>
      </c>
      <c r="I40" s="324">
        <v>189</v>
      </c>
      <c r="J40" s="397">
        <f t="shared" si="3"/>
        <v>552</v>
      </c>
      <c r="K40" s="336">
        <v>12</v>
      </c>
      <c r="L40" s="337" t="s">
        <v>1408</v>
      </c>
      <c r="M40" s="336">
        <v>24</v>
      </c>
      <c r="N40" s="324">
        <v>23</v>
      </c>
      <c r="O40" s="386">
        <v>13</v>
      </c>
      <c r="P40" s="324">
        <v>1</v>
      </c>
      <c r="Q40" s="324"/>
      <c r="R40" s="300" t="s">
        <v>3716</v>
      </c>
      <c r="S40" s="300" t="s">
        <v>3729</v>
      </c>
      <c r="T40" s="300"/>
      <c r="U40" s="300" t="s">
        <v>3726</v>
      </c>
      <c r="V40" s="300" t="s">
        <v>3723</v>
      </c>
      <c r="W40" s="300" t="s">
        <v>3733</v>
      </c>
      <c r="X40" s="300" t="s">
        <v>3725</v>
      </c>
      <c r="Y40" s="400" t="s">
        <v>3727</v>
      </c>
      <c r="Z40" s="400" t="s">
        <v>3728</v>
      </c>
    </row>
    <row r="41" spans="1:26" ht="13.8" x14ac:dyDescent="0.25">
      <c r="A41" s="324">
        <v>2037</v>
      </c>
      <c r="B41" s="324">
        <v>312</v>
      </c>
      <c r="C41" s="330">
        <v>323.34672170666664</v>
      </c>
      <c r="D41" s="393">
        <f>VLOOKUP(B41,'[3]Gail Math'!$A:$B,2,FALSE)</f>
        <v>8</v>
      </c>
      <c r="E41" s="330">
        <f t="shared" si="2"/>
        <v>40.41834021333333</v>
      </c>
      <c r="F41" s="328">
        <v>1.78</v>
      </c>
      <c r="G41" s="325">
        <v>41808</v>
      </c>
      <c r="H41" s="335">
        <v>95.382513777777774</v>
      </c>
      <c r="I41" s="324">
        <v>92.5</v>
      </c>
      <c r="J41" s="397">
        <f t="shared" si="3"/>
        <v>132</v>
      </c>
      <c r="K41" s="336">
        <v>13</v>
      </c>
      <c r="L41" s="337" t="s">
        <v>1277</v>
      </c>
      <c r="M41" s="336">
        <v>12</v>
      </c>
      <c r="N41" s="324">
        <v>11</v>
      </c>
      <c r="O41" s="386">
        <v>13</v>
      </c>
      <c r="P41" s="324">
        <v>1</v>
      </c>
      <c r="Q41" s="324"/>
      <c r="R41" s="300" t="s">
        <v>3716</v>
      </c>
      <c r="S41" s="300" t="s">
        <v>3729</v>
      </c>
      <c r="T41" s="300"/>
      <c r="U41" s="300" t="s">
        <v>3726</v>
      </c>
      <c r="V41" s="300" t="s">
        <v>3723</v>
      </c>
      <c r="W41" s="300" t="s">
        <v>3733</v>
      </c>
      <c r="X41" s="300" t="s">
        <v>3725</v>
      </c>
      <c r="Y41" s="400" t="s">
        <v>3727</v>
      </c>
      <c r="Z41" s="400" t="s">
        <v>3728</v>
      </c>
    </row>
    <row r="42" spans="1:26" ht="13.8" x14ac:dyDescent="0.25">
      <c r="A42" s="324">
        <v>2038</v>
      </c>
      <c r="B42" s="324">
        <v>313</v>
      </c>
      <c r="C42" s="330">
        <v>430.23581253333322</v>
      </c>
      <c r="D42" s="393">
        <f>VLOOKUP(B42,'[3]Gail Math'!$A:$B,2,FALSE)</f>
        <v>13</v>
      </c>
      <c r="E42" s="330">
        <f t="shared" si="2"/>
        <v>33.09506250256409</v>
      </c>
      <c r="F42" s="328">
        <v>1.75</v>
      </c>
      <c r="G42" s="325">
        <v>41808</v>
      </c>
      <c r="H42" s="335">
        <v>113.21995066666665</v>
      </c>
      <c r="I42" s="324">
        <v>110.5</v>
      </c>
      <c r="J42" s="397">
        <f t="shared" si="3"/>
        <v>182</v>
      </c>
      <c r="K42" s="336">
        <v>13</v>
      </c>
      <c r="L42" s="337" t="s">
        <v>1408</v>
      </c>
      <c r="M42" s="336">
        <v>14</v>
      </c>
      <c r="N42" s="324">
        <v>13</v>
      </c>
      <c r="O42" s="386">
        <v>14</v>
      </c>
      <c r="P42" s="324">
        <v>1</v>
      </c>
      <c r="Q42" s="324"/>
      <c r="R42" s="300" t="s">
        <v>3716</v>
      </c>
      <c r="S42" s="300" t="s">
        <v>3729</v>
      </c>
      <c r="T42" s="300"/>
      <c r="U42" s="300" t="s">
        <v>3726</v>
      </c>
      <c r="V42" s="300" t="s">
        <v>3723</v>
      </c>
      <c r="W42" s="300" t="s">
        <v>3733</v>
      </c>
      <c r="X42" s="300" t="s">
        <v>3725</v>
      </c>
      <c r="Y42" s="400" t="s">
        <v>3727</v>
      </c>
      <c r="Z42" s="400" t="s">
        <v>3728</v>
      </c>
    </row>
    <row r="43" spans="1:26" ht="13.8" x14ac:dyDescent="0.25">
      <c r="A43" s="324">
        <v>2039</v>
      </c>
      <c r="B43" s="324">
        <v>317</v>
      </c>
      <c r="C43" s="330">
        <v>540.46727813333325</v>
      </c>
      <c r="D43" s="393">
        <f>VLOOKUP(B43,'[3]Gail Math'!$A:$B,2,FALSE)</f>
        <v>10</v>
      </c>
      <c r="E43" s="330">
        <f t="shared" si="2"/>
        <v>54.046727813333327</v>
      </c>
      <c r="F43" s="328">
        <v>1.79</v>
      </c>
      <c r="G43" s="325">
        <v>41808</v>
      </c>
      <c r="H43" s="335">
        <v>159.42987555555553</v>
      </c>
      <c r="I43" s="324">
        <v>157.5</v>
      </c>
      <c r="J43" s="397">
        <f t="shared" si="3"/>
        <v>380</v>
      </c>
      <c r="K43" s="336">
        <v>13</v>
      </c>
      <c r="L43" s="337" t="s">
        <v>1186</v>
      </c>
      <c r="M43" s="336">
        <v>20</v>
      </c>
      <c r="N43" s="324">
        <v>19</v>
      </c>
      <c r="O43" s="386">
        <v>14</v>
      </c>
      <c r="P43" s="324">
        <v>1</v>
      </c>
      <c r="Q43" s="324"/>
      <c r="R43" s="300" t="s">
        <v>3716</v>
      </c>
      <c r="S43" s="300" t="s">
        <v>3729</v>
      </c>
      <c r="T43" s="300"/>
      <c r="U43" s="300" t="s">
        <v>3726</v>
      </c>
      <c r="V43" s="300" t="s">
        <v>3723</v>
      </c>
      <c r="W43" s="300" t="s">
        <v>3733</v>
      </c>
      <c r="X43" s="300" t="s">
        <v>3725</v>
      </c>
      <c r="Y43" s="400" t="s">
        <v>3727</v>
      </c>
      <c r="Z43" s="400" t="s">
        <v>3728</v>
      </c>
    </row>
    <row r="44" spans="1:26" ht="13.8" x14ac:dyDescent="0.25">
      <c r="A44" s="324">
        <v>2040</v>
      </c>
      <c r="B44" s="324">
        <v>326</v>
      </c>
      <c r="C44" s="330">
        <v>924.84295497999994</v>
      </c>
      <c r="D44" s="393">
        <f>VLOOKUP(B44,'[3]Gail Math'!$A:$B,2,FALSE)</f>
        <v>20</v>
      </c>
      <c r="E44" s="330">
        <f t="shared" si="2"/>
        <v>46.242147748999997</v>
      </c>
      <c r="F44" s="328">
        <v>1.83</v>
      </c>
      <c r="G44" s="325">
        <v>41808</v>
      </c>
      <c r="H44" s="335">
        <v>257.616422</v>
      </c>
      <c r="I44" s="324">
        <v>254</v>
      </c>
      <c r="J44" s="397">
        <f t="shared" si="3"/>
        <v>992</v>
      </c>
      <c r="K44" s="336">
        <v>14</v>
      </c>
      <c r="L44" s="337" t="s">
        <v>1499</v>
      </c>
      <c r="M44" s="336">
        <v>32</v>
      </c>
      <c r="N44" s="324">
        <v>31</v>
      </c>
      <c r="O44" s="386">
        <v>9</v>
      </c>
      <c r="P44" s="324">
        <v>1</v>
      </c>
      <c r="Q44" s="324"/>
      <c r="R44" s="300" t="s">
        <v>3716</v>
      </c>
      <c r="S44" s="300" t="s">
        <v>3729</v>
      </c>
      <c r="T44" s="300"/>
      <c r="U44" s="300" t="s">
        <v>3726</v>
      </c>
      <c r="V44" s="300" t="s">
        <v>3723</v>
      </c>
      <c r="W44" s="300" t="s">
        <v>3733</v>
      </c>
      <c r="X44" s="300" t="s">
        <v>3725</v>
      </c>
      <c r="Y44" s="400" t="s">
        <v>3727</v>
      </c>
      <c r="Z44" s="400" t="s">
        <v>3728</v>
      </c>
    </row>
    <row r="45" spans="1:26" ht="13.8" x14ac:dyDescent="0.25">
      <c r="A45" s="324">
        <v>2041</v>
      </c>
      <c r="B45" s="324">
        <v>327</v>
      </c>
      <c r="C45" s="330">
        <v>1001.9425345200001</v>
      </c>
      <c r="D45" s="393">
        <f>VLOOKUP(B45,'[3]Gail Math'!$A:$B,2,FALSE)</f>
        <v>20</v>
      </c>
      <c r="E45" s="330">
        <f t="shared" si="2"/>
        <v>50.097126726000006</v>
      </c>
      <c r="F45" s="328">
        <v>1.8</v>
      </c>
      <c r="G45" s="325">
        <v>41808</v>
      </c>
      <c r="H45" s="335">
        <v>279.09262800000005</v>
      </c>
      <c r="I45" s="324">
        <v>275.5</v>
      </c>
      <c r="J45" s="397">
        <f t="shared" si="3"/>
        <v>1190</v>
      </c>
      <c r="K45" s="336">
        <v>15</v>
      </c>
      <c r="L45" s="337" t="s">
        <v>1232</v>
      </c>
      <c r="M45" s="336">
        <v>35</v>
      </c>
      <c r="N45" s="324">
        <v>34</v>
      </c>
      <c r="O45" s="386">
        <v>9</v>
      </c>
      <c r="P45" s="324">
        <v>1</v>
      </c>
      <c r="Q45" s="324"/>
      <c r="R45" s="300" t="s">
        <v>3716</v>
      </c>
      <c r="S45" s="300" t="s">
        <v>3729</v>
      </c>
      <c r="T45" s="300"/>
      <c r="U45" s="300" t="s">
        <v>3726</v>
      </c>
      <c r="V45" s="300" t="s">
        <v>3723</v>
      </c>
      <c r="W45" s="300" t="s">
        <v>3733</v>
      </c>
      <c r="X45" s="300" t="s">
        <v>3725</v>
      </c>
      <c r="Y45" s="400" t="s">
        <v>3727</v>
      </c>
      <c r="Z45" s="400" t="s">
        <v>3728</v>
      </c>
    </row>
    <row r="46" spans="1:26" ht="13.8" x14ac:dyDescent="0.25">
      <c r="A46" s="324">
        <v>2042</v>
      </c>
      <c r="B46" s="324">
        <v>328</v>
      </c>
      <c r="C46" s="330">
        <v>903.97596458666658</v>
      </c>
      <c r="D46" s="393">
        <f>VLOOKUP(B46,'[3]Gail Math'!$A:$B,2,FALSE)</f>
        <v>20</v>
      </c>
      <c r="E46" s="330">
        <f t="shared" si="2"/>
        <v>45.198798229333327</v>
      </c>
      <c r="F46" s="328">
        <v>1.78</v>
      </c>
      <c r="G46" s="325">
        <v>41808</v>
      </c>
      <c r="H46" s="335">
        <v>236.64292266666666</v>
      </c>
      <c r="I46" s="324">
        <v>234</v>
      </c>
      <c r="J46" s="397">
        <f t="shared" si="3"/>
        <v>870</v>
      </c>
      <c r="K46" s="336">
        <v>16</v>
      </c>
      <c r="L46" s="337" t="s">
        <v>1256</v>
      </c>
      <c r="M46" s="336">
        <v>30</v>
      </c>
      <c r="N46" s="324">
        <v>29</v>
      </c>
      <c r="O46" s="386">
        <v>14</v>
      </c>
      <c r="P46" s="324">
        <v>1</v>
      </c>
      <c r="Q46" s="324"/>
      <c r="R46" s="300" t="s">
        <v>3716</v>
      </c>
      <c r="S46" s="300" t="s">
        <v>3729</v>
      </c>
      <c r="T46" s="300"/>
      <c r="U46" s="300" t="s">
        <v>3726</v>
      </c>
      <c r="V46" s="300" t="s">
        <v>3723</v>
      </c>
      <c r="W46" s="300" t="s">
        <v>3733</v>
      </c>
      <c r="X46" s="300" t="s">
        <v>3725</v>
      </c>
      <c r="Y46" s="400" t="s">
        <v>3727</v>
      </c>
      <c r="Z46" s="400" t="s">
        <v>3728</v>
      </c>
    </row>
    <row r="47" spans="1:26" ht="13.8" x14ac:dyDescent="0.25">
      <c r="A47" s="324">
        <v>2043</v>
      </c>
      <c r="B47" s="324">
        <v>329</v>
      </c>
      <c r="C47" s="330">
        <v>715.67807219999997</v>
      </c>
      <c r="D47" s="393">
        <f>VLOOKUP(B47,'[3]Gail Math'!$A:$B,2,FALSE)</f>
        <v>20</v>
      </c>
      <c r="E47" s="330">
        <f t="shared" si="2"/>
        <v>35.783903609999996</v>
      </c>
      <c r="F47" s="328">
        <v>1.77</v>
      </c>
      <c r="G47" s="325">
        <v>41808</v>
      </c>
      <c r="H47" s="335">
        <v>203.89688666666666</v>
      </c>
      <c r="I47" s="324">
        <v>200</v>
      </c>
      <c r="J47" s="397">
        <f t="shared" si="3"/>
        <v>600</v>
      </c>
      <c r="K47" s="336">
        <v>17</v>
      </c>
      <c r="L47" s="337" t="s">
        <v>1324</v>
      </c>
      <c r="M47" s="336">
        <v>25</v>
      </c>
      <c r="N47" s="324">
        <v>24</v>
      </c>
      <c r="O47" s="386">
        <v>14</v>
      </c>
      <c r="P47" s="324">
        <v>1</v>
      </c>
      <c r="Q47" s="324"/>
      <c r="R47" s="300" t="s">
        <v>3716</v>
      </c>
      <c r="S47" s="300" t="s">
        <v>3729</v>
      </c>
      <c r="T47" s="300"/>
      <c r="U47" s="300" t="s">
        <v>3726</v>
      </c>
      <c r="V47" s="300" t="s">
        <v>3723</v>
      </c>
      <c r="W47" s="300" t="s">
        <v>3733</v>
      </c>
      <c r="X47" s="300" t="s">
        <v>3725</v>
      </c>
      <c r="Y47" s="400" t="s">
        <v>3727</v>
      </c>
      <c r="Z47" s="400" t="s">
        <v>3728</v>
      </c>
    </row>
    <row r="48" spans="1:26" ht="13.8" x14ac:dyDescent="0.25">
      <c r="A48" s="324">
        <v>2044</v>
      </c>
      <c r="B48" s="324">
        <v>330</v>
      </c>
      <c r="C48" s="330">
        <v>671.38154541333347</v>
      </c>
      <c r="D48" s="393">
        <f>VLOOKUP(B48,'[3]Gail Math'!$A:$B,2,FALSE)</f>
        <v>20</v>
      </c>
      <c r="E48" s="330">
        <f t="shared" si="2"/>
        <v>33.569077270666675</v>
      </c>
      <c r="F48" s="328">
        <v>1.78</v>
      </c>
      <c r="G48" s="325">
        <v>41808</v>
      </c>
      <c r="H48" s="335">
        <v>184.95359377777783</v>
      </c>
      <c r="I48" s="324">
        <v>183.5</v>
      </c>
      <c r="J48" s="397">
        <f t="shared" si="3"/>
        <v>506</v>
      </c>
      <c r="K48" s="336">
        <v>17</v>
      </c>
      <c r="L48" s="337" t="s">
        <v>1281</v>
      </c>
      <c r="M48" s="336">
        <v>23</v>
      </c>
      <c r="N48" s="324">
        <v>22</v>
      </c>
      <c r="O48" s="386">
        <v>14</v>
      </c>
      <c r="P48" s="324">
        <v>1</v>
      </c>
      <c r="Q48" s="324"/>
      <c r="R48" s="300" t="s">
        <v>3716</v>
      </c>
      <c r="S48" s="300" t="s">
        <v>3729</v>
      </c>
      <c r="T48" s="300"/>
      <c r="U48" s="300" t="s">
        <v>3726</v>
      </c>
      <c r="V48" s="300" t="s">
        <v>3723</v>
      </c>
      <c r="W48" s="300" t="s">
        <v>3733</v>
      </c>
      <c r="X48" s="300" t="s">
        <v>3725</v>
      </c>
      <c r="Y48" s="400" t="s">
        <v>3727</v>
      </c>
      <c r="Z48" s="400" t="s">
        <v>3728</v>
      </c>
    </row>
    <row r="49" spans="1:26" ht="13.8" x14ac:dyDescent="0.25">
      <c r="A49" s="324">
        <v>2045</v>
      </c>
      <c r="B49" s="324">
        <v>331</v>
      </c>
      <c r="C49" s="330">
        <v>280.97394480000003</v>
      </c>
      <c r="D49" s="393">
        <f>VLOOKUP(B49,'[3]Gail Math'!$A:$B,2,FALSE)</f>
        <v>9</v>
      </c>
      <c r="E49" s="330">
        <f t="shared" si="2"/>
        <v>31.219327200000002</v>
      </c>
      <c r="F49" s="328">
        <v>1.73</v>
      </c>
      <c r="G49" s="325">
        <v>41808</v>
      </c>
      <c r="H49" s="335">
        <v>78.048318000000009</v>
      </c>
      <c r="I49" s="324">
        <v>74.5</v>
      </c>
      <c r="J49" s="397">
        <f t="shared" si="3"/>
        <v>90</v>
      </c>
      <c r="K49" s="336">
        <v>18</v>
      </c>
      <c r="L49" s="337" t="s">
        <v>1313</v>
      </c>
      <c r="M49" s="336">
        <v>10</v>
      </c>
      <c r="N49" s="324">
        <v>9</v>
      </c>
      <c r="O49" s="386">
        <v>10</v>
      </c>
      <c r="P49" s="324">
        <v>1</v>
      </c>
      <c r="Q49" s="324"/>
      <c r="R49" s="300" t="s">
        <v>3716</v>
      </c>
      <c r="S49" s="300" t="s">
        <v>3729</v>
      </c>
      <c r="T49" s="300"/>
      <c r="U49" s="300" t="s">
        <v>3726</v>
      </c>
      <c r="V49" s="300" t="s">
        <v>3723</v>
      </c>
      <c r="W49" s="300" t="s">
        <v>3733</v>
      </c>
      <c r="X49" s="300" t="s">
        <v>3725</v>
      </c>
      <c r="Y49" s="400" t="s">
        <v>3727</v>
      </c>
      <c r="Z49" s="400" t="s">
        <v>3728</v>
      </c>
    </row>
    <row r="50" spans="1:26" ht="13.8" x14ac:dyDescent="0.25">
      <c r="A50" s="324">
        <v>2046</v>
      </c>
      <c r="B50" s="324">
        <v>332</v>
      </c>
      <c r="C50" s="330">
        <v>563.09847777777793</v>
      </c>
      <c r="D50" s="393">
        <f>VLOOKUP(B50,'[3]Gail Math'!$A:$B,2,FALSE)</f>
        <v>17</v>
      </c>
      <c r="E50" s="330">
        <f t="shared" si="2"/>
        <v>33.123439869281057</v>
      </c>
      <c r="F50" s="328">
        <v>1.79</v>
      </c>
      <c r="G50" s="325">
        <v>41808</v>
      </c>
      <c r="H50" s="335">
        <v>192.84194444444449</v>
      </c>
      <c r="I50" s="324">
        <v>190</v>
      </c>
      <c r="J50" s="397">
        <f t="shared" si="3"/>
        <v>552</v>
      </c>
      <c r="K50" s="336">
        <v>18</v>
      </c>
      <c r="L50" s="337" t="s">
        <v>1364</v>
      </c>
      <c r="M50" s="336">
        <v>24</v>
      </c>
      <c r="N50" s="324">
        <v>23</v>
      </c>
      <c r="O50" s="386">
        <v>14</v>
      </c>
      <c r="P50" s="324">
        <v>1</v>
      </c>
      <c r="Q50" s="324"/>
      <c r="R50" s="300" t="s">
        <v>3716</v>
      </c>
      <c r="S50" s="300" t="s">
        <v>3729</v>
      </c>
      <c r="T50" s="300"/>
      <c r="U50" s="300" t="s">
        <v>3726</v>
      </c>
      <c r="V50" s="300" t="s">
        <v>3723</v>
      </c>
      <c r="W50" s="300" t="s">
        <v>3733</v>
      </c>
      <c r="X50" s="300" t="s">
        <v>3725</v>
      </c>
      <c r="Y50" s="400" t="s">
        <v>3727</v>
      </c>
      <c r="Z50" s="400" t="s">
        <v>3728</v>
      </c>
    </row>
    <row r="51" spans="1:26" ht="13.8" x14ac:dyDescent="0.25">
      <c r="A51" s="324">
        <v>2047</v>
      </c>
      <c r="B51" s="324">
        <v>333</v>
      </c>
      <c r="C51" s="330">
        <v>1023.0220023466668</v>
      </c>
      <c r="D51" s="393">
        <f>VLOOKUP(B51,'[3]Gail Math'!$A:$B,2,FALSE)</f>
        <v>20</v>
      </c>
      <c r="E51" s="330">
        <f t="shared" si="2"/>
        <v>51.151100117333343</v>
      </c>
      <c r="F51" s="328">
        <v>1.79</v>
      </c>
      <c r="G51" s="325">
        <v>41808</v>
      </c>
      <c r="H51" s="335">
        <v>290.63125066666669</v>
      </c>
      <c r="I51" s="324">
        <v>287.5</v>
      </c>
      <c r="J51" s="397">
        <f t="shared" si="3"/>
        <v>1260</v>
      </c>
      <c r="K51" s="336">
        <v>19</v>
      </c>
      <c r="L51" s="337" t="s">
        <v>1430</v>
      </c>
      <c r="M51" s="336">
        <v>36</v>
      </c>
      <c r="N51" s="324">
        <v>35</v>
      </c>
      <c r="O51" s="386">
        <v>14</v>
      </c>
      <c r="P51" s="324">
        <v>1</v>
      </c>
      <c r="Q51" s="324"/>
      <c r="R51" s="300" t="s">
        <v>3716</v>
      </c>
      <c r="S51" s="300" t="s">
        <v>3729</v>
      </c>
      <c r="T51" s="300"/>
      <c r="U51" s="300" t="s">
        <v>3726</v>
      </c>
      <c r="V51" s="300" t="s">
        <v>3723</v>
      </c>
      <c r="W51" s="300" t="s">
        <v>3733</v>
      </c>
      <c r="X51" s="300" t="s">
        <v>3725</v>
      </c>
      <c r="Y51" s="400" t="s">
        <v>3727</v>
      </c>
      <c r="Z51" s="400" t="s">
        <v>3728</v>
      </c>
    </row>
    <row r="52" spans="1:26" ht="13.8" x14ac:dyDescent="0.25">
      <c r="A52" s="324">
        <v>2048</v>
      </c>
      <c r="B52" s="324">
        <v>334</v>
      </c>
      <c r="C52" s="330">
        <v>436.38186814444435</v>
      </c>
      <c r="D52" s="393">
        <f>VLOOKUP(B52,'[3]Gail Math'!$A:$B,2,FALSE)</f>
        <v>20</v>
      </c>
      <c r="E52" s="330">
        <f t="shared" si="2"/>
        <v>21.819093407222219</v>
      </c>
      <c r="F52" s="328">
        <v>1.81</v>
      </c>
      <c r="G52" s="325">
        <v>41808</v>
      </c>
      <c r="H52" s="335">
        <v>130.2632442222222</v>
      </c>
      <c r="I52" s="324">
        <v>128</v>
      </c>
      <c r="J52" s="397">
        <f t="shared" si="3"/>
        <v>240</v>
      </c>
      <c r="K52" s="336">
        <v>20</v>
      </c>
      <c r="L52" s="337" t="s">
        <v>1430</v>
      </c>
      <c r="M52" s="336">
        <v>16</v>
      </c>
      <c r="N52" s="324">
        <v>15</v>
      </c>
      <c r="O52" s="386">
        <v>9</v>
      </c>
      <c r="P52" s="324">
        <v>1</v>
      </c>
      <c r="Q52" s="324"/>
      <c r="R52" s="300" t="s">
        <v>3716</v>
      </c>
      <c r="S52" s="300" t="s">
        <v>3729</v>
      </c>
      <c r="T52" s="300"/>
      <c r="U52" s="300" t="s">
        <v>3726</v>
      </c>
      <c r="V52" s="300" t="s">
        <v>3723</v>
      </c>
      <c r="W52" s="300" t="s">
        <v>3733</v>
      </c>
      <c r="X52" s="300" t="s">
        <v>3725</v>
      </c>
      <c r="Y52" s="400" t="s">
        <v>3727</v>
      </c>
      <c r="Z52" s="400" t="s">
        <v>3728</v>
      </c>
    </row>
    <row r="53" spans="1:26" ht="13.8" x14ac:dyDescent="0.25">
      <c r="A53" s="324">
        <v>2049</v>
      </c>
      <c r="B53" s="324">
        <v>335</v>
      </c>
      <c r="C53" s="330">
        <v>290.14783728000009</v>
      </c>
      <c r="D53" s="393">
        <f>VLOOKUP(B53,'[3]Gail Math'!$A:$B,2,FALSE)</f>
        <v>11</v>
      </c>
      <c r="E53" s="330">
        <f t="shared" si="2"/>
        <v>26.377076116363643</v>
      </c>
      <c r="F53" s="328">
        <v>1.81</v>
      </c>
      <c r="G53" s="325">
        <v>41808</v>
      </c>
      <c r="H53" s="335">
        <v>76.154288000000022</v>
      </c>
      <c r="I53" s="324">
        <v>74</v>
      </c>
      <c r="J53" s="397">
        <f t="shared" si="3"/>
        <v>90</v>
      </c>
      <c r="K53" s="336">
        <v>20</v>
      </c>
      <c r="L53" s="337" t="s">
        <v>1406</v>
      </c>
      <c r="M53" s="336">
        <v>10</v>
      </c>
      <c r="N53" s="324">
        <v>9</v>
      </c>
      <c r="O53" s="386">
        <v>12</v>
      </c>
      <c r="P53" s="324">
        <v>1</v>
      </c>
      <c r="Q53" s="324"/>
      <c r="R53" s="300" t="s">
        <v>3716</v>
      </c>
      <c r="S53" s="300" t="s">
        <v>3729</v>
      </c>
      <c r="T53" s="300"/>
      <c r="U53" s="300" t="s">
        <v>3726</v>
      </c>
      <c r="V53" s="300" t="s">
        <v>3723</v>
      </c>
      <c r="W53" s="300" t="s">
        <v>3733</v>
      </c>
      <c r="X53" s="300" t="s">
        <v>3725</v>
      </c>
      <c r="Y53" s="400" t="s">
        <v>3727</v>
      </c>
      <c r="Z53" s="400" t="s">
        <v>3728</v>
      </c>
    </row>
    <row r="54" spans="1:26" ht="13.8" x14ac:dyDescent="0.25">
      <c r="A54" s="324">
        <v>2050</v>
      </c>
      <c r="B54" s="324">
        <v>336</v>
      </c>
      <c r="C54" s="330">
        <v>693.99819600000012</v>
      </c>
      <c r="D54" s="393">
        <f>VLOOKUP(B54,'[3]Gail Math'!$A:$B,2,FALSE)</f>
        <v>20</v>
      </c>
      <c r="E54" s="330">
        <f t="shared" si="2"/>
        <v>34.699909800000007</v>
      </c>
      <c r="F54" s="328">
        <v>1.83</v>
      </c>
      <c r="G54" s="325">
        <v>41808</v>
      </c>
      <c r="H54" s="335">
        <v>231.33273200000005</v>
      </c>
      <c r="I54" s="324">
        <v>229</v>
      </c>
      <c r="J54" s="397">
        <f t="shared" si="3"/>
        <v>812</v>
      </c>
      <c r="K54" s="336">
        <v>21</v>
      </c>
      <c r="L54" s="337" t="s">
        <v>1324</v>
      </c>
      <c r="M54" s="336">
        <v>29</v>
      </c>
      <c r="N54" s="324">
        <v>28</v>
      </c>
      <c r="O54" s="386">
        <v>9</v>
      </c>
      <c r="P54" s="324">
        <v>1</v>
      </c>
      <c r="Q54" s="324"/>
      <c r="R54" s="300" t="s">
        <v>3716</v>
      </c>
      <c r="S54" s="300" t="s">
        <v>3729</v>
      </c>
      <c r="T54" s="300"/>
      <c r="U54" s="300" t="s">
        <v>3726</v>
      </c>
      <c r="V54" s="300" t="s">
        <v>3723</v>
      </c>
      <c r="W54" s="300" t="s">
        <v>3733</v>
      </c>
      <c r="X54" s="300" t="s">
        <v>3725</v>
      </c>
      <c r="Y54" s="400" t="s">
        <v>3727</v>
      </c>
      <c r="Z54" s="400" t="s">
        <v>3728</v>
      </c>
    </row>
    <row r="55" spans="1:26" ht="13.8" x14ac:dyDescent="0.25">
      <c r="A55" s="324">
        <v>2051</v>
      </c>
      <c r="B55" s="324">
        <v>337</v>
      </c>
      <c r="C55" s="330">
        <v>405.21179024666668</v>
      </c>
      <c r="D55" s="393">
        <f>VLOOKUP(B55,'[3]Gail Math'!$A:$B,2,FALSE)</f>
        <v>20</v>
      </c>
      <c r="E55" s="330">
        <f t="shared" si="2"/>
        <v>20.260589512333333</v>
      </c>
      <c r="F55" s="328">
        <v>1.81</v>
      </c>
      <c r="G55" s="325">
        <v>41808</v>
      </c>
      <c r="H55" s="335">
        <v>138.29753933333333</v>
      </c>
      <c r="I55" s="324">
        <v>135</v>
      </c>
      <c r="J55" s="397">
        <f t="shared" si="3"/>
        <v>272</v>
      </c>
      <c r="K55" s="336">
        <v>22</v>
      </c>
      <c r="L55" s="337" t="s">
        <v>1270</v>
      </c>
      <c r="M55" s="336">
        <v>17</v>
      </c>
      <c r="N55" s="324">
        <v>16</v>
      </c>
      <c r="O55" s="386">
        <v>13</v>
      </c>
      <c r="P55" s="324">
        <v>1</v>
      </c>
      <c r="Q55" s="324"/>
      <c r="R55" s="300" t="s">
        <v>3716</v>
      </c>
      <c r="S55" s="300" t="s">
        <v>3729</v>
      </c>
      <c r="T55" s="300"/>
      <c r="U55" s="300" t="s">
        <v>3726</v>
      </c>
      <c r="V55" s="300" t="s">
        <v>3723</v>
      </c>
      <c r="W55" s="300" t="s">
        <v>3733</v>
      </c>
      <c r="X55" s="300" t="s">
        <v>3725</v>
      </c>
      <c r="Y55" s="400" t="s">
        <v>3727</v>
      </c>
      <c r="Z55" s="400" t="s">
        <v>3728</v>
      </c>
    </row>
    <row r="56" spans="1:26" ht="13.8" x14ac:dyDescent="0.25">
      <c r="A56" s="324">
        <v>2052</v>
      </c>
      <c r="B56" s="324">
        <v>338</v>
      </c>
      <c r="C56" s="330">
        <v>402.28275258666673</v>
      </c>
      <c r="D56" s="393">
        <f>VLOOKUP(B56,'[3]Gail Math'!$A:$B,2,FALSE)</f>
        <v>20</v>
      </c>
      <c r="E56" s="330">
        <f t="shared" si="2"/>
        <v>20.114137629333335</v>
      </c>
      <c r="F56" s="328">
        <v>1.8</v>
      </c>
      <c r="G56" s="325">
        <v>41808</v>
      </c>
      <c r="H56" s="335">
        <v>122.6471806666667</v>
      </c>
      <c r="I56" s="324">
        <v>120</v>
      </c>
      <c r="J56" s="397">
        <f t="shared" si="3"/>
        <v>210</v>
      </c>
      <c r="K56" s="336">
        <v>22</v>
      </c>
      <c r="L56" s="337" t="s">
        <v>1430</v>
      </c>
      <c r="M56" s="336">
        <v>15</v>
      </c>
      <c r="N56" s="324">
        <v>14</v>
      </c>
      <c r="O56" s="386">
        <v>13</v>
      </c>
      <c r="P56" s="324">
        <v>1</v>
      </c>
      <c r="Q56" s="324"/>
      <c r="R56" s="300" t="s">
        <v>3716</v>
      </c>
      <c r="S56" s="300" t="s">
        <v>3729</v>
      </c>
      <c r="T56" s="300"/>
      <c r="U56" s="300" t="s">
        <v>3726</v>
      </c>
      <c r="V56" s="300" t="s">
        <v>3723</v>
      </c>
      <c r="W56" s="300" t="s">
        <v>3733</v>
      </c>
      <c r="X56" s="300" t="s">
        <v>3725</v>
      </c>
      <c r="Y56" s="400" t="s">
        <v>3727</v>
      </c>
      <c r="Z56" s="400" t="s">
        <v>3728</v>
      </c>
    </row>
    <row r="57" spans="1:26" ht="13.8" x14ac:dyDescent="0.25">
      <c r="A57" s="324">
        <v>2053</v>
      </c>
      <c r="B57" s="324">
        <v>339</v>
      </c>
      <c r="C57" s="330">
        <v>767.61304869333355</v>
      </c>
      <c r="D57" s="393">
        <f>VLOOKUP(B57,'[3]Gail Math'!$A:$B,2,FALSE)</f>
        <v>20</v>
      </c>
      <c r="E57" s="330">
        <f t="shared" si="2"/>
        <v>38.380652434666679</v>
      </c>
      <c r="F57" s="328">
        <v>1.84</v>
      </c>
      <c r="G57" s="325">
        <v>41808</v>
      </c>
      <c r="H57" s="335">
        <v>205.24413066666671</v>
      </c>
      <c r="I57" s="324">
        <v>204</v>
      </c>
      <c r="J57" s="397">
        <f t="shared" si="3"/>
        <v>650</v>
      </c>
      <c r="K57" s="336">
        <v>22</v>
      </c>
      <c r="L57" s="337" t="s">
        <v>1281</v>
      </c>
      <c r="M57" s="336">
        <v>26</v>
      </c>
      <c r="N57" s="324">
        <v>25</v>
      </c>
      <c r="O57" s="386">
        <v>13</v>
      </c>
      <c r="P57" s="324">
        <v>1</v>
      </c>
      <c r="Q57" s="324"/>
      <c r="R57" s="300" t="s">
        <v>3716</v>
      </c>
      <c r="S57" s="300" t="s">
        <v>3729</v>
      </c>
      <c r="T57" s="300"/>
      <c r="U57" s="300" t="s">
        <v>3726</v>
      </c>
      <c r="V57" s="300" t="s">
        <v>3723</v>
      </c>
      <c r="W57" s="300" t="s">
        <v>3733</v>
      </c>
      <c r="X57" s="300" t="s">
        <v>3725</v>
      </c>
      <c r="Y57" s="400" t="s">
        <v>3727</v>
      </c>
      <c r="Z57" s="400" t="s">
        <v>3728</v>
      </c>
    </row>
    <row r="58" spans="1:26" ht="13.8" x14ac:dyDescent="0.25">
      <c r="A58" s="324">
        <v>2054</v>
      </c>
      <c r="B58" s="324">
        <v>340</v>
      </c>
      <c r="C58" s="330">
        <v>526.86519999999996</v>
      </c>
      <c r="D58" s="393">
        <f>VLOOKUP(B58,'[3]Gail Math'!$A:$B,2,FALSE)</f>
        <v>20</v>
      </c>
      <c r="E58" s="330">
        <f t="shared" si="2"/>
        <v>26.343259999999997</v>
      </c>
      <c r="F58" s="328">
        <v>1.82</v>
      </c>
      <c r="G58" s="325">
        <v>41808</v>
      </c>
      <c r="H58" s="335">
        <v>140.49738666666667</v>
      </c>
      <c r="I58" s="324">
        <v>138</v>
      </c>
      <c r="J58" s="397">
        <f t="shared" si="3"/>
        <v>306</v>
      </c>
      <c r="K58" s="336">
        <v>23</v>
      </c>
      <c r="L58" s="337" t="s">
        <v>1189</v>
      </c>
      <c r="M58" s="336">
        <v>18</v>
      </c>
      <c r="N58" s="324">
        <v>17</v>
      </c>
      <c r="O58" s="386">
        <v>13</v>
      </c>
      <c r="P58" s="324">
        <v>1</v>
      </c>
      <c r="Q58" s="324"/>
      <c r="R58" s="300" t="s">
        <v>3716</v>
      </c>
      <c r="S58" s="300" t="s">
        <v>3729</v>
      </c>
      <c r="T58" s="300"/>
      <c r="U58" s="300" t="s">
        <v>3726</v>
      </c>
      <c r="V58" s="300" t="s">
        <v>3723</v>
      </c>
      <c r="W58" s="300" t="s">
        <v>3733</v>
      </c>
      <c r="X58" s="300" t="s">
        <v>3725</v>
      </c>
      <c r="Y58" s="400" t="s">
        <v>3727</v>
      </c>
      <c r="Z58" s="400" t="s">
        <v>3728</v>
      </c>
    </row>
    <row r="59" spans="1:26" ht="13.8" x14ac:dyDescent="0.25">
      <c r="A59" s="324">
        <v>2055</v>
      </c>
      <c r="B59" s="324">
        <v>341</v>
      </c>
      <c r="C59" s="330">
        <v>926.35678999999982</v>
      </c>
      <c r="D59" s="393">
        <f>VLOOKUP(B59,'[3]Gail Math'!$A:$B,2,FALSE)</f>
        <v>20</v>
      </c>
      <c r="E59" s="330">
        <f t="shared" si="2"/>
        <v>46.317839499999991</v>
      </c>
      <c r="F59" s="328">
        <v>1.82</v>
      </c>
      <c r="G59" s="325">
        <v>41808</v>
      </c>
      <c r="H59" s="335">
        <v>247.02847733333329</v>
      </c>
      <c r="I59" s="324">
        <v>246</v>
      </c>
      <c r="J59" s="397">
        <f t="shared" si="3"/>
        <v>930</v>
      </c>
      <c r="K59" s="336">
        <v>24</v>
      </c>
      <c r="L59" s="337" t="s">
        <v>1218</v>
      </c>
      <c r="M59" s="336">
        <v>31</v>
      </c>
      <c r="N59" s="324">
        <v>30</v>
      </c>
      <c r="O59" s="386">
        <v>13</v>
      </c>
      <c r="P59" s="324">
        <v>1</v>
      </c>
      <c r="Q59" s="324"/>
      <c r="R59" s="300" t="s">
        <v>3716</v>
      </c>
      <c r="S59" s="300" t="s">
        <v>3729</v>
      </c>
      <c r="T59" s="300"/>
      <c r="U59" s="300" t="s">
        <v>3726</v>
      </c>
      <c r="V59" s="300" t="s">
        <v>3723</v>
      </c>
      <c r="W59" s="300" t="s">
        <v>3733</v>
      </c>
      <c r="X59" s="300" t="s">
        <v>3725</v>
      </c>
      <c r="Y59" s="400" t="s">
        <v>3727</v>
      </c>
      <c r="Z59" s="400" t="s">
        <v>3728</v>
      </c>
    </row>
    <row r="60" spans="1:26" ht="13.8" x14ac:dyDescent="0.25">
      <c r="A60" s="324">
        <v>2056</v>
      </c>
      <c r="B60" s="324">
        <v>342</v>
      </c>
      <c r="C60" s="330">
        <v>414.26032500000008</v>
      </c>
      <c r="D60" s="393">
        <f>VLOOKUP(B60,'[3]Gail Math'!$A:$B,2,FALSE)</f>
        <v>20</v>
      </c>
      <c r="E60" s="330">
        <f t="shared" si="2"/>
        <v>20.713016250000003</v>
      </c>
      <c r="F60" s="328">
        <v>1.84</v>
      </c>
      <c r="G60" s="325">
        <v>41808</v>
      </c>
      <c r="H60" s="335">
        <v>110.46942000000001</v>
      </c>
      <c r="I60" s="324">
        <v>109</v>
      </c>
      <c r="J60" s="397">
        <f t="shared" si="3"/>
        <v>182</v>
      </c>
      <c r="K60" s="336">
        <v>25</v>
      </c>
      <c r="L60" s="337" t="s">
        <v>932</v>
      </c>
      <c r="M60" s="336">
        <v>14</v>
      </c>
      <c r="N60" s="324">
        <v>13</v>
      </c>
      <c r="O60" s="386">
        <v>14</v>
      </c>
      <c r="P60" s="324">
        <v>1</v>
      </c>
      <c r="Q60" s="324"/>
      <c r="R60" s="300" t="s">
        <v>3716</v>
      </c>
      <c r="S60" s="300" t="s">
        <v>3729</v>
      </c>
      <c r="T60" s="300"/>
      <c r="U60" s="300" t="s">
        <v>3726</v>
      </c>
      <c r="V60" s="300" t="s">
        <v>3723</v>
      </c>
      <c r="W60" s="300" t="s">
        <v>3733</v>
      </c>
      <c r="X60" s="300" t="s">
        <v>3725</v>
      </c>
      <c r="Y60" s="400" t="s">
        <v>3727</v>
      </c>
      <c r="Z60" s="400" t="s">
        <v>3728</v>
      </c>
    </row>
    <row r="61" spans="1:26" ht="13.8" x14ac:dyDescent="0.25">
      <c r="A61" s="324">
        <v>2057</v>
      </c>
      <c r="B61" s="324">
        <v>343</v>
      </c>
      <c r="C61" s="330">
        <v>183.70494737777778</v>
      </c>
      <c r="D61" s="393">
        <f>VLOOKUP(B61,'[3]Gail Math'!$A:$B,2,FALSE)</f>
        <v>20</v>
      </c>
      <c r="E61" s="330">
        <f t="shared" si="2"/>
        <v>9.1852473688888896</v>
      </c>
      <c r="F61" s="328">
        <v>1.76</v>
      </c>
      <c r="G61" s="325">
        <v>41808</v>
      </c>
      <c r="H61" s="335">
        <v>65.608909777777782</v>
      </c>
      <c r="I61" s="324">
        <v>62.5</v>
      </c>
      <c r="J61" s="397">
        <f t="shared" si="3"/>
        <v>56</v>
      </c>
      <c r="K61" s="336">
        <v>25</v>
      </c>
      <c r="L61" s="337" t="s">
        <v>1256</v>
      </c>
      <c r="M61" s="336">
        <v>8</v>
      </c>
      <c r="N61" s="324">
        <v>7</v>
      </c>
      <c r="O61" s="386">
        <v>14</v>
      </c>
      <c r="P61" s="324">
        <v>1</v>
      </c>
      <c r="Q61" s="324"/>
      <c r="R61" s="300" t="s">
        <v>3716</v>
      </c>
      <c r="S61" s="300" t="s">
        <v>3729</v>
      </c>
      <c r="T61" s="300"/>
      <c r="U61" s="300" t="s">
        <v>3726</v>
      </c>
      <c r="V61" s="300" t="s">
        <v>3723</v>
      </c>
      <c r="W61" s="300" t="s">
        <v>3733</v>
      </c>
      <c r="X61" s="300" t="s">
        <v>3725</v>
      </c>
      <c r="Y61" s="400" t="s">
        <v>3727</v>
      </c>
      <c r="Z61" s="400" t="s">
        <v>3728</v>
      </c>
    </row>
    <row r="62" spans="1:26" ht="13.8" x14ac:dyDescent="0.25">
      <c r="A62" s="324">
        <v>2058</v>
      </c>
      <c r="B62" s="324">
        <v>344</v>
      </c>
      <c r="C62" s="330">
        <v>614.6121453022223</v>
      </c>
      <c r="D62" s="393">
        <f>VLOOKUP(B62,'[3]Gail Math'!$A:$B,2,FALSE)</f>
        <v>20</v>
      </c>
      <c r="E62" s="330">
        <f t="shared" si="2"/>
        <v>30.730607265111114</v>
      </c>
      <c r="F62" s="328">
        <v>1.86</v>
      </c>
      <c r="G62" s="325">
        <v>41808</v>
      </c>
      <c r="H62" s="335">
        <v>180.23816577777779</v>
      </c>
      <c r="I62" s="324">
        <v>177.5</v>
      </c>
      <c r="J62" s="397">
        <f t="shared" si="3"/>
        <v>506</v>
      </c>
      <c r="K62" s="336">
        <v>25</v>
      </c>
      <c r="L62" s="337" t="s">
        <v>1215</v>
      </c>
      <c r="M62" s="336">
        <v>23</v>
      </c>
      <c r="N62" s="324">
        <v>22</v>
      </c>
      <c r="O62" s="386">
        <v>10</v>
      </c>
      <c r="P62" s="324">
        <v>1</v>
      </c>
      <c r="Q62" s="324"/>
      <c r="R62" s="300" t="s">
        <v>3716</v>
      </c>
      <c r="S62" s="300" t="s">
        <v>3729</v>
      </c>
      <c r="T62" s="300"/>
      <c r="U62" s="300" t="s">
        <v>3726</v>
      </c>
      <c r="V62" s="300" t="s">
        <v>3723</v>
      </c>
      <c r="W62" s="300" t="s">
        <v>3733</v>
      </c>
      <c r="X62" s="300" t="s">
        <v>3725</v>
      </c>
      <c r="Y62" s="400" t="s">
        <v>3727</v>
      </c>
      <c r="Z62" s="400" t="s">
        <v>3728</v>
      </c>
    </row>
    <row r="63" spans="1:26" ht="13.8" x14ac:dyDescent="0.25">
      <c r="A63" s="324">
        <v>2059</v>
      </c>
      <c r="B63" s="324">
        <v>345</v>
      </c>
      <c r="C63" s="330">
        <v>743.54363701333341</v>
      </c>
      <c r="D63" s="393">
        <f>VLOOKUP(B63,'[3]Gail Math'!$A:$B,2,FALSE)</f>
        <v>20</v>
      </c>
      <c r="E63" s="330">
        <f t="shared" si="2"/>
        <v>37.17718185066667</v>
      </c>
      <c r="F63" s="328">
        <v>1.82</v>
      </c>
      <c r="G63" s="325">
        <v>41808</v>
      </c>
      <c r="H63" s="335">
        <v>199.87732177777778</v>
      </c>
      <c r="I63" s="324">
        <v>198</v>
      </c>
      <c r="J63" s="397">
        <f t="shared" si="3"/>
        <v>600</v>
      </c>
      <c r="K63" s="336">
        <v>26</v>
      </c>
      <c r="L63" s="337" t="s">
        <v>1277</v>
      </c>
      <c r="M63" s="336">
        <v>25</v>
      </c>
      <c r="N63" s="324">
        <v>24</v>
      </c>
      <c r="O63" s="386">
        <v>14</v>
      </c>
      <c r="P63" s="324">
        <v>1</v>
      </c>
      <c r="Q63" s="324"/>
      <c r="R63" s="300" t="s">
        <v>3716</v>
      </c>
      <c r="S63" s="300" t="s">
        <v>3729</v>
      </c>
      <c r="T63" s="300"/>
      <c r="U63" s="300" t="s">
        <v>3726</v>
      </c>
      <c r="V63" s="300" t="s">
        <v>3723</v>
      </c>
      <c r="W63" s="300" t="s">
        <v>3733</v>
      </c>
      <c r="X63" s="300" t="s">
        <v>3725</v>
      </c>
      <c r="Y63" s="400" t="s">
        <v>3727</v>
      </c>
      <c r="Z63" s="400" t="s">
        <v>3728</v>
      </c>
    </row>
    <row r="64" spans="1:26" ht="13.8" x14ac:dyDescent="0.25">
      <c r="A64" s="324">
        <v>2060</v>
      </c>
      <c r="B64" s="324">
        <v>346</v>
      </c>
      <c r="C64" s="330">
        <v>548.15452048000009</v>
      </c>
      <c r="D64" s="393">
        <f>VLOOKUP(B64,'[3]Gail Math'!$A:$B,2,FALSE)</f>
        <v>20</v>
      </c>
      <c r="E64" s="330">
        <f t="shared" si="2"/>
        <v>27.407726024000006</v>
      </c>
      <c r="F64" s="328">
        <v>1.83</v>
      </c>
      <c r="G64" s="325">
        <v>41808</v>
      </c>
      <c r="H64" s="335">
        <v>161.69749866666669</v>
      </c>
      <c r="I64" s="324">
        <v>160</v>
      </c>
      <c r="J64" s="397">
        <f t="shared" si="3"/>
        <v>380</v>
      </c>
      <c r="K64" s="336">
        <v>26</v>
      </c>
      <c r="L64" s="337" t="s">
        <v>1406</v>
      </c>
      <c r="M64" s="336">
        <v>20</v>
      </c>
      <c r="N64" s="324">
        <v>19</v>
      </c>
      <c r="O64" s="386">
        <v>14</v>
      </c>
      <c r="P64" s="324">
        <v>1</v>
      </c>
      <c r="Q64" s="324"/>
      <c r="R64" s="300" t="s">
        <v>3716</v>
      </c>
      <c r="S64" s="300" t="s">
        <v>3729</v>
      </c>
      <c r="T64" s="300"/>
      <c r="U64" s="300" t="s">
        <v>3726</v>
      </c>
      <c r="V64" s="300" t="s">
        <v>3723</v>
      </c>
      <c r="W64" s="300" t="s">
        <v>3733</v>
      </c>
      <c r="X64" s="300" t="s">
        <v>3725</v>
      </c>
      <c r="Y64" s="400" t="s">
        <v>3727</v>
      </c>
      <c r="Z64" s="400" t="s">
        <v>3728</v>
      </c>
    </row>
    <row r="65" spans="1:26" ht="13.8" x14ac:dyDescent="0.25">
      <c r="A65" s="324">
        <v>2061</v>
      </c>
      <c r="B65" s="324">
        <v>347</v>
      </c>
      <c r="C65" s="330">
        <v>482.71969685333329</v>
      </c>
      <c r="D65" s="393">
        <f>VLOOKUP(B65,'[3]Gail Math'!$A:$B,2,FALSE)</f>
        <v>20</v>
      </c>
      <c r="E65" s="330">
        <f t="shared" si="2"/>
        <v>24.135984842666666</v>
      </c>
      <c r="F65" s="328">
        <v>1.83</v>
      </c>
      <c r="G65" s="325">
        <v>41808</v>
      </c>
      <c r="H65" s="335">
        <v>131.89062755555554</v>
      </c>
      <c r="I65" s="324">
        <v>128</v>
      </c>
      <c r="J65" s="397">
        <f t="shared" si="3"/>
        <v>240</v>
      </c>
      <c r="K65" s="336">
        <v>27</v>
      </c>
      <c r="L65" s="337" t="s">
        <v>1430</v>
      </c>
      <c r="M65" s="336">
        <v>16</v>
      </c>
      <c r="N65" s="324">
        <v>15</v>
      </c>
      <c r="O65" s="386">
        <v>16</v>
      </c>
      <c r="P65" s="324">
        <v>1</v>
      </c>
      <c r="Q65" s="324"/>
      <c r="R65" s="300" t="s">
        <v>3716</v>
      </c>
      <c r="S65" s="300" t="s">
        <v>3729</v>
      </c>
      <c r="T65" s="300"/>
      <c r="U65" s="300" t="s">
        <v>3726</v>
      </c>
      <c r="V65" s="300" t="s">
        <v>3723</v>
      </c>
      <c r="W65" s="300" t="s">
        <v>3733</v>
      </c>
      <c r="X65" s="300" t="s">
        <v>3725</v>
      </c>
      <c r="Y65" s="400" t="s">
        <v>3727</v>
      </c>
      <c r="Z65" s="400" t="s">
        <v>3728</v>
      </c>
    </row>
    <row r="66" spans="1:26" ht="13.8" x14ac:dyDescent="0.25">
      <c r="A66" s="324">
        <v>2062</v>
      </c>
      <c r="B66" s="324">
        <v>348</v>
      </c>
      <c r="C66" s="330">
        <v>574.19813671999998</v>
      </c>
      <c r="D66" s="393">
        <f>VLOOKUP(B66,'[3]Gail Math'!$A:$B,2,FALSE)</f>
        <v>20</v>
      </c>
      <c r="E66" s="330">
        <f t="shared" si="2"/>
        <v>28.709906835999998</v>
      </c>
      <c r="F66" s="328">
        <v>1.81</v>
      </c>
      <c r="G66" s="325">
        <v>41808</v>
      </c>
      <c r="H66" s="335">
        <v>172.951246</v>
      </c>
      <c r="I66" s="324">
        <v>171</v>
      </c>
      <c r="J66" s="397">
        <f t="shared" si="3"/>
        <v>462</v>
      </c>
      <c r="K66" s="336">
        <v>27</v>
      </c>
      <c r="L66" s="337" t="s">
        <v>1406</v>
      </c>
      <c r="M66" s="336">
        <v>22</v>
      </c>
      <c r="N66" s="324">
        <v>21</v>
      </c>
      <c r="O66" s="386">
        <v>16</v>
      </c>
      <c r="P66" s="324">
        <v>1</v>
      </c>
      <c r="Q66" s="324"/>
      <c r="R66" s="300" t="s">
        <v>3716</v>
      </c>
      <c r="S66" s="300" t="s">
        <v>3729</v>
      </c>
      <c r="T66" s="300"/>
      <c r="U66" s="300" t="s">
        <v>3726</v>
      </c>
      <c r="V66" s="300" t="s">
        <v>3723</v>
      </c>
      <c r="W66" s="300" t="s">
        <v>3733</v>
      </c>
      <c r="X66" s="300" t="s">
        <v>3725</v>
      </c>
      <c r="Y66" s="400" t="s">
        <v>3727</v>
      </c>
      <c r="Z66" s="400" t="s">
        <v>3728</v>
      </c>
    </row>
    <row r="67" spans="1:26" ht="13.8" x14ac:dyDescent="0.25">
      <c r="A67" s="324">
        <v>2063</v>
      </c>
      <c r="B67" s="324">
        <v>349</v>
      </c>
      <c r="C67" s="330">
        <v>536.3533907066668</v>
      </c>
      <c r="D67" s="393">
        <f>VLOOKUP(B67,'[3]Gail Math'!$A:$B,2,FALSE)</f>
        <v>20</v>
      </c>
      <c r="E67" s="330">
        <f t="shared" si="2"/>
        <v>26.817669535333341</v>
      </c>
      <c r="F67" s="328">
        <v>1.77</v>
      </c>
      <c r="G67" s="325">
        <v>41808</v>
      </c>
      <c r="H67" s="335">
        <v>172.46089733333338</v>
      </c>
      <c r="I67" s="324">
        <v>169</v>
      </c>
      <c r="J67" s="397">
        <f t="shared" si="3"/>
        <v>420</v>
      </c>
      <c r="K67" s="336">
        <v>28</v>
      </c>
      <c r="L67" s="337" t="s">
        <v>1313</v>
      </c>
      <c r="M67" s="336">
        <v>21</v>
      </c>
      <c r="N67" s="324">
        <v>20</v>
      </c>
      <c r="O67" s="386">
        <v>16</v>
      </c>
      <c r="P67" s="324">
        <v>1</v>
      </c>
      <c r="Q67" s="324"/>
      <c r="R67" s="300" t="s">
        <v>3716</v>
      </c>
      <c r="S67" s="300" t="s">
        <v>3729</v>
      </c>
      <c r="T67" s="300"/>
      <c r="U67" s="300" t="s">
        <v>3726</v>
      </c>
      <c r="V67" s="300" t="s">
        <v>3723</v>
      </c>
      <c r="W67" s="300" t="s">
        <v>3733</v>
      </c>
      <c r="X67" s="300" t="s">
        <v>3725</v>
      </c>
      <c r="Y67" s="400" t="s">
        <v>3727</v>
      </c>
      <c r="Z67" s="400" t="s">
        <v>3728</v>
      </c>
    </row>
    <row r="68" spans="1:26" ht="13.8" x14ac:dyDescent="0.25">
      <c r="A68" s="324">
        <v>2064</v>
      </c>
      <c r="B68" s="324">
        <v>350</v>
      </c>
      <c r="C68" s="330">
        <v>263.77485888000001</v>
      </c>
      <c r="D68" s="393">
        <f>VLOOKUP(B68,'[3]Gail Math'!$A:$B,2,FALSE)</f>
        <v>12</v>
      </c>
      <c r="E68" s="330">
        <f t="shared" si="2"/>
        <v>21.98123824</v>
      </c>
      <c r="F68" s="328">
        <v>1.72</v>
      </c>
      <c r="G68" s="325">
        <v>41808</v>
      </c>
      <c r="H68" s="335">
        <v>70.152888000000004</v>
      </c>
      <c r="I68" s="324">
        <v>68.5</v>
      </c>
      <c r="J68" s="397">
        <f t="shared" si="3"/>
        <v>72</v>
      </c>
      <c r="K68" s="336">
        <v>29</v>
      </c>
      <c r="L68" s="337" t="s">
        <v>1218</v>
      </c>
      <c r="M68" s="336">
        <v>9</v>
      </c>
      <c r="N68" s="324">
        <v>8</v>
      </c>
      <c r="O68" s="386">
        <v>15</v>
      </c>
      <c r="P68" s="324">
        <v>1</v>
      </c>
      <c r="Q68" s="324"/>
      <c r="R68" s="300" t="s">
        <v>3716</v>
      </c>
      <c r="S68" s="300" t="s">
        <v>3729</v>
      </c>
      <c r="T68" s="300"/>
      <c r="U68" s="300" t="s">
        <v>3726</v>
      </c>
      <c r="V68" s="300" t="s">
        <v>3723</v>
      </c>
      <c r="W68" s="300" t="s">
        <v>3733</v>
      </c>
      <c r="X68" s="300" t="s">
        <v>3725</v>
      </c>
      <c r="Y68" s="400" t="s">
        <v>3727</v>
      </c>
      <c r="Z68" s="400" t="s">
        <v>3728</v>
      </c>
    </row>
    <row r="69" spans="1:26" ht="13.8" x14ac:dyDescent="0.25">
      <c r="A69" s="324">
        <v>2065</v>
      </c>
      <c r="B69" s="324">
        <v>351</v>
      </c>
      <c r="C69" s="330">
        <v>363.45367320888886</v>
      </c>
      <c r="D69" s="393">
        <f>VLOOKUP(B69,'[3]Gail Math'!$A:$B,2,FALSE)</f>
        <v>20</v>
      </c>
      <c r="E69" s="330">
        <f t="shared" si="2"/>
        <v>18.172683660444442</v>
      </c>
      <c r="F69" s="328">
        <v>1.85</v>
      </c>
      <c r="G69" s="325">
        <v>41808</v>
      </c>
      <c r="H69" s="335">
        <v>98.764585111111103</v>
      </c>
      <c r="I69" s="324">
        <v>95.5</v>
      </c>
      <c r="J69" s="397">
        <f t="shared" si="3"/>
        <v>132</v>
      </c>
      <c r="K69" s="336">
        <v>29</v>
      </c>
      <c r="L69" s="337" t="s">
        <v>1256</v>
      </c>
      <c r="M69" s="336">
        <v>12</v>
      </c>
      <c r="N69" s="324">
        <v>11</v>
      </c>
      <c r="O69" s="386">
        <v>10</v>
      </c>
      <c r="P69" s="324">
        <v>1</v>
      </c>
      <c r="Q69" s="324"/>
      <c r="R69" s="300" t="s">
        <v>3716</v>
      </c>
      <c r="S69" s="300" t="s">
        <v>3729</v>
      </c>
      <c r="T69" s="300"/>
      <c r="U69" s="300" t="s">
        <v>3726</v>
      </c>
      <c r="V69" s="300" t="s">
        <v>3723</v>
      </c>
      <c r="W69" s="300" t="s">
        <v>3733</v>
      </c>
      <c r="X69" s="300" t="s">
        <v>3725</v>
      </c>
      <c r="Y69" s="400" t="s">
        <v>3727</v>
      </c>
      <c r="Z69" s="400" t="s">
        <v>3728</v>
      </c>
    </row>
    <row r="70" spans="1:26" ht="13.8" x14ac:dyDescent="0.25">
      <c r="A70" s="324">
        <v>2066</v>
      </c>
      <c r="B70" s="324">
        <v>352</v>
      </c>
      <c r="C70" s="330">
        <v>642.10175328000003</v>
      </c>
      <c r="D70" s="393">
        <f>VLOOKUP(B70,'[3]Gail Math'!$A:$B,2,FALSE)</f>
        <v>20</v>
      </c>
      <c r="E70" s="330">
        <f t="shared" si="2"/>
        <v>32.105087664000003</v>
      </c>
      <c r="F70" s="328">
        <v>1.83</v>
      </c>
      <c r="G70" s="325">
        <v>41808</v>
      </c>
      <c r="H70" s="335">
        <v>196.963728</v>
      </c>
      <c r="I70" s="324">
        <v>193</v>
      </c>
      <c r="J70" s="397">
        <f t="shared" si="3"/>
        <v>552</v>
      </c>
      <c r="K70" s="336">
        <v>29</v>
      </c>
      <c r="L70" s="337" t="s">
        <v>1289</v>
      </c>
      <c r="M70" s="336">
        <v>24</v>
      </c>
      <c r="N70" s="324">
        <v>23</v>
      </c>
      <c r="O70" s="386">
        <v>15</v>
      </c>
      <c r="P70" s="324">
        <v>1</v>
      </c>
      <c r="Q70" s="324"/>
      <c r="R70" s="300" t="s">
        <v>3716</v>
      </c>
      <c r="S70" s="300" t="s">
        <v>3729</v>
      </c>
      <c r="T70" s="300"/>
      <c r="U70" s="300" t="s">
        <v>3726</v>
      </c>
      <c r="V70" s="300" t="s">
        <v>3723</v>
      </c>
      <c r="W70" s="300" t="s">
        <v>3733</v>
      </c>
      <c r="X70" s="300" t="s">
        <v>3725</v>
      </c>
      <c r="Y70" s="400" t="s">
        <v>3727</v>
      </c>
      <c r="Z70" s="400" t="s">
        <v>3728</v>
      </c>
    </row>
    <row r="71" spans="1:26" ht="13.8" x14ac:dyDescent="0.25">
      <c r="A71" s="324">
        <v>2067</v>
      </c>
      <c r="B71" s="324">
        <v>353</v>
      </c>
      <c r="C71" s="330">
        <v>492.95150648888887</v>
      </c>
      <c r="D71" s="393">
        <f>VLOOKUP(B71,'[3]Gail Math'!$A:$B,2,FALSE)</f>
        <v>20</v>
      </c>
      <c r="E71" s="330">
        <f t="shared" si="2"/>
        <v>24.647575324444443</v>
      </c>
      <c r="F71" s="328">
        <v>1.8</v>
      </c>
      <c r="G71" s="325">
        <v>41808</v>
      </c>
      <c r="H71" s="335">
        <v>154.04734577777776</v>
      </c>
      <c r="I71" s="324">
        <v>150</v>
      </c>
      <c r="J71" s="397">
        <f t="shared" si="3"/>
        <v>323</v>
      </c>
      <c r="K71" s="336">
        <v>30</v>
      </c>
      <c r="L71" s="337" t="s">
        <v>1256</v>
      </c>
      <c r="M71" s="336">
        <v>19</v>
      </c>
      <c r="N71" s="324">
        <v>17</v>
      </c>
      <c r="O71" s="386">
        <v>16</v>
      </c>
      <c r="P71" s="324">
        <v>1</v>
      </c>
      <c r="Q71" s="324"/>
      <c r="R71" s="300" t="s">
        <v>3716</v>
      </c>
      <c r="S71" s="300" t="s">
        <v>3729</v>
      </c>
      <c r="T71" s="300"/>
      <c r="U71" s="300" t="s">
        <v>3726</v>
      </c>
      <c r="V71" s="300" t="s">
        <v>3723</v>
      </c>
      <c r="W71" s="300" t="s">
        <v>3733</v>
      </c>
      <c r="X71" s="300" t="s">
        <v>3725</v>
      </c>
      <c r="Y71" s="400" t="s">
        <v>3727</v>
      </c>
      <c r="Z71" s="400" t="s">
        <v>3728</v>
      </c>
    </row>
    <row r="72" spans="1:26" ht="13.8" x14ac:dyDescent="0.25">
      <c r="A72" s="324">
        <v>2068</v>
      </c>
      <c r="B72" s="324">
        <v>354</v>
      </c>
      <c r="C72" s="330">
        <v>581.6087424000001</v>
      </c>
      <c r="D72" s="393">
        <f>VLOOKUP(B72,'[3]Gail Math'!$A:$B,2,FALSE)</f>
        <v>20</v>
      </c>
      <c r="E72" s="330">
        <f t="shared" si="2"/>
        <v>29.080437120000006</v>
      </c>
      <c r="F72" s="328">
        <v>1.84</v>
      </c>
      <c r="G72" s="325">
        <v>41808</v>
      </c>
      <c r="H72" s="335">
        <v>191.95008000000004</v>
      </c>
      <c r="I72" s="324">
        <v>189.5</v>
      </c>
      <c r="J72" s="397">
        <f t="shared" si="3"/>
        <v>552</v>
      </c>
      <c r="K72" s="336">
        <v>30</v>
      </c>
      <c r="L72" s="337" t="s">
        <v>1281</v>
      </c>
      <c r="M72" s="336">
        <v>24</v>
      </c>
      <c r="N72" s="324">
        <v>23</v>
      </c>
      <c r="O72" s="386">
        <v>11</v>
      </c>
      <c r="P72" s="324">
        <v>1</v>
      </c>
      <c r="Q72" s="324"/>
      <c r="R72" s="300" t="s">
        <v>3716</v>
      </c>
      <c r="S72" s="300" t="s">
        <v>3729</v>
      </c>
      <c r="T72" s="300"/>
      <c r="U72" s="300" t="s">
        <v>3726</v>
      </c>
      <c r="V72" s="300" t="s">
        <v>3723</v>
      </c>
      <c r="W72" s="300" t="s">
        <v>3733</v>
      </c>
      <c r="X72" s="300" t="s">
        <v>3725</v>
      </c>
      <c r="Y72" s="400" t="s">
        <v>3727</v>
      </c>
      <c r="Z72" s="400" t="s">
        <v>3728</v>
      </c>
    </row>
    <row r="73" spans="1:26" ht="13.8" x14ac:dyDescent="0.25">
      <c r="A73" s="324">
        <v>2069</v>
      </c>
      <c r="B73" s="324">
        <v>355</v>
      </c>
      <c r="C73" s="330">
        <v>432.93049457777772</v>
      </c>
      <c r="D73" s="393">
        <f>VLOOKUP(B73,'[3]Gail Math'!$A:$B,2,FALSE)</f>
        <v>20</v>
      </c>
      <c r="E73" s="330">
        <f t="shared" ref="E73:E136" si="4">C73/D73</f>
        <v>21.646524728888885</v>
      </c>
      <c r="F73" s="328">
        <v>1.85</v>
      </c>
      <c r="G73" s="325">
        <v>41808</v>
      </c>
      <c r="H73" s="335">
        <v>131.99100444444443</v>
      </c>
      <c r="I73" s="324">
        <v>129</v>
      </c>
      <c r="J73" s="397">
        <f t="shared" ref="J73:J136" si="5">PRODUCT(M73:N73)</f>
        <v>240</v>
      </c>
      <c r="K73" s="336">
        <v>31</v>
      </c>
      <c r="L73" s="337" t="s">
        <v>1408</v>
      </c>
      <c r="M73" s="336">
        <v>16</v>
      </c>
      <c r="N73" s="324">
        <v>15</v>
      </c>
      <c r="O73" s="386">
        <v>15</v>
      </c>
      <c r="P73" s="324">
        <v>1</v>
      </c>
      <c r="Q73" s="324"/>
      <c r="R73" s="300" t="s">
        <v>3716</v>
      </c>
      <c r="S73" s="300" t="s">
        <v>3729</v>
      </c>
      <c r="T73" s="300"/>
      <c r="U73" s="300" t="s">
        <v>3726</v>
      </c>
      <c r="V73" s="300" t="s">
        <v>3723</v>
      </c>
      <c r="W73" s="300" t="s">
        <v>3733</v>
      </c>
      <c r="X73" s="300" t="s">
        <v>3725</v>
      </c>
      <c r="Y73" s="400" t="s">
        <v>3727</v>
      </c>
      <c r="Z73" s="400" t="s">
        <v>3728</v>
      </c>
    </row>
    <row r="74" spans="1:26" ht="13.8" x14ac:dyDescent="0.25">
      <c r="A74" s="324">
        <v>2070</v>
      </c>
      <c r="B74" s="324">
        <v>356</v>
      </c>
      <c r="C74" s="330">
        <v>619.56024755555563</v>
      </c>
      <c r="D74" s="393">
        <f>VLOOKUP(B74,'[3]Gail Math'!$A:$B,2,FALSE)</f>
        <v>20</v>
      </c>
      <c r="E74" s="330">
        <f t="shared" si="4"/>
        <v>30.97801237777778</v>
      </c>
      <c r="F74" s="328">
        <v>1.84</v>
      </c>
      <c r="G74" s="325">
        <v>41808</v>
      </c>
      <c r="H74" s="335">
        <v>182.22360222222224</v>
      </c>
      <c r="I74" s="324">
        <v>178</v>
      </c>
      <c r="J74" s="397">
        <f t="shared" si="5"/>
        <v>506</v>
      </c>
      <c r="K74" s="336">
        <v>32</v>
      </c>
      <c r="L74" s="337" t="s">
        <v>1270</v>
      </c>
      <c r="M74" s="336">
        <v>23</v>
      </c>
      <c r="N74" s="324">
        <v>22</v>
      </c>
      <c r="O74" s="386">
        <v>16</v>
      </c>
      <c r="P74" s="324">
        <v>1</v>
      </c>
      <c r="Q74" s="324"/>
      <c r="R74" s="300" t="s">
        <v>3716</v>
      </c>
      <c r="S74" s="300" t="s">
        <v>3729</v>
      </c>
      <c r="T74" s="300"/>
      <c r="U74" s="300" t="s">
        <v>3726</v>
      </c>
      <c r="V74" s="300" t="s">
        <v>3723</v>
      </c>
      <c r="W74" s="300" t="s">
        <v>3733</v>
      </c>
      <c r="X74" s="300" t="s">
        <v>3725</v>
      </c>
      <c r="Y74" s="400" t="s">
        <v>3727</v>
      </c>
      <c r="Z74" s="400" t="s">
        <v>3728</v>
      </c>
    </row>
    <row r="75" spans="1:26" ht="13.8" x14ac:dyDescent="0.25">
      <c r="A75" s="324">
        <v>2071</v>
      </c>
      <c r="B75" s="324">
        <v>357</v>
      </c>
      <c r="C75" s="330">
        <v>540.79586946000006</v>
      </c>
      <c r="D75" s="393">
        <f>VLOOKUP(B75,'[3]Gail Math'!$A:$B,2,FALSE)</f>
        <v>20</v>
      </c>
      <c r="E75" s="330">
        <f t="shared" si="4"/>
        <v>27.039793473000003</v>
      </c>
      <c r="F75" s="328">
        <v>1.81</v>
      </c>
      <c r="G75" s="325">
        <v>41808</v>
      </c>
      <c r="H75" s="335">
        <v>182.08615133333333</v>
      </c>
      <c r="I75" s="324">
        <v>178</v>
      </c>
      <c r="J75" s="397">
        <f t="shared" si="5"/>
        <v>506</v>
      </c>
      <c r="K75" s="336">
        <v>32</v>
      </c>
      <c r="L75" s="337" t="s">
        <v>1275</v>
      </c>
      <c r="M75" s="336">
        <v>23</v>
      </c>
      <c r="N75" s="324">
        <v>22</v>
      </c>
      <c r="O75" s="386">
        <v>16</v>
      </c>
      <c r="P75" s="324">
        <v>1</v>
      </c>
      <c r="Q75" s="324"/>
      <c r="R75" s="300" t="s">
        <v>3716</v>
      </c>
      <c r="S75" s="300" t="s">
        <v>3729</v>
      </c>
      <c r="T75" s="300"/>
      <c r="U75" s="300" t="s">
        <v>3726</v>
      </c>
      <c r="V75" s="300" t="s">
        <v>3723</v>
      </c>
      <c r="W75" s="300" t="s">
        <v>3733</v>
      </c>
      <c r="X75" s="300" t="s">
        <v>3725</v>
      </c>
      <c r="Y75" s="400" t="s">
        <v>3727</v>
      </c>
      <c r="Z75" s="400" t="s">
        <v>3728</v>
      </c>
    </row>
    <row r="76" spans="1:26" ht="13.8" x14ac:dyDescent="0.25">
      <c r="A76" s="324">
        <v>2072</v>
      </c>
      <c r="B76" s="324">
        <v>358</v>
      </c>
      <c r="C76" s="330">
        <v>641.09826000000021</v>
      </c>
      <c r="D76" s="393">
        <f>VLOOKUP(B76,'[3]Gail Math'!$A:$B,2,FALSE)</f>
        <v>20</v>
      </c>
      <c r="E76" s="330">
        <f t="shared" si="4"/>
        <v>32.054913000000013</v>
      </c>
      <c r="F76" s="328">
        <v>1.85</v>
      </c>
      <c r="G76" s="325">
        <v>41856</v>
      </c>
      <c r="H76" s="335">
        <v>215.85800000000006</v>
      </c>
      <c r="I76" s="324">
        <v>214.5</v>
      </c>
      <c r="J76" s="397">
        <f t="shared" si="5"/>
        <v>702</v>
      </c>
      <c r="K76" s="336">
        <v>34</v>
      </c>
      <c r="L76" s="337" t="s">
        <v>1289</v>
      </c>
      <c r="M76" s="336">
        <v>27</v>
      </c>
      <c r="N76" s="324">
        <v>26</v>
      </c>
      <c r="O76" s="386">
        <v>15</v>
      </c>
      <c r="P76" s="324">
        <v>1</v>
      </c>
      <c r="Q76" s="324"/>
      <c r="R76" s="300" t="s">
        <v>3716</v>
      </c>
      <c r="S76" s="300" t="s">
        <v>3729</v>
      </c>
      <c r="T76" s="300"/>
      <c r="U76" s="300" t="s">
        <v>3726</v>
      </c>
      <c r="V76" s="300" t="s">
        <v>3723</v>
      </c>
      <c r="W76" s="300" t="s">
        <v>3733</v>
      </c>
      <c r="X76" s="300" t="s">
        <v>3725</v>
      </c>
      <c r="Y76" s="400" t="s">
        <v>3727</v>
      </c>
      <c r="Z76" s="400" t="s">
        <v>3728</v>
      </c>
    </row>
    <row r="77" spans="1:26" ht="13.8" x14ac:dyDescent="0.25">
      <c r="A77" s="324">
        <v>2073</v>
      </c>
      <c r="B77" s="324">
        <v>359</v>
      </c>
      <c r="C77" s="330">
        <v>403.14082599999989</v>
      </c>
      <c r="D77" s="393">
        <f>VLOOKUP(B77,'[3]Gail Math'!$A:$B,2,FALSE)</f>
        <v>20</v>
      </c>
      <c r="E77" s="330">
        <f t="shared" si="4"/>
        <v>20.157041299999996</v>
      </c>
      <c r="F77" s="328">
        <v>1.82</v>
      </c>
      <c r="G77" s="325">
        <v>41856</v>
      </c>
      <c r="H77" s="335">
        <v>132.17731999999998</v>
      </c>
      <c r="I77" s="324">
        <v>130</v>
      </c>
      <c r="J77" s="397">
        <f t="shared" si="5"/>
        <v>272</v>
      </c>
      <c r="K77" s="336">
        <v>35</v>
      </c>
      <c r="L77" s="337" t="s">
        <v>1284</v>
      </c>
      <c r="M77" s="336">
        <v>17</v>
      </c>
      <c r="N77" s="324">
        <v>16</v>
      </c>
      <c r="O77" s="386">
        <v>10</v>
      </c>
      <c r="P77" s="324">
        <v>1</v>
      </c>
      <c r="Q77" s="324"/>
      <c r="R77" s="300" t="s">
        <v>3716</v>
      </c>
      <c r="S77" s="300" t="s">
        <v>3729</v>
      </c>
      <c r="T77" s="300"/>
      <c r="U77" s="300" t="s">
        <v>3726</v>
      </c>
      <c r="V77" s="300" t="s">
        <v>3723</v>
      </c>
      <c r="W77" s="300" t="s">
        <v>3733</v>
      </c>
      <c r="X77" s="300" t="s">
        <v>3725</v>
      </c>
      <c r="Y77" s="400" t="s">
        <v>3727</v>
      </c>
      <c r="Z77" s="400" t="s">
        <v>3728</v>
      </c>
    </row>
    <row r="78" spans="1:26" ht="13.8" x14ac:dyDescent="0.25">
      <c r="A78" s="324">
        <v>2074</v>
      </c>
      <c r="B78" s="324">
        <v>360</v>
      </c>
      <c r="C78" s="330">
        <v>486.77938668000002</v>
      </c>
      <c r="D78" s="393">
        <f>VLOOKUP(B78,'[3]Gail Math'!$A:$B,2,FALSE)</f>
        <v>20</v>
      </c>
      <c r="E78" s="330">
        <f t="shared" si="4"/>
        <v>24.338969334000002</v>
      </c>
      <c r="F78" s="328">
        <v>1.82</v>
      </c>
      <c r="G78" s="325">
        <v>41856</v>
      </c>
      <c r="H78" s="335">
        <v>140.28224399999999</v>
      </c>
      <c r="I78" s="324">
        <v>138</v>
      </c>
      <c r="J78" s="397">
        <f t="shared" si="5"/>
        <v>306</v>
      </c>
      <c r="K78" s="336">
        <v>35</v>
      </c>
      <c r="L78" s="337" t="s">
        <v>1406</v>
      </c>
      <c r="M78" s="336">
        <v>18</v>
      </c>
      <c r="N78" s="324">
        <v>17</v>
      </c>
      <c r="O78" s="386">
        <v>15</v>
      </c>
      <c r="P78" s="324">
        <v>1</v>
      </c>
      <c r="Q78" s="324"/>
      <c r="R78" s="300" t="s">
        <v>3716</v>
      </c>
      <c r="S78" s="300" t="s">
        <v>3729</v>
      </c>
      <c r="T78" s="300"/>
      <c r="U78" s="300" t="s">
        <v>3726</v>
      </c>
      <c r="V78" s="300" t="s">
        <v>3723</v>
      </c>
      <c r="W78" s="300" t="s">
        <v>3733</v>
      </c>
      <c r="X78" s="300" t="s">
        <v>3725</v>
      </c>
      <c r="Y78" s="400" t="s">
        <v>3727</v>
      </c>
      <c r="Z78" s="400" t="s">
        <v>3728</v>
      </c>
    </row>
    <row r="79" spans="1:26" ht="13.8" x14ac:dyDescent="0.25">
      <c r="A79" s="324">
        <v>2075</v>
      </c>
      <c r="B79" s="324">
        <v>361</v>
      </c>
      <c r="C79" s="330">
        <v>908.95390314666656</v>
      </c>
      <c r="D79" s="393">
        <f>VLOOKUP(B79,'[3]Gail Math'!$A:$B,2,FALSE)</f>
        <v>20</v>
      </c>
      <c r="E79" s="330">
        <f t="shared" si="4"/>
        <v>45.447695157333328</v>
      </c>
      <c r="F79" s="328">
        <v>1.82</v>
      </c>
      <c r="G79" s="325">
        <v>41856</v>
      </c>
      <c r="H79" s="335">
        <v>258.22554066666663</v>
      </c>
      <c r="I79" s="324">
        <v>256</v>
      </c>
      <c r="J79" s="397">
        <f t="shared" si="5"/>
        <v>992</v>
      </c>
      <c r="K79" s="336">
        <v>36</v>
      </c>
      <c r="L79" s="337" t="s">
        <v>1449</v>
      </c>
      <c r="M79" s="336">
        <v>32</v>
      </c>
      <c r="N79" s="324">
        <v>31</v>
      </c>
      <c r="O79" s="386">
        <v>14</v>
      </c>
      <c r="P79" s="324">
        <v>1</v>
      </c>
      <c r="Q79" s="324"/>
      <c r="R79" s="300" t="s">
        <v>3716</v>
      </c>
      <c r="S79" s="300" t="s">
        <v>3729</v>
      </c>
      <c r="T79" s="300"/>
      <c r="U79" s="300" t="s">
        <v>3726</v>
      </c>
      <c r="V79" s="300" t="s">
        <v>3723</v>
      </c>
      <c r="W79" s="300" t="s">
        <v>3733</v>
      </c>
      <c r="X79" s="300" t="s">
        <v>3725</v>
      </c>
      <c r="Y79" s="400" t="s">
        <v>3727</v>
      </c>
      <c r="Z79" s="400" t="s">
        <v>3728</v>
      </c>
    </row>
    <row r="80" spans="1:26" ht="13.8" x14ac:dyDescent="0.25">
      <c r="A80" s="324">
        <v>2076</v>
      </c>
      <c r="B80" s="324">
        <v>362</v>
      </c>
      <c r="C80" s="330">
        <v>860.09152752000011</v>
      </c>
      <c r="D80" s="393">
        <f>VLOOKUP(B80,'[3]Gail Math'!$A:$B,2,FALSE)</f>
        <v>20</v>
      </c>
      <c r="E80" s="330">
        <f t="shared" si="4"/>
        <v>43.004576376000003</v>
      </c>
      <c r="F80" s="328">
        <v>1.84</v>
      </c>
      <c r="G80" s="325">
        <v>41856</v>
      </c>
      <c r="H80" s="335">
        <v>265.46034800000001</v>
      </c>
      <c r="I80" s="324">
        <v>263.5</v>
      </c>
      <c r="J80" s="397">
        <f t="shared" si="5"/>
        <v>1056</v>
      </c>
      <c r="K80" s="336">
        <v>37</v>
      </c>
      <c r="L80" s="337" t="s">
        <v>1351</v>
      </c>
      <c r="M80" s="336">
        <v>33</v>
      </c>
      <c r="N80" s="324">
        <v>32</v>
      </c>
      <c r="O80" s="386">
        <v>14</v>
      </c>
      <c r="P80" s="324">
        <v>1</v>
      </c>
      <c r="Q80" s="324"/>
      <c r="R80" s="300" t="s">
        <v>3716</v>
      </c>
      <c r="S80" s="300" t="s">
        <v>3729</v>
      </c>
      <c r="T80" s="300"/>
      <c r="U80" s="300" t="s">
        <v>3726</v>
      </c>
      <c r="V80" s="300" t="s">
        <v>3723</v>
      </c>
      <c r="W80" s="300" t="s">
        <v>3733</v>
      </c>
      <c r="X80" s="300" t="s">
        <v>3725</v>
      </c>
      <c r="Y80" s="400" t="s">
        <v>3727</v>
      </c>
      <c r="Z80" s="400" t="s">
        <v>3728</v>
      </c>
    </row>
    <row r="81" spans="1:26" ht="13.8" x14ac:dyDescent="0.25">
      <c r="A81" s="324">
        <v>2077</v>
      </c>
      <c r="B81" s="324">
        <v>363</v>
      </c>
      <c r="C81" s="330">
        <v>321.59357463333333</v>
      </c>
      <c r="D81" s="393">
        <f>VLOOKUP(B81,'[3]Gail Math'!$A:$B,2,FALSE)</f>
        <v>20</v>
      </c>
      <c r="E81" s="330">
        <f t="shared" si="4"/>
        <v>16.079678731666668</v>
      </c>
      <c r="F81" s="328">
        <v>1.82</v>
      </c>
      <c r="G81" s="325">
        <v>41808</v>
      </c>
      <c r="H81" s="335">
        <v>90.589739333333341</v>
      </c>
      <c r="I81" s="324">
        <v>87</v>
      </c>
      <c r="J81" s="397">
        <f t="shared" si="5"/>
        <v>110</v>
      </c>
      <c r="K81" s="336">
        <v>33</v>
      </c>
      <c r="L81" s="337" t="s">
        <v>1199</v>
      </c>
      <c r="M81" s="336">
        <v>11</v>
      </c>
      <c r="N81" s="324">
        <v>10</v>
      </c>
      <c r="O81" s="386">
        <v>15</v>
      </c>
      <c r="P81" s="324">
        <v>1</v>
      </c>
      <c r="Q81" s="324"/>
      <c r="R81" s="300" t="s">
        <v>3716</v>
      </c>
      <c r="S81" s="300" t="s">
        <v>3729</v>
      </c>
      <c r="T81" s="300"/>
      <c r="U81" s="300" t="s">
        <v>3726</v>
      </c>
      <c r="V81" s="300" t="s">
        <v>3723</v>
      </c>
      <c r="W81" s="300" t="s">
        <v>3733</v>
      </c>
      <c r="X81" s="300" t="s">
        <v>3725</v>
      </c>
      <c r="Y81" s="400" t="s">
        <v>3727</v>
      </c>
      <c r="Z81" s="400" t="s">
        <v>3728</v>
      </c>
    </row>
    <row r="82" spans="1:26" ht="13.8" x14ac:dyDescent="0.25">
      <c r="A82" s="324">
        <v>2078</v>
      </c>
      <c r="B82" s="324">
        <v>364</v>
      </c>
      <c r="C82" s="330">
        <v>534.70151657999986</v>
      </c>
      <c r="D82" s="393">
        <f>VLOOKUP(B82,'[3]Gail Math'!$A:$B,2,FALSE)</f>
        <v>20</v>
      </c>
      <c r="E82" s="330">
        <f t="shared" si="4"/>
        <v>26.735075828999992</v>
      </c>
      <c r="F82" s="328">
        <v>1.84</v>
      </c>
      <c r="G82" s="325">
        <v>41856</v>
      </c>
      <c r="H82" s="335">
        <v>173.04256199999998</v>
      </c>
      <c r="I82" s="324">
        <v>170.5</v>
      </c>
      <c r="J82" s="397">
        <f t="shared" si="5"/>
        <v>462</v>
      </c>
      <c r="K82" s="336">
        <v>38</v>
      </c>
      <c r="L82" s="337" t="s">
        <v>1277</v>
      </c>
      <c r="M82" s="336">
        <v>22</v>
      </c>
      <c r="N82" s="324">
        <v>21</v>
      </c>
      <c r="O82" s="386">
        <v>15</v>
      </c>
      <c r="P82" s="324">
        <v>1</v>
      </c>
      <c r="Q82" s="324"/>
      <c r="R82" s="300" t="s">
        <v>3716</v>
      </c>
      <c r="S82" s="300" t="s">
        <v>3729</v>
      </c>
      <c r="T82" s="300"/>
      <c r="U82" s="300" t="s">
        <v>3726</v>
      </c>
      <c r="V82" s="300" t="s">
        <v>3723</v>
      </c>
      <c r="W82" s="300" t="s">
        <v>3733</v>
      </c>
      <c r="X82" s="300" t="s">
        <v>3725</v>
      </c>
      <c r="Y82" s="400" t="s">
        <v>3727</v>
      </c>
      <c r="Z82" s="400" t="s">
        <v>3728</v>
      </c>
    </row>
    <row r="83" spans="1:26" ht="13.8" x14ac:dyDescent="0.25">
      <c r="A83" s="324">
        <v>2079</v>
      </c>
      <c r="B83" s="324">
        <v>365</v>
      </c>
      <c r="C83" s="330">
        <v>482.93192490666672</v>
      </c>
      <c r="D83" s="393">
        <f>VLOOKUP(B83,'[3]Gail Math'!$A:$B,2,FALSE)</f>
        <v>20</v>
      </c>
      <c r="E83" s="330">
        <f t="shared" si="4"/>
        <v>24.146596245333335</v>
      </c>
      <c r="F83" s="328">
        <v>1.79</v>
      </c>
      <c r="G83" s="325">
        <v>41856</v>
      </c>
      <c r="H83" s="335">
        <v>149.97885866666667</v>
      </c>
      <c r="I83" s="324">
        <v>147.5</v>
      </c>
      <c r="J83" s="397">
        <f t="shared" si="5"/>
        <v>342</v>
      </c>
      <c r="K83" s="336">
        <v>38</v>
      </c>
      <c r="L83" s="337" t="s">
        <v>1343</v>
      </c>
      <c r="M83" s="336">
        <v>19</v>
      </c>
      <c r="N83" s="324">
        <v>18</v>
      </c>
      <c r="O83" s="386">
        <v>15</v>
      </c>
      <c r="P83" s="324">
        <v>1</v>
      </c>
      <c r="Q83" s="324"/>
      <c r="R83" s="300" t="s">
        <v>3716</v>
      </c>
      <c r="S83" s="300" t="s">
        <v>3729</v>
      </c>
      <c r="T83" s="300"/>
      <c r="U83" s="300" t="s">
        <v>3726</v>
      </c>
      <c r="V83" s="300" t="s">
        <v>3723</v>
      </c>
      <c r="W83" s="300" t="s">
        <v>3733</v>
      </c>
      <c r="X83" s="300" t="s">
        <v>3725</v>
      </c>
      <c r="Y83" s="400" t="s">
        <v>3727</v>
      </c>
      <c r="Z83" s="400" t="s">
        <v>3728</v>
      </c>
    </row>
    <row r="84" spans="1:26" ht="13.8" x14ac:dyDescent="0.25">
      <c r="A84" s="324">
        <v>2080</v>
      </c>
      <c r="B84" s="324">
        <v>367</v>
      </c>
      <c r="C84" s="330">
        <v>501.44493706666663</v>
      </c>
      <c r="D84" s="393">
        <f>VLOOKUP(B84,'[3]Gail Math'!$A:$B,2,FALSE)</f>
        <v>20</v>
      </c>
      <c r="E84" s="330">
        <f t="shared" si="4"/>
        <v>25.072246853333333</v>
      </c>
      <c r="F84" s="328">
        <v>1.83</v>
      </c>
      <c r="G84" s="325">
        <v>41856</v>
      </c>
      <c r="H84" s="335">
        <v>126.94808533333332</v>
      </c>
      <c r="I84" s="324">
        <v>124</v>
      </c>
      <c r="J84" s="397">
        <f t="shared" si="5"/>
        <v>240</v>
      </c>
      <c r="K84" s="336">
        <v>39</v>
      </c>
      <c r="L84" s="337" t="s">
        <v>1256</v>
      </c>
      <c r="M84" s="336">
        <v>16</v>
      </c>
      <c r="N84" s="324">
        <v>15</v>
      </c>
      <c r="O84" s="386">
        <v>14</v>
      </c>
      <c r="P84" s="324">
        <v>1</v>
      </c>
      <c r="Q84" s="324"/>
      <c r="R84" s="300" t="s">
        <v>3716</v>
      </c>
      <c r="S84" s="300" t="s">
        <v>3729</v>
      </c>
      <c r="T84" s="300"/>
      <c r="U84" s="300" t="s">
        <v>3726</v>
      </c>
      <c r="V84" s="300" t="s">
        <v>3723</v>
      </c>
      <c r="W84" s="300" t="s">
        <v>3733</v>
      </c>
      <c r="X84" s="300" t="s">
        <v>3725</v>
      </c>
      <c r="Y84" s="400" t="s">
        <v>3727</v>
      </c>
      <c r="Z84" s="400" t="s">
        <v>3728</v>
      </c>
    </row>
    <row r="85" spans="1:26" ht="13.8" x14ac:dyDescent="0.25">
      <c r="A85" s="324">
        <v>2081</v>
      </c>
      <c r="B85" s="324">
        <v>368</v>
      </c>
      <c r="C85" s="330">
        <v>745.58387555555566</v>
      </c>
      <c r="D85" s="393">
        <f>VLOOKUP(B85,'[3]Gail Math'!$A:$B,2,FALSE)</f>
        <v>20</v>
      </c>
      <c r="E85" s="330">
        <f t="shared" si="4"/>
        <v>37.279193777777785</v>
      </c>
      <c r="F85" s="328">
        <v>1.82</v>
      </c>
      <c r="G85" s="325">
        <v>41856</v>
      </c>
      <c r="H85" s="335">
        <v>213.02396444444449</v>
      </c>
      <c r="I85" s="324">
        <v>209.5</v>
      </c>
      <c r="J85" s="397">
        <f t="shared" si="5"/>
        <v>702</v>
      </c>
      <c r="K85" s="336">
        <v>39</v>
      </c>
      <c r="L85" s="337" t="s">
        <v>1364</v>
      </c>
      <c r="M85" s="336">
        <v>27</v>
      </c>
      <c r="N85" s="324">
        <v>26</v>
      </c>
      <c r="O85" s="386">
        <v>15</v>
      </c>
      <c r="P85" s="324">
        <v>1</v>
      </c>
      <c r="Q85" s="324"/>
      <c r="R85" s="300" t="s">
        <v>3716</v>
      </c>
      <c r="S85" s="300" t="s">
        <v>3729</v>
      </c>
      <c r="T85" s="300"/>
      <c r="U85" s="300" t="s">
        <v>3726</v>
      </c>
      <c r="V85" s="300" t="s">
        <v>3723</v>
      </c>
      <c r="W85" s="300" t="s">
        <v>3733</v>
      </c>
      <c r="X85" s="300" t="s">
        <v>3725</v>
      </c>
      <c r="Y85" s="400" t="s">
        <v>3727</v>
      </c>
      <c r="Z85" s="400" t="s">
        <v>3728</v>
      </c>
    </row>
    <row r="86" spans="1:26" ht="13.8" x14ac:dyDescent="0.25">
      <c r="A86" s="324">
        <v>2082</v>
      </c>
      <c r="B86" s="324">
        <v>369</v>
      </c>
      <c r="C86" s="330">
        <v>603.45776401777778</v>
      </c>
      <c r="D86" s="393">
        <f>VLOOKUP(B86,'[3]Gail Math'!$A:$B,2,FALSE)</f>
        <v>20</v>
      </c>
      <c r="E86" s="330">
        <f t="shared" si="4"/>
        <v>30.172888200888888</v>
      </c>
      <c r="F86" s="328">
        <v>1.81</v>
      </c>
      <c r="G86" s="325">
        <v>41856</v>
      </c>
      <c r="H86" s="335">
        <v>176.96708622222221</v>
      </c>
      <c r="I86" s="324">
        <v>174</v>
      </c>
      <c r="J86" s="397">
        <f t="shared" si="5"/>
        <v>462</v>
      </c>
      <c r="K86" s="336">
        <v>40</v>
      </c>
      <c r="L86" s="337" t="s">
        <v>1408</v>
      </c>
      <c r="M86" s="336">
        <v>22</v>
      </c>
      <c r="N86" s="324">
        <v>21</v>
      </c>
      <c r="O86" s="386">
        <v>9</v>
      </c>
      <c r="P86" s="324">
        <v>1</v>
      </c>
      <c r="Q86" s="324"/>
      <c r="R86" s="300" t="s">
        <v>3716</v>
      </c>
      <c r="S86" s="300" t="s">
        <v>3729</v>
      </c>
      <c r="T86" s="300"/>
      <c r="U86" s="300" t="s">
        <v>3726</v>
      </c>
      <c r="V86" s="300" t="s">
        <v>3723</v>
      </c>
      <c r="W86" s="300" t="s">
        <v>3733</v>
      </c>
      <c r="X86" s="300" t="s">
        <v>3725</v>
      </c>
      <c r="Y86" s="400" t="s">
        <v>3727</v>
      </c>
      <c r="Z86" s="400" t="s">
        <v>3728</v>
      </c>
    </row>
    <row r="87" spans="1:26" ht="13.8" x14ac:dyDescent="0.25">
      <c r="A87" s="324">
        <v>2083</v>
      </c>
      <c r="B87" s="324">
        <v>370</v>
      </c>
      <c r="C87" s="330">
        <v>452.50975333333326</v>
      </c>
      <c r="D87" s="393">
        <f>VLOOKUP(B87,'[3]Gail Math'!$A:$B,2,FALSE)</f>
        <v>20</v>
      </c>
      <c r="E87" s="330">
        <f t="shared" si="4"/>
        <v>22.625487666666665</v>
      </c>
      <c r="F87" s="328">
        <v>1.81</v>
      </c>
      <c r="G87" s="325">
        <v>41856</v>
      </c>
      <c r="H87" s="335">
        <v>149.83766666666665</v>
      </c>
      <c r="I87" s="324">
        <v>146</v>
      </c>
      <c r="J87" s="397">
        <f t="shared" si="5"/>
        <v>342</v>
      </c>
      <c r="K87" s="336">
        <v>41</v>
      </c>
      <c r="L87" s="337" t="s">
        <v>1552</v>
      </c>
      <c r="M87" s="336">
        <v>19</v>
      </c>
      <c r="N87" s="324">
        <v>18</v>
      </c>
      <c r="O87" s="386">
        <v>10</v>
      </c>
      <c r="P87" s="324">
        <v>1</v>
      </c>
      <c r="Q87" s="324"/>
      <c r="R87" s="300" t="s">
        <v>3716</v>
      </c>
      <c r="S87" s="300" t="s">
        <v>3729</v>
      </c>
      <c r="T87" s="300"/>
      <c r="U87" s="300" t="s">
        <v>3726</v>
      </c>
      <c r="V87" s="300" t="s">
        <v>3723</v>
      </c>
      <c r="W87" s="300" t="s">
        <v>3733</v>
      </c>
      <c r="X87" s="300" t="s">
        <v>3725</v>
      </c>
      <c r="Y87" s="400" t="s">
        <v>3727</v>
      </c>
      <c r="Z87" s="400" t="s">
        <v>3728</v>
      </c>
    </row>
    <row r="88" spans="1:26" ht="13.8" x14ac:dyDescent="0.25">
      <c r="A88" s="324">
        <v>2084</v>
      </c>
      <c r="B88" s="324">
        <v>371</v>
      </c>
      <c r="C88" s="330">
        <v>778.98836273333347</v>
      </c>
      <c r="D88" s="393">
        <f>VLOOKUP(B88,'[3]Gail Math'!$A:$B,2,FALSE)</f>
        <v>20</v>
      </c>
      <c r="E88" s="330">
        <f t="shared" si="4"/>
        <v>38.949418136666672</v>
      </c>
      <c r="F88" s="328">
        <v>1.81</v>
      </c>
      <c r="G88" s="325">
        <v>41856</v>
      </c>
      <c r="H88" s="335">
        <v>201.81045666666671</v>
      </c>
      <c r="I88" s="324">
        <v>198.5</v>
      </c>
      <c r="J88" s="397">
        <f t="shared" si="5"/>
        <v>600</v>
      </c>
      <c r="K88" s="336">
        <v>41</v>
      </c>
      <c r="L88" s="337" t="s">
        <v>1289</v>
      </c>
      <c r="M88" s="336">
        <v>25</v>
      </c>
      <c r="N88" s="324">
        <v>24</v>
      </c>
      <c r="O88" s="386">
        <v>14</v>
      </c>
      <c r="P88" s="324">
        <v>1</v>
      </c>
      <c r="Q88" s="324"/>
      <c r="R88" s="300" t="s">
        <v>3716</v>
      </c>
      <c r="S88" s="300" t="s">
        <v>3729</v>
      </c>
      <c r="T88" s="300"/>
      <c r="U88" s="300" t="s">
        <v>3726</v>
      </c>
      <c r="V88" s="300" t="s">
        <v>3723</v>
      </c>
      <c r="W88" s="300" t="s">
        <v>3733</v>
      </c>
      <c r="X88" s="300" t="s">
        <v>3725</v>
      </c>
      <c r="Y88" s="400" t="s">
        <v>3727</v>
      </c>
      <c r="Z88" s="400" t="s">
        <v>3728</v>
      </c>
    </row>
    <row r="89" spans="1:26" ht="13.8" x14ac:dyDescent="0.25">
      <c r="A89" s="324">
        <v>2085</v>
      </c>
      <c r="B89" s="324">
        <v>373</v>
      </c>
      <c r="C89" s="330">
        <v>564.60402093333335</v>
      </c>
      <c r="D89" s="393">
        <f>VLOOKUP(B89,'[3]Gail Math'!$A:$B,2,FALSE)</f>
        <v>20</v>
      </c>
      <c r="E89" s="330">
        <f t="shared" si="4"/>
        <v>28.230201046666668</v>
      </c>
      <c r="F89" s="328">
        <v>1.82</v>
      </c>
      <c r="G89" s="325">
        <v>41856</v>
      </c>
      <c r="H89" s="335">
        <v>182.13032933333332</v>
      </c>
      <c r="I89" s="324">
        <v>180</v>
      </c>
      <c r="J89" s="397">
        <f t="shared" si="5"/>
        <v>506</v>
      </c>
      <c r="K89" s="336">
        <v>42</v>
      </c>
      <c r="L89" s="337" t="s">
        <v>1232</v>
      </c>
      <c r="M89" s="336">
        <v>23</v>
      </c>
      <c r="N89" s="324">
        <v>22</v>
      </c>
      <c r="O89" s="386">
        <v>14</v>
      </c>
      <c r="P89" s="324">
        <v>1</v>
      </c>
      <c r="Q89" s="324"/>
      <c r="R89" s="300" t="s">
        <v>3716</v>
      </c>
      <c r="S89" s="300" t="s">
        <v>3729</v>
      </c>
      <c r="T89" s="300"/>
      <c r="U89" s="300" t="s">
        <v>3726</v>
      </c>
      <c r="V89" s="300" t="s">
        <v>3723</v>
      </c>
      <c r="W89" s="300" t="s">
        <v>3733</v>
      </c>
      <c r="X89" s="300" t="s">
        <v>3725</v>
      </c>
      <c r="Y89" s="400" t="s">
        <v>3727</v>
      </c>
      <c r="Z89" s="400" t="s">
        <v>3728</v>
      </c>
    </row>
    <row r="90" spans="1:26" ht="13.8" x14ac:dyDescent="0.25">
      <c r="A90" s="324">
        <v>2086</v>
      </c>
      <c r="B90" s="324">
        <v>374</v>
      </c>
      <c r="C90" s="330">
        <v>706.79067565333332</v>
      </c>
      <c r="D90" s="393">
        <f>VLOOKUP(B90,'[3]Gail Math'!$A:$B,2,FALSE)</f>
        <v>20</v>
      </c>
      <c r="E90" s="330">
        <f t="shared" si="4"/>
        <v>35.339533782666663</v>
      </c>
      <c r="F90" s="328">
        <v>1.81</v>
      </c>
      <c r="G90" s="325">
        <v>41856</v>
      </c>
      <c r="H90" s="335">
        <v>223.6679353333333</v>
      </c>
      <c r="I90" s="324">
        <v>221</v>
      </c>
      <c r="J90" s="397">
        <f t="shared" si="5"/>
        <v>756</v>
      </c>
      <c r="K90" s="336">
        <v>43</v>
      </c>
      <c r="L90" s="337" t="s">
        <v>1210</v>
      </c>
      <c r="M90" s="336">
        <v>28</v>
      </c>
      <c r="N90" s="324">
        <v>27</v>
      </c>
      <c r="O90" s="386">
        <v>15</v>
      </c>
      <c r="P90" s="324">
        <v>1</v>
      </c>
      <c r="Q90" s="324"/>
      <c r="R90" s="300" t="s">
        <v>3716</v>
      </c>
      <c r="S90" s="300" t="s">
        <v>3729</v>
      </c>
      <c r="T90" s="300"/>
      <c r="U90" s="300" t="s">
        <v>3726</v>
      </c>
      <c r="V90" s="300" t="s">
        <v>3723</v>
      </c>
      <c r="W90" s="300" t="s">
        <v>3733</v>
      </c>
      <c r="X90" s="300" t="s">
        <v>3725</v>
      </c>
      <c r="Y90" s="400" t="s">
        <v>3727</v>
      </c>
      <c r="Z90" s="400" t="s">
        <v>3728</v>
      </c>
    </row>
    <row r="91" spans="1:26" ht="13.8" x14ac:dyDescent="0.25">
      <c r="A91" s="324">
        <v>2087</v>
      </c>
      <c r="B91" s="324">
        <v>375</v>
      </c>
      <c r="C91" s="330">
        <v>665.25531506000016</v>
      </c>
      <c r="D91" s="393">
        <f>VLOOKUP(B91,'[3]Gail Math'!$A:$B,2,FALSE)</f>
        <v>20</v>
      </c>
      <c r="E91" s="330">
        <f t="shared" si="4"/>
        <v>33.262765753000011</v>
      </c>
      <c r="F91" s="328">
        <v>1.82</v>
      </c>
      <c r="G91" s="325">
        <v>41856</v>
      </c>
      <c r="H91" s="335">
        <v>197.40513800000005</v>
      </c>
      <c r="I91" s="324">
        <v>193</v>
      </c>
      <c r="J91" s="397">
        <f t="shared" si="5"/>
        <v>552</v>
      </c>
      <c r="K91" s="336">
        <v>51</v>
      </c>
      <c r="L91" s="337" t="s">
        <v>1351</v>
      </c>
      <c r="M91" s="336">
        <v>24</v>
      </c>
      <c r="N91" s="324">
        <v>23</v>
      </c>
      <c r="O91" s="386">
        <v>15</v>
      </c>
      <c r="P91" s="324">
        <v>1</v>
      </c>
      <c r="Q91" s="324"/>
      <c r="R91" s="300" t="s">
        <v>3716</v>
      </c>
      <c r="S91" s="300" t="s">
        <v>3729</v>
      </c>
      <c r="T91" s="300"/>
      <c r="U91" s="300" t="s">
        <v>3726</v>
      </c>
      <c r="V91" s="300" t="s">
        <v>3723</v>
      </c>
      <c r="W91" s="300" t="s">
        <v>3733</v>
      </c>
      <c r="X91" s="300" t="s">
        <v>3725</v>
      </c>
      <c r="Y91" s="400" t="s">
        <v>3727</v>
      </c>
      <c r="Z91" s="400" t="s">
        <v>3728</v>
      </c>
    </row>
    <row r="92" spans="1:26" ht="13.8" x14ac:dyDescent="0.25">
      <c r="A92" s="324">
        <v>2088</v>
      </c>
      <c r="B92" s="324">
        <v>376</v>
      </c>
      <c r="C92" s="330">
        <v>743.84499395555576</v>
      </c>
      <c r="D92" s="393">
        <f>VLOOKUP(B92,'[3]Gail Math'!$A:$B,2,FALSE)</f>
        <v>20</v>
      </c>
      <c r="E92" s="330">
        <f t="shared" si="4"/>
        <v>37.19224969777779</v>
      </c>
      <c r="F92" s="328">
        <v>1.83</v>
      </c>
      <c r="G92" s="325">
        <v>41856</v>
      </c>
      <c r="H92" s="335">
        <v>222.04328177777782</v>
      </c>
      <c r="I92" s="324">
        <v>220.5</v>
      </c>
      <c r="J92" s="397">
        <f t="shared" si="5"/>
        <v>756</v>
      </c>
      <c r="K92" s="336">
        <v>52</v>
      </c>
      <c r="L92" s="337" t="s">
        <v>932</v>
      </c>
      <c r="M92" s="336">
        <v>28</v>
      </c>
      <c r="N92" s="324">
        <v>27</v>
      </c>
      <c r="O92" s="386">
        <v>14</v>
      </c>
      <c r="P92" s="324">
        <v>1</v>
      </c>
      <c r="Q92" s="324"/>
      <c r="R92" s="300" t="s">
        <v>3716</v>
      </c>
      <c r="S92" s="300" t="s">
        <v>3729</v>
      </c>
      <c r="T92" s="300"/>
      <c r="U92" s="300" t="s">
        <v>3726</v>
      </c>
      <c r="V92" s="300" t="s">
        <v>3723</v>
      </c>
      <c r="W92" s="300" t="s">
        <v>3733</v>
      </c>
      <c r="X92" s="300" t="s">
        <v>3725</v>
      </c>
      <c r="Y92" s="400" t="s">
        <v>3727</v>
      </c>
      <c r="Z92" s="400" t="s">
        <v>3728</v>
      </c>
    </row>
    <row r="93" spans="1:26" ht="13.8" x14ac:dyDescent="0.25">
      <c r="A93" s="324">
        <v>2089</v>
      </c>
      <c r="B93" s="324">
        <v>389</v>
      </c>
      <c r="C93" s="330">
        <v>139.36971053333332</v>
      </c>
      <c r="D93" s="393">
        <f>VLOOKUP(B93,'[3]Gail Math'!$A:$B,2,FALSE)</f>
        <v>5</v>
      </c>
      <c r="E93" s="330">
        <f t="shared" si="4"/>
        <v>27.873942106666664</v>
      </c>
      <c r="F93" s="328">
        <v>1.8</v>
      </c>
      <c r="G93" s="325">
        <v>41808</v>
      </c>
      <c r="H93" s="335">
        <v>40.99109133333333</v>
      </c>
      <c r="I93" s="324">
        <v>38</v>
      </c>
      <c r="J93" s="397">
        <f t="shared" si="5"/>
        <v>20</v>
      </c>
      <c r="K93" s="336">
        <v>33</v>
      </c>
      <c r="L93" s="337" t="s">
        <v>1215</v>
      </c>
      <c r="M93" s="336">
        <v>5</v>
      </c>
      <c r="N93" s="324">
        <v>4</v>
      </c>
      <c r="O93" s="386">
        <v>15</v>
      </c>
      <c r="P93" s="324">
        <v>1</v>
      </c>
      <c r="Q93" s="324"/>
      <c r="R93" s="300" t="s">
        <v>3716</v>
      </c>
      <c r="S93" s="300" t="s">
        <v>3729</v>
      </c>
      <c r="T93" s="300"/>
      <c r="U93" s="300" t="s">
        <v>3726</v>
      </c>
      <c r="V93" s="300" t="s">
        <v>3723</v>
      </c>
      <c r="W93" s="300" t="s">
        <v>3733</v>
      </c>
      <c r="X93" s="300" t="s">
        <v>3725</v>
      </c>
      <c r="Y93" s="400" t="s">
        <v>3727</v>
      </c>
      <c r="Z93" s="400" t="s">
        <v>3728</v>
      </c>
    </row>
    <row r="94" spans="1:26" ht="13.8" x14ac:dyDescent="0.25">
      <c r="A94" s="324">
        <v>2090</v>
      </c>
      <c r="B94" s="324">
        <v>404</v>
      </c>
      <c r="C94" s="330">
        <v>182.79990698666666</v>
      </c>
      <c r="D94" s="393">
        <f>VLOOKUP(B94,'[3]Gail Math'!$A:$B,2,FALSE)</f>
        <v>9</v>
      </c>
      <c r="E94" s="330">
        <f t="shared" si="4"/>
        <v>20.311100776296296</v>
      </c>
      <c r="F94" s="328">
        <v>1.85</v>
      </c>
      <c r="G94" s="325">
        <v>41808</v>
      </c>
      <c r="H94" s="335">
        <v>61.342250666666665</v>
      </c>
      <c r="I94" s="324">
        <v>58.5</v>
      </c>
      <c r="J94" s="397">
        <f t="shared" si="5"/>
        <v>56</v>
      </c>
      <c r="K94" s="336">
        <v>33</v>
      </c>
      <c r="L94" s="337" t="s">
        <v>1196</v>
      </c>
      <c r="M94" s="336">
        <v>8</v>
      </c>
      <c r="N94" s="324">
        <v>7</v>
      </c>
      <c r="O94" s="386">
        <v>9</v>
      </c>
      <c r="P94" s="324">
        <v>1</v>
      </c>
      <c r="Q94" s="324"/>
      <c r="R94" s="300" t="s">
        <v>3716</v>
      </c>
      <c r="S94" s="300" t="s">
        <v>3729</v>
      </c>
      <c r="T94" s="300"/>
      <c r="U94" s="300" t="s">
        <v>3726</v>
      </c>
      <c r="V94" s="300" t="s">
        <v>3723</v>
      </c>
      <c r="W94" s="300" t="s">
        <v>3733</v>
      </c>
      <c r="X94" s="300" t="s">
        <v>3725</v>
      </c>
      <c r="Y94" s="400" t="s">
        <v>3727</v>
      </c>
      <c r="Z94" s="400" t="s">
        <v>3728</v>
      </c>
    </row>
    <row r="95" spans="1:26" ht="13.8" x14ac:dyDescent="0.25">
      <c r="A95" s="324">
        <v>2091</v>
      </c>
      <c r="B95" s="324">
        <v>405</v>
      </c>
      <c r="C95" s="330">
        <v>473.3689798933334</v>
      </c>
      <c r="D95" s="393">
        <f>VLOOKUP(B95,'[3]Gail Math'!$A:$B,2,FALSE)</f>
        <v>20</v>
      </c>
      <c r="E95" s="330">
        <f t="shared" si="4"/>
        <v>23.668448994666669</v>
      </c>
      <c r="F95" s="328">
        <v>1.81</v>
      </c>
      <c r="G95" s="325">
        <v>41856</v>
      </c>
      <c r="H95" s="335">
        <v>148.85816977777779</v>
      </c>
      <c r="I95" s="324">
        <v>145</v>
      </c>
      <c r="J95" s="397">
        <f t="shared" si="5"/>
        <v>306</v>
      </c>
      <c r="K95" s="336">
        <v>50</v>
      </c>
      <c r="L95" s="337" t="s">
        <v>1256</v>
      </c>
      <c r="M95" s="336">
        <v>18</v>
      </c>
      <c r="N95" s="324">
        <v>17</v>
      </c>
      <c r="O95" s="386">
        <v>14</v>
      </c>
      <c r="P95" s="324">
        <v>1</v>
      </c>
      <c r="Q95" s="324"/>
      <c r="R95" s="300" t="s">
        <v>3716</v>
      </c>
      <c r="S95" s="300" t="s">
        <v>3729</v>
      </c>
      <c r="T95" s="300"/>
      <c r="U95" s="300" t="s">
        <v>3726</v>
      </c>
      <c r="V95" s="300" t="s">
        <v>3723</v>
      </c>
      <c r="W95" s="300" t="s">
        <v>3733</v>
      </c>
      <c r="X95" s="300" t="s">
        <v>3725</v>
      </c>
      <c r="Y95" s="400" t="s">
        <v>3727</v>
      </c>
      <c r="Z95" s="400" t="s">
        <v>3728</v>
      </c>
    </row>
    <row r="96" spans="1:26" ht="13.8" x14ac:dyDescent="0.25">
      <c r="A96" s="324">
        <v>2092</v>
      </c>
      <c r="B96" s="324">
        <v>411</v>
      </c>
      <c r="C96" s="330">
        <v>378.77085559111106</v>
      </c>
      <c r="D96" s="393">
        <f>VLOOKUP(B96,'[3]Gail Math'!$A:$B,2,FALSE)</f>
        <v>20</v>
      </c>
      <c r="E96" s="330">
        <f t="shared" si="4"/>
        <v>18.938542779555554</v>
      </c>
      <c r="F96" s="328">
        <v>1.77</v>
      </c>
      <c r="G96" s="325">
        <v>41856</v>
      </c>
      <c r="H96" s="335">
        <v>127.96312688888887</v>
      </c>
      <c r="I96" s="324">
        <v>126</v>
      </c>
      <c r="J96" s="397">
        <f t="shared" si="5"/>
        <v>240</v>
      </c>
      <c r="K96" s="336">
        <v>50</v>
      </c>
      <c r="L96" s="337" t="s">
        <v>1418</v>
      </c>
      <c r="M96" s="336">
        <v>16</v>
      </c>
      <c r="N96" s="324">
        <v>15</v>
      </c>
      <c r="O96" s="386">
        <v>14</v>
      </c>
      <c r="P96" s="324">
        <v>1</v>
      </c>
      <c r="Q96" s="324"/>
      <c r="R96" s="300" t="s">
        <v>3716</v>
      </c>
      <c r="S96" s="300" t="s">
        <v>3729</v>
      </c>
      <c r="T96" s="300"/>
      <c r="U96" s="300" t="s">
        <v>3726</v>
      </c>
      <c r="V96" s="300" t="s">
        <v>3723</v>
      </c>
      <c r="W96" s="300" t="s">
        <v>3733</v>
      </c>
      <c r="X96" s="300" t="s">
        <v>3725</v>
      </c>
      <c r="Y96" s="400" t="s">
        <v>3727</v>
      </c>
      <c r="Z96" s="400" t="s">
        <v>3728</v>
      </c>
    </row>
    <row r="97" spans="1:26" ht="13.8" x14ac:dyDescent="0.25">
      <c r="A97" s="324">
        <v>2093</v>
      </c>
      <c r="B97" s="324">
        <v>414</v>
      </c>
      <c r="C97" s="330">
        <v>384.4469904</v>
      </c>
      <c r="D97" s="393">
        <f>VLOOKUP(B97,'[3]Gail Math'!$A:$B,2,FALSE)</f>
        <v>9</v>
      </c>
      <c r="E97" s="330">
        <f t="shared" si="4"/>
        <v>42.716332266666669</v>
      </c>
      <c r="F97" s="328">
        <v>1.84</v>
      </c>
      <c r="G97" s="325">
        <v>41856</v>
      </c>
      <c r="H97" s="335">
        <v>121.66043999999999</v>
      </c>
      <c r="I97" s="324">
        <v>115.5</v>
      </c>
      <c r="J97" s="397">
        <f t="shared" si="5"/>
        <v>210</v>
      </c>
      <c r="K97" s="336">
        <v>49</v>
      </c>
      <c r="L97" s="337" t="s">
        <v>1186</v>
      </c>
      <c r="M97" s="336">
        <v>15</v>
      </c>
      <c r="N97" s="324">
        <v>14</v>
      </c>
      <c r="O97" s="386">
        <v>12</v>
      </c>
      <c r="P97" s="324">
        <v>1</v>
      </c>
      <c r="Q97" s="324"/>
      <c r="R97" s="300" t="s">
        <v>3716</v>
      </c>
      <c r="S97" s="300" t="s">
        <v>3729</v>
      </c>
      <c r="T97" s="300"/>
      <c r="U97" s="300" t="s">
        <v>3726</v>
      </c>
      <c r="V97" s="300" t="s">
        <v>3723</v>
      </c>
      <c r="W97" s="300" t="s">
        <v>3733</v>
      </c>
      <c r="X97" s="300" t="s">
        <v>3725</v>
      </c>
      <c r="Y97" s="400" t="s">
        <v>3727</v>
      </c>
      <c r="Z97" s="400" t="s">
        <v>3728</v>
      </c>
    </row>
    <row r="98" spans="1:26" ht="13.8" x14ac:dyDescent="0.25">
      <c r="A98" s="324">
        <v>2094</v>
      </c>
      <c r="B98" s="324">
        <v>415</v>
      </c>
      <c r="C98" s="330">
        <v>444.79693066666653</v>
      </c>
      <c r="D98" s="393">
        <f>VLOOKUP(B98,'[3]Gail Math'!$A:$B,2,FALSE)</f>
        <v>20</v>
      </c>
      <c r="E98" s="330">
        <f t="shared" si="4"/>
        <v>22.239846533333328</v>
      </c>
      <c r="F98" s="328">
        <v>1.8</v>
      </c>
      <c r="G98" s="325">
        <v>41856</v>
      </c>
      <c r="H98" s="335">
        <v>127.0848373333333</v>
      </c>
      <c r="I98" s="324">
        <v>124</v>
      </c>
      <c r="J98" s="397">
        <f t="shared" si="5"/>
        <v>240</v>
      </c>
      <c r="K98" s="336">
        <v>48</v>
      </c>
      <c r="L98" s="337" t="s">
        <v>1430</v>
      </c>
      <c r="M98" s="336">
        <v>16</v>
      </c>
      <c r="N98" s="324">
        <v>15</v>
      </c>
      <c r="O98" s="386">
        <v>13</v>
      </c>
      <c r="P98" s="324">
        <v>1</v>
      </c>
      <c r="Q98" s="324"/>
      <c r="R98" s="300" t="s">
        <v>3716</v>
      </c>
      <c r="S98" s="300" t="s">
        <v>3729</v>
      </c>
      <c r="T98" s="300"/>
      <c r="U98" s="300" t="s">
        <v>3726</v>
      </c>
      <c r="V98" s="300" t="s">
        <v>3723</v>
      </c>
      <c r="W98" s="300" t="s">
        <v>3733</v>
      </c>
      <c r="X98" s="300" t="s">
        <v>3725</v>
      </c>
      <c r="Y98" s="400" t="s">
        <v>3727</v>
      </c>
      <c r="Z98" s="400" t="s">
        <v>3728</v>
      </c>
    </row>
    <row r="99" spans="1:26" ht="13.8" x14ac:dyDescent="0.25">
      <c r="A99" s="324">
        <v>2095</v>
      </c>
      <c r="B99" s="324">
        <v>416</v>
      </c>
      <c r="C99" s="330">
        <v>180.03320452444444</v>
      </c>
      <c r="D99" s="393">
        <f>VLOOKUP(B99,'[3]Gail Math'!$A:$B,2,FALSE)</f>
        <v>10</v>
      </c>
      <c r="E99" s="330">
        <f t="shared" si="4"/>
        <v>18.003320452444445</v>
      </c>
      <c r="F99" s="328">
        <v>1.69</v>
      </c>
      <c r="G99" s="325">
        <v>41808</v>
      </c>
      <c r="H99" s="335">
        <v>48.526470222222223</v>
      </c>
      <c r="I99" s="324">
        <v>45.5</v>
      </c>
      <c r="J99" s="397">
        <f t="shared" si="5"/>
        <v>30</v>
      </c>
      <c r="K99" s="336">
        <v>33</v>
      </c>
      <c r="L99" s="337" t="s">
        <v>1186</v>
      </c>
      <c r="M99" s="336">
        <v>6</v>
      </c>
      <c r="N99" s="324">
        <v>5</v>
      </c>
      <c r="O99" s="386">
        <v>12</v>
      </c>
      <c r="P99" s="324">
        <v>1</v>
      </c>
      <c r="Q99" s="324"/>
      <c r="R99" s="300" t="s">
        <v>3716</v>
      </c>
      <c r="S99" s="300" t="s">
        <v>3729</v>
      </c>
      <c r="T99" s="300"/>
      <c r="U99" s="300" t="s">
        <v>3726</v>
      </c>
      <c r="V99" s="300" t="s">
        <v>3723</v>
      </c>
      <c r="W99" s="300" t="s">
        <v>3733</v>
      </c>
      <c r="X99" s="300" t="s">
        <v>3725</v>
      </c>
      <c r="Y99" s="400" t="s">
        <v>3727</v>
      </c>
      <c r="Z99" s="400" t="s">
        <v>3728</v>
      </c>
    </row>
    <row r="100" spans="1:26" ht="13.8" x14ac:dyDescent="0.25">
      <c r="A100" s="324">
        <v>2096</v>
      </c>
      <c r="B100" s="324">
        <v>418</v>
      </c>
      <c r="C100" s="330">
        <v>537.47226676000002</v>
      </c>
      <c r="D100" s="393">
        <f>VLOOKUP(B100,'[3]Gail Math'!$A:$B,2,FALSE)</f>
        <v>20</v>
      </c>
      <c r="E100" s="330">
        <f t="shared" si="4"/>
        <v>26.873613338000002</v>
      </c>
      <c r="F100" s="328">
        <v>1.82</v>
      </c>
      <c r="G100" s="325">
        <v>41856</v>
      </c>
      <c r="H100" s="335">
        <v>148.06398533333333</v>
      </c>
      <c r="I100" s="324">
        <v>145</v>
      </c>
      <c r="J100" s="397">
        <f t="shared" si="5"/>
        <v>306</v>
      </c>
      <c r="K100" s="336">
        <v>48</v>
      </c>
      <c r="L100" s="337" t="s">
        <v>1406</v>
      </c>
      <c r="M100" s="336">
        <v>18</v>
      </c>
      <c r="N100" s="324">
        <v>17</v>
      </c>
      <c r="O100" s="386">
        <v>13</v>
      </c>
      <c r="P100" s="324">
        <v>1</v>
      </c>
      <c r="Q100" s="324"/>
      <c r="R100" s="300" t="s">
        <v>3716</v>
      </c>
      <c r="S100" s="300" t="s">
        <v>3729</v>
      </c>
      <c r="T100" s="300"/>
      <c r="U100" s="300" t="s">
        <v>3726</v>
      </c>
      <c r="V100" s="300" t="s">
        <v>3723</v>
      </c>
      <c r="W100" s="300" t="s">
        <v>3733</v>
      </c>
      <c r="X100" s="300" t="s">
        <v>3725</v>
      </c>
      <c r="Y100" s="400" t="s">
        <v>3727</v>
      </c>
      <c r="Z100" s="400" t="s">
        <v>3728</v>
      </c>
    </row>
    <row r="101" spans="1:26" ht="13.8" x14ac:dyDescent="0.25">
      <c r="A101" s="324">
        <v>2097</v>
      </c>
      <c r="B101" s="324">
        <v>424</v>
      </c>
      <c r="C101" s="330">
        <v>254.82240367111115</v>
      </c>
      <c r="D101" s="393">
        <f>VLOOKUP(B101,'[3]Gail Math'!$A:$B,2,FALSE)</f>
        <v>9</v>
      </c>
      <c r="E101" s="330">
        <f t="shared" si="4"/>
        <v>28.313600407901237</v>
      </c>
      <c r="F101" s="328">
        <v>1.8</v>
      </c>
      <c r="G101" s="325">
        <v>41808</v>
      </c>
      <c r="H101" s="335">
        <v>76.98562044444445</v>
      </c>
      <c r="I101" s="324">
        <v>73.5</v>
      </c>
      <c r="J101" s="397">
        <f t="shared" si="5"/>
        <v>90</v>
      </c>
      <c r="K101" s="336">
        <v>34</v>
      </c>
      <c r="L101" s="337" t="s">
        <v>1218</v>
      </c>
      <c r="M101" s="336">
        <v>10</v>
      </c>
      <c r="N101" s="324">
        <v>9</v>
      </c>
      <c r="O101" s="386">
        <v>14</v>
      </c>
      <c r="P101" s="324">
        <v>1</v>
      </c>
      <c r="Q101" s="324"/>
      <c r="R101" s="300" t="s">
        <v>3716</v>
      </c>
      <c r="S101" s="300" t="s">
        <v>3729</v>
      </c>
      <c r="T101" s="300"/>
      <c r="U101" s="300" t="s">
        <v>3726</v>
      </c>
      <c r="V101" s="300" t="s">
        <v>3723</v>
      </c>
      <c r="W101" s="300" t="s">
        <v>3733</v>
      </c>
      <c r="X101" s="300" t="s">
        <v>3725</v>
      </c>
      <c r="Y101" s="400" t="s">
        <v>3727</v>
      </c>
      <c r="Z101" s="400" t="s">
        <v>3728</v>
      </c>
    </row>
    <row r="102" spans="1:26" ht="13.8" x14ac:dyDescent="0.25">
      <c r="A102" s="324">
        <v>2098</v>
      </c>
      <c r="B102" s="324">
        <v>425</v>
      </c>
      <c r="C102" s="330">
        <v>264.6773211111111</v>
      </c>
      <c r="D102" s="393">
        <f>VLOOKUP(B102,'[3]Gail Math'!$A:$B,2,FALSE)</f>
        <v>10</v>
      </c>
      <c r="E102" s="330">
        <f t="shared" si="4"/>
        <v>26.467732111111111</v>
      </c>
      <c r="F102" s="328">
        <v>1.77</v>
      </c>
      <c r="G102" s="325">
        <v>41808</v>
      </c>
      <c r="H102" s="335">
        <v>86.214111111111109</v>
      </c>
      <c r="I102" s="324">
        <v>83</v>
      </c>
      <c r="J102" s="397">
        <f t="shared" si="5"/>
        <v>110</v>
      </c>
      <c r="K102" s="336">
        <v>34</v>
      </c>
      <c r="L102" s="337" t="s">
        <v>1232</v>
      </c>
      <c r="M102" s="336">
        <v>11</v>
      </c>
      <c r="N102" s="324">
        <v>10</v>
      </c>
      <c r="O102" s="386">
        <v>5</v>
      </c>
      <c r="P102" s="324">
        <v>1</v>
      </c>
      <c r="Q102" s="324"/>
      <c r="R102" s="300" t="s">
        <v>3716</v>
      </c>
      <c r="S102" s="300" t="s">
        <v>3729</v>
      </c>
      <c r="T102" s="300"/>
      <c r="U102" s="300" t="s">
        <v>3726</v>
      </c>
      <c r="V102" s="300" t="s">
        <v>3723</v>
      </c>
      <c r="W102" s="300" t="s">
        <v>3733</v>
      </c>
      <c r="X102" s="300" t="s">
        <v>3725</v>
      </c>
      <c r="Y102" s="400" t="s">
        <v>3727</v>
      </c>
      <c r="Z102" s="400" t="s">
        <v>3728</v>
      </c>
    </row>
    <row r="103" spans="1:26" ht="13.8" x14ac:dyDescent="0.25">
      <c r="A103" s="324">
        <v>2099</v>
      </c>
      <c r="B103" s="324">
        <v>426</v>
      </c>
      <c r="C103" s="330">
        <v>763.31935688888882</v>
      </c>
      <c r="D103" s="393">
        <f>VLOOKUP(B103,'[3]Gail Math'!$A:$B,2,FALSE)</f>
        <v>20</v>
      </c>
      <c r="E103" s="330">
        <f t="shared" si="4"/>
        <v>38.165967844444438</v>
      </c>
      <c r="F103" s="328">
        <v>1.82</v>
      </c>
      <c r="G103" s="325">
        <v>41856</v>
      </c>
      <c r="H103" s="335">
        <v>227.85652444444443</v>
      </c>
      <c r="I103" s="324">
        <v>223</v>
      </c>
      <c r="J103" s="397">
        <f t="shared" si="5"/>
        <v>728</v>
      </c>
      <c r="K103" s="336">
        <v>44</v>
      </c>
      <c r="L103" s="337" t="s">
        <v>1189</v>
      </c>
      <c r="M103" s="336">
        <v>28</v>
      </c>
      <c r="N103" s="324">
        <v>26</v>
      </c>
      <c r="O103" s="386">
        <v>28</v>
      </c>
      <c r="P103" s="324">
        <v>1</v>
      </c>
      <c r="Q103" s="324"/>
      <c r="R103" s="300" t="s">
        <v>3716</v>
      </c>
      <c r="S103" s="300" t="s">
        <v>3729</v>
      </c>
      <c r="T103" s="300"/>
      <c r="U103" s="300" t="s">
        <v>3726</v>
      </c>
      <c r="V103" s="300" t="s">
        <v>3723</v>
      </c>
      <c r="W103" s="300" t="s">
        <v>3733</v>
      </c>
      <c r="X103" s="300" t="s">
        <v>3725</v>
      </c>
      <c r="Y103" s="400" t="s">
        <v>3727</v>
      </c>
      <c r="Z103" s="400" t="s">
        <v>3728</v>
      </c>
    </row>
    <row r="104" spans="1:26" ht="13.8" x14ac:dyDescent="0.25">
      <c r="A104" s="324">
        <v>2100</v>
      </c>
      <c r="B104" s="324">
        <v>427</v>
      </c>
      <c r="C104" s="330">
        <v>1149.0213770933333</v>
      </c>
      <c r="D104" s="393">
        <f>VLOOKUP(B104,'[3]Gail Math'!$A:$B,2,FALSE)</f>
        <v>20</v>
      </c>
      <c r="E104" s="330">
        <f t="shared" si="4"/>
        <v>57.451068854666666</v>
      </c>
      <c r="F104" s="328">
        <v>1.83</v>
      </c>
      <c r="G104" s="325">
        <v>41856</v>
      </c>
      <c r="H104" s="335">
        <v>380.47065466666663</v>
      </c>
      <c r="I104" s="324">
        <v>345</v>
      </c>
      <c r="J104" s="397">
        <f t="shared" si="5"/>
        <v>1806</v>
      </c>
      <c r="K104" s="336">
        <v>46</v>
      </c>
      <c r="L104" s="337" t="s">
        <v>1196</v>
      </c>
      <c r="M104" s="336">
        <v>43</v>
      </c>
      <c r="N104" s="324">
        <v>42</v>
      </c>
      <c r="O104" s="386">
        <v>11</v>
      </c>
      <c r="P104" s="324">
        <v>1</v>
      </c>
      <c r="Q104" s="324"/>
      <c r="R104" s="300" t="s">
        <v>3716</v>
      </c>
      <c r="S104" s="300" t="s">
        <v>3729</v>
      </c>
      <c r="T104" s="300"/>
      <c r="U104" s="300" t="s">
        <v>3726</v>
      </c>
      <c r="V104" s="300" t="s">
        <v>3723</v>
      </c>
      <c r="W104" s="300" t="s">
        <v>3733</v>
      </c>
      <c r="X104" s="300" t="s">
        <v>3725</v>
      </c>
      <c r="Y104" s="400" t="s">
        <v>3727</v>
      </c>
      <c r="Z104" s="400" t="s">
        <v>3728</v>
      </c>
    </row>
    <row r="105" spans="1:26" ht="13.8" x14ac:dyDescent="0.25">
      <c r="A105" s="324">
        <v>2101</v>
      </c>
      <c r="B105" s="324">
        <v>428</v>
      </c>
      <c r="C105" s="330">
        <v>513.28858510222221</v>
      </c>
      <c r="D105" s="393">
        <f>VLOOKUP(B105,'[3]Gail Math'!$A:$B,2,FALSE)</f>
        <v>18</v>
      </c>
      <c r="E105" s="330">
        <f t="shared" si="4"/>
        <v>28.516032505679011</v>
      </c>
      <c r="F105" s="328">
        <v>1.83</v>
      </c>
      <c r="G105" s="325">
        <v>41856</v>
      </c>
      <c r="H105" s="335">
        <v>159.40639288888886</v>
      </c>
      <c r="I105" s="324">
        <v>155.5</v>
      </c>
      <c r="J105" s="397">
        <f t="shared" si="5"/>
        <v>380</v>
      </c>
      <c r="K105" s="336">
        <v>45</v>
      </c>
      <c r="L105" s="337" t="s">
        <v>1232</v>
      </c>
      <c r="M105" s="336">
        <v>20</v>
      </c>
      <c r="N105" s="324">
        <v>19</v>
      </c>
      <c r="O105" s="386">
        <v>13</v>
      </c>
      <c r="P105" s="324">
        <v>1</v>
      </c>
      <c r="Q105" s="324"/>
      <c r="R105" s="300" t="s">
        <v>3716</v>
      </c>
      <c r="S105" s="300" t="s">
        <v>3729</v>
      </c>
      <c r="T105" s="300"/>
      <c r="U105" s="300" t="s">
        <v>3726</v>
      </c>
      <c r="V105" s="300" t="s">
        <v>3723</v>
      </c>
      <c r="W105" s="300" t="s">
        <v>3733</v>
      </c>
      <c r="X105" s="300" t="s">
        <v>3725</v>
      </c>
      <c r="Y105" s="400" t="s">
        <v>3727</v>
      </c>
      <c r="Z105" s="400" t="s">
        <v>3728</v>
      </c>
    </row>
    <row r="106" spans="1:26" ht="13.8" x14ac:dyDescent="0.25">
      <c r="A106" s="324">
        <v>2102</v>
      </c>
      <c r="B106" s="324">
        <v>430</v>
      </c>
      <c r="C106" s="330">
        <v>411.91931871999998</v>
      </c>
      <c r="D106" s="393">
        <f>VLOOKUP(B106,'[3]Gail Math'!$A:$B,2,FALSE)</f>
        <v>14</v>
      </c>
      <c r="E106" s="330">
        <f t="shared" si="4"/>
        <v>29.422808479999997</v>
      </c>
      <c r="F106" s="328">
        <v>1.81</v>
      </c>
      <c r="G106" s="325">
        <v>41856</v>
      </c>
      <c r="H106" s="335">
        <v>106.43910044444443</v>
      </c>
      <c r="I106" s="324">
        <v>104</v>
      </c>
      <c r="J106" s="397">
        <f t="shared" si="5"/>
        <v>156</v>
      </c>
      <c r="K106" s="336">
        <v>45</v>
      </c>
      <c r="L106" s="337" t="s">
        <v>1186</v>
      </c>
      <c r="M106" s="336">
        <v>13</v>
      </c>
      <c r="N106" s="324">
        <v>12</v>
      </c>
      <c r="O106" s="386">
        <v>13</v>
      </c>
      <c r="P106" s="324">
        <v>1</v>
      </c>
      <c r="Q106" s="324"/>
      <c r="R106" s="300" t="s">
        <v>3716</v>
      </c>
      <c r="S106" s="300" t="s">
        <v>3729</v>
      </c>
      <c r="T106" s="300"/>
      <c r="U106" s="300" t="s">
        <v>3726</v>
      </c>
      <c r="V106" s="300" t="s">
        <v>3723</v>
      </c>
      <c r="W106" s="300" t="s">
        <v>3733</v>
      </c>
      <c r="X106" s="300" t="s">
        <v>3725</v>
      </c>
      <c r="Y106" s="400" t="s">
        <v>3727</v>
      </c>
      <c r="Z106" s="400" t="s">
        <v>3728</v>
      </c>
    </row>
    <row r="107" spans="1:26" ht="13.8" x14ac:dyDescent="0.25">
      <c r="A107" s="324">
        <v>2103</v>
      </c>
      <c r="B107" s="324">
        <v>431</v>
      </c>
      <c r="C107" s="330">
        <v>318.94388088888888</v>
      </c>
      <c r="D107" s="393">
        <f>VLOOKUP(B107,'[3]Gail Math'!$A:$B,2,FALSE)</f>
        <v>14</v>
      </c>
      <c r="E107" s="330">
        <f t="shared" si="4"/>
        <v>22.781705777777777</v>
      </c>
      <c r="F107" s="328">
        <v>1.77</v>
      </c>
      <c r="G107" s="325">
        <v>41808</v>
      </c>
      <c r="H107" s="335">
        <v>89.59097777777778</v>
      </c>
      <c r="I107" s="324">
        <v>86.75</v>
      </c>
      <c r="J107" s="397">
        <f t="shared" si="5"/>
        <v>110</v>
      </c>
      <c r="K107" s="336">
        <v>56</v>
      </c>
      <c r="L107" s="337" t="s">
        <v>1210</v>
      </c>
      <c r="M107" s="336">
        <v>11</v>
      </c>
      <c r="N107" s="324">
        <v>10</v>
      </c>
      <c r="O107" s="386">
        <v>14</v>
      </c>
      <c r="P107" s="324">
        <v>1</v>
      </c>
      <c r="Q107" s="324"/>
      <c r="R107" s="300" t="s">
        <v>3716</v>
      </c>
      <c r="S107" s="300" t="s">
        <v>3729</v>
      </c>
      <c r="T107" s="300"/>
      <c r="U107" s="300" t="s">
        <v>3726</v>
      </c>
      <c r="V107" s="300" t="s">
        <v>3723</v>
      </c>
      <c r="W107" s="300" t="s">
        <v>3733</v>
      </c>
      <c r="X107" s="300" t="s">
        <v>3725</v>
      </c>
      <c r="Y107" s="400" t="s">
        <v>3727</v>
      </c>
      <c r="Z107" s="400" t="s">
        <v>3728</v>
      </c>
    </row>
    <row r="108" spans="1:26" ht="13.8" x14ac:dyDescent="0.25">
      <c r="A108" s="324">
        <v>2104</v>
      </c>
      <c r="B108" s="324">
        <v>432</v>
      </c>
      <c r="C108" s="330">
        <v>372.37343455999996</v>
      </c>
      <c r="D108" s="393">
        <f>VLOOKUP(B108,'[3]Gail Math'!$A:$B,2,FALSE)</f>
        <v>13</v>
      </c>
      <c r="E108" s="330">
        <f t="shared" si="4"/>
        <v>28.644110350769228</v>
      </c>
      <c r="F108" s="328">
        <v>1.83</v>
      </c>
      <c r="G108" s="325">
        <v>41856</v>
      </c>
      <c r="H108" s="335">
        <v>121.69066488888888</v>
      </c>
      <c r="I108" s="324">
        <v>117.5</v>
      </c>
      <c r="J108" s="397">
        <f t="shared" si="5"/>
        <v>210</v>
      </c>
      <c r="K108" s="336">
        <v>46</v>
      </c>
      <c r="L108" s="337" t="s">
        <v>1351</v>
      </c>
      <c r="M108" s="336">
        <v>15</v>
      </c>
      <c r="N108" s="324">
        <v>14</v>
      </c>
      <c r="O108" s="386">
        <v>14</v>
      </c>
      <c r="P108" s="324">
        <v>1</v>
      </c>
      <c r="Q108" s="324"/>
      <c r="R108" s="300" t="s">
        <v>3716</v>
      </c>
      <c r="S108" s="300" t="s">
        <v>3729</v>
      </c>
      <c r="T108" s="300"/>
      <c r="U108" s="300" t="s">
        <v>3726</v>
      </c>
      <c r="V108" s="300" t="s">
        <v>3723</v>
      </c>
      <c r="W108" s="300" t="s">
        <v>3733</v>
      </c>
      <c r="X108" s="300" t="s">
        <v>3725</v>
      </c>
      <c r="Y108" s="400" t="s">
        <v>3727</v>
      </c>
      <c r="Z108" s="400" t="s">
        <v>3728</v>
      </c>
    </row>
    <row r="109" spans="1:26" ht="13.8" x14ac:dyDescent="0.25">
      <c r="A109" s="324">
        <v>2105</v>
      </c>
      <c r="B109" s="324">
        <v>433</v>
      </c>
      <c r="C109" s="330">
        <v>358.35126533333334</v>
      </c>
      <c r="D109" s="393">
        <f>VLOOKUP(B109,'[3]Gail Math'!$A:$B,2,FALSE)</f>
        <v>20</v>
      </c>
      <c r="E109" s="330">
        <f t="shared" si="4"/>
        <v>17.917563266666669</v>
      </c>
      <c r="F109" s="328">
        <v>1.78</v>
      </c>
      <c r="G109" s="325">
        <v>41808</v>
      </c>
      <c r="H109" s="335">
        <v>96.85169333333333</v>
      </c>
      <c r="I109" s="324">
        <v>93.5</v>
      </c>
      <c r="J109" s="397">
        <f t="shared" si="5"/>
        <v>132</v>
      </c>
      <c r="K109" s="336">
        <v>56</v>
      </c>
      <c r="L109" s="337" t="s">
        <v>1306</v>
      </c>
      <c r="M109" s="336">
        <v>12</v>
      </c>
      <c r="N109" s="324">
        <v>11</v>
      </c>
      <c r="O109" s="386">
        <v>13</v>
      </c>
      <c r="P109" s="324">
        <v>1</v>
      </c>
      <c r="Q109" s="324"/>
      <c r="R109" s="300" t="s">
        <v>3716</v>
      </c>
      <c r="S109" s="300" t="s">
        <v>3729</v>
      </c>
      <c r="T109" s="300"/>
      <c r="U109" s="300" t="s">
        <v>3726</v>
      </c>
      <c r="V109" s="300" t="s">
        <v>3723</v>
      </c>
      <c r="W109" s="300" t="s">
        <v>3733</v>
      </c>
      <c r="X109" s="300" t="s">
        <v>3725</v>
      </c>
      <c r="Y109" s="400" t="s">
        <v>3727</v>
      </c>
      <c r="Z109" s="400" t="s">
        <v>3728</v>
      </c>
    </row>
    <row r="110" spans="1:26" ht="13.8" x14ac:dyDescent="0.25">
      <c r="A110" s="324">
        <v>2106</v>
      </c>
      <c r="B110" s="324">
        <v>434</v>
      </c>
      <c r="C110" s="330">
        <v>429.72201523999996</v>
      </c>
      <c r="D110" s="393">
        <f>VLOOKUP(B110,'[3]Gail Math'!$A:$B,2,FALSE)</f>
        <v>19</v>
      </c>
      <c r="E110" s="330">
        <f t="shared" si="4"/>
        <v>22.616948170526314</v>
      </c>
      <c r="F110" s="328">
        <v>1.83</v>
      </c>
      <c r="G110" s="325">
        <v>41856</v>
      </c>
      <c r="H110" s="335">
        <v>133.45404199999999</v>
      </c>
      <c r="I110" s="324">
        <v>130</v>
      </c>
      <c r="J110" s="397">
        <f t="shared" si="5"/>
        <v>240</v>
      </c>
      <c r="K110" s="336">
        <v>56</v>
      </c>
      <c r="L110" s="337" t="s">
        <v>1389</v>
      </c>
      <c r="M110" s="336">
        <v>16</v>
      </c>
      <c r="N110" s="324">
        <v>15</v>
      </c>
      <c r="O110" s="386">
        <v>13</v>
      </c>
      <c r="P110" s="324">
        <v>1</v>
      </c>
      <c r="Q110" s="324"/>
      <c r="R110" s="300" t="s">
        <v>3716</v>
      </c>
      <c r="S110" s="300" t="s">
        <v>3729</v>
      </c>
      <c r="T110" s="300"/>
      <c r="U110" s="300" t="s">
        <v>3726</v>
      </c>
      <c r="V110" s="300" t="s">
        <v>3723</v>
      </c>
      <c r="W110" s="300" t="s">
        <v>3733</v>
      </c>
      <c r="X110" s="300" t="s">
        <v>3725</v>
      </c>
      <c r="Y110" s="400" t="s">
        <v>3727</v>
      </c>
      <c r="Z110" s="400" t="s">
        <v>3728</v>
      </c>
    </row>
    <row r="111" spans="1:26" ht="13.8" x14ac:dyDescent="0.25">
      <c r="A111" s="324">
        <v>2107</v>
      </c>
      <c r="B111" s="324">
        <v>435</v>
      </c>
      <c r="C111" s="330">
        <v>386.87938972222219</v>
      </c>
      <c r="D111" s="393">
        <f>VLOOKUP(B111,'[3]Gail Math'!$A:$B,2,FALSE)</f>
        <v>15</v>
      </c>
      <c r="E111" s="330">
        <f t="shared" si="4"/>
        <v>25.791959314814811</v>
      </c>
      <c r="F111" s="328">
        <v>1.81</v>
      </c>
      <c r="G111" s="325">
        <v>41856</v>
      </c>
      <c r="H111" s="335">
        <v>121.27880555555555</v>
      </c>
      <c r="I111" s="324">
        <v>119</v>
      </c>
      <c r="J111" s="397">
        <f t="shared" si="5"/>
        <v>210</v>
      </c>
      <c r="K111" s="336">
        <v>57</v>
      </c>
      <c r="L111" s="337" t="s">
        <v>1218</v>
      </c>
      <c r="M111" s="336">
        <v>15</v>
      </c>
      <c r="N111" s="324">
        <v>14</v>
      </c>
      <c r="O111" s="386">
        <v>13</v>
      </c>
      <c r="P111" s="324">
        <v>1</v>
      </c>
      <c r="Q111" s="324"/>
      <c r="R111" s="300" t="s">
        <v>3716</v>
      </c>
      <c r="S111" s="300" t="s">
        <v>3729</v>
      </c>
      <c r="T111" s="300"/>
      <c r="U111" s="300" t="s">
        <v>3726</v>
      </c>
      <c r="V111" s="300" t="s">
        <v>3723</v>
      </c>
      <c r="W111" s="300" t="s">
        <v>3733</v>
      </c>
      <c r="X111" s="300" t="s">
        <v>3725</v>
      </c>
      <c r="Y111" s="400" t="s">
        <v>3727</v>
      </c>
      <c r="Z111" s="400" t="s">
        <v>3728</v>
      </c>
    </row>
    <row r="112" spans="1:26" ht="13.8" x14ac:dyDescent="0.25">
      <c r="A112" s="324">
        <v>2108</v>
      </c>
      <c r="B112" s="324">
        <v>436</v>
      </c>
      <c r="C112" s="330">
        <v>547.03702650000002</v>
      </c>
      <c r="D112" s="393">
        <f>VLOOKUP(B112,'[3]Gail Math'!$A:$B,2,FALSE)</f>
        <v>20</v>
      </c>
      <c r="E112" s="330">
        <f t="shared" si="4"/>
        <v>27.351851325000002</v>
      </c>
      <c r="F112" s="328">
        <v>1.82</v>
      </c>
      <c r="G112" s="325">
        <v>41856</v>
      </c>
      <c r="H112" s="335">
        <v>148.24851666666666</v>
      </c>
      <c r="I112" s="324">
        <v>99.5</v>
      </c>
      <c r="J112" s="397">
        <f t="shared" si="5"/>
        <v>156</v>
      </c>
      <c r="K112" s="336">
        <v>54</v>
      </c>
      <c r="L112" s="337" t="s">
        <v>1418</v>
      </c>
      <c r="M112" s="336">
        <v>13</v>
      </c>
      <c r="N112" s="324">
        <v>12</v>
      </c>
      <c r="O112" s="386">
        <v>15</v>
      </c>
      <c r="P112" s="324">
        <v>1</v>
      </c>
      <c r="Q112" s="324"/>
      <c r="R112" s="300" t="s">
        <v>3716</v>
      </c>
      <c r="S112" s="300" t="s">
        <v>3729</v>
      </c>
      <c r="T112" s="300"/>
      <c r="U112" s="300" t="s">
        <v>3726</v>
      </c>
      <c r="V112" s="300" t="s">
        <v>3723</v>
      </c>
      <c r="W112" s="300" t="s">
        <v>3733</v>
      </c>
      <c r="X112" s="300" t="s">
        <v>3725</v>
      </c>
      <c r="Y112" s="400" t="s">
        <v>3727</v>
      </c>
      <c r="Z112" s="400" t="s">
        <v>3728</v>
      </c>
    </row>
    <row r="113" spans="1:26" ht="13.8" x14ac:dyDescent="0.25">
      <c r="A113" s="324">
        <v>2109</v>
      </c>
      <c r="B113" s="324">
        <v>437</v>
      </c>
      <c r="C113" s="330">
        <v>832.92645476444454</v>
      </c>
      <c r="D113" s="393">
        <f>VLOOKUP(B113,'[3]Gail Math'!$A:$B,2,FALSE)</f>
        <v>20</v>
      </c>
      <c r="E113" s="330">
        <f t="shared" si="4"/>
        <v>41.646322738222224</v>
      </c>
      <c r="F113" s="328">
        <v>1.81</v>
      </c>
      <c r="G113" s="325">
        <v>41856</v>
      </c>
      <c r="H113" s="335">
        <v>228.82594911111113</v>
      </c>
      <c r="I113" s="324">
        <v>225</v>
      </c>
      <c r="J113" s="397">
        <f t="shared" si="5"/>
        <v>756</v>
      </c>
      <c r="K113" s="336">
        <v>57</v>
      </c>
      <c r="L113" s="337" t="s">
        <v>1313</v>
      </c>
      <c r="M113" s="336">
        <v>28</v>
      </c>
      <c r="N113" s="324">
        <v>27</v>
      </c>
      <c r="O113" s="386">
        <v>13</v>
      </c>
      <c r="P113" s="324">
        <v>1</v>
      </c>
      <c r="Q113" s="324"/>
      <c r="R113" s="300" t="s">
        <v>3716</v>
      </c>
      <c r="S113" s="300" t="s">
        <v>3729</v>
      </c>
      <c r="T113" s="300"/>
      <c r="U113" s="300" t="s">
        <v>3726</v>
      </c>
      <c r="V113" s="300" t="s">
        <v>3723</v>
      </c>
      <c r="W113" s="300" t="s">
        <v>3733</v>
      </c>
      <c r="X113" s="300" t="s">
        <v>3725</v>
      </c>
      <c r="Y113" s="400" t="s">
        <v>3727</v>
      </c>
      <c r="Z113" s="400" t="s">
        <v>3728</v>
      </c>
    </row>
    <row r="114" spans="1:26" ht="13.8" x14ac:dyDescent="0.25">
      <c r="A114" s="324">
        <v>2110</v>
      </c>
      <c r="B114" s="324">
        <v>439</v>
      </c>
      <c r="C114" s="330">
        <v>467.15116113777776</v>
      </c>
      <c r="D114" s="393">
        <f>VLOOKUP(B114,'[3]Gail Math'!$A:$B,2,FALSE)</f>
        <v>20</v>
      </c>
      <c r="E114" s="330">
        <f t="shared" si="4"/>
        <v>23.357558056888887</v>
      </c>
      <c r="F114" s="328">
        <v>1.8</v>
      </c>
      <c r="G114" s="325">
        <v>41856</v>
      </c>
      <c r="H114" s="335">
        <v>147.36629688888888</v>
      </c>
      <c r="I114" s="324">
        <v>109</v>
      </c>
      <c r="J114" s="397">
        <f t="shared" si="5"/>
        <v>182</v>
      </c>
      <c r="K114" s="336">
        <v>55</v>
      </c>
      <c r="L114" s="337" t="s">
        <v>1277</v>
      </c>
      <c r="M114" s="336">
        <v>14</v>
      </c>
      <c r="N114" s="324">
        <v>13</v>
      </c>
      <c r="O114" s="386">
        <v>4</v>
      </c>
      <c r="P114" s="324">
        <v>1</v>
      </c>
      <c r="Q114" s="324"/>
      <c r="R114" s="300" t="s">
        <v>3716</v>
      </c>
      <c r="S114" s="300" t="s">
        <v>3729</v>
      </c>
      <c r="T114" s="300"/>
      <c r="U114" s="300" t="s">
        <v>3726</v>
      </c>
      <c r="V114" s="300" t="s">
        <v>3723</v>
      </c>
      <c r="W114" s="300" t="s">
        <v>3733</v>
      </c>
      <c r="X114" s="300" t="s">
        <v>3725</v>
      </c>
      <c r="Y114" s="400" t="s">
        <v>3727</v>
      </c>
      <c r="Z114" s="400" t="s">
        <v>3728</v>
      </c>
    </row>
    <row r="115" spans="1:26" ht="13.8" x14ac:dyDescent="0.25">
      <c r="A115" s="324">
        <v>2111</v>
      </c>
      <c r="B115" s="324">
        <v>440</v>
      </c>
      <c r="C115" s="330">
        <v>428.71468283999997</v>
      </c>
      <c r="D115" s="393">
        <f>VLOOKUP(B115,'[3]Gail Math'!$A:$B,2,FALSE)</f>
        <v>20</v>
      </c>
      <c r="E115" s="330">
        <f t="shared" si="4"/>
        <v>21.435734141999998</v>
      </c>
      <c r="F115" s="328">
        <v>1.83</v>
      </c>
      <c r="G115" s="325">
        <v>41856</v>
      </c>
      <c r="H115" s="335">
        <v>134.81593799999999</v>
      </c>
      <c r="I115" s="324">
        <v>131.5</v>
      </c>
      <c r="J115" s="397">
        <f t="shared" si="5"/>
        <v>272</v>
      </c>
      <c r="K115" s="336">
        <v>58</v>
      </c>
      <c r="L115" s="337" t="s">
        <v>1351</v>
      </c>
      <c r="M115" s="336">
        <v>17</v>
      </c>
      <c r="N115" s="324">
        <v>16</v>
      </c>
      <c r="O115" s="386">
        <v>15</v>
      </c>
      <c r="P115" s="324">
        <v>1</v>
      </c>
      <c r="Q115" s="324"/>
      <c r="R115" s="300" t="s">
        <v>3716</v>
      </c>
      <c r="S115" s="300" t="s">
        <v>3729</v>
      </c>
      <c r="T115" s="300"/>
      <c r="U115" s="300" t="s">
        <v>3726</v>
      </c>
      <c r="V115" s="300" t="s">
        <v>3723</v>
      </c>
      <c r="W115" s="300" t="s">
        <v>3733</v>
      </c>
      <c r="X115" s="300" t="s">
        <v>3725</v>
      </c>
      <c r="Y115" s="400" t="s">
        <v>3727</v>
      </c>
      <c r="Z115" s="400" t="s">
        <v>3728</v>
      </c>
    </row>
    <row r="116" spans="1:26" ht="13.8" x14ac:dyDescent="0.25">
      <c r="A116" s="324">
        <v>2112</v>
      </c>
      <c r="B116" s="324">
        <v>441</v>
      </c>
      <c r="C116" s="330">
        <v>326.28402047999998</v>
      </c>
      <c r="D116" s="393">
        <f>VLOOKUP(B116,'[3]Gail Math'!$A:$B,2,FALSE)</f>
        <v>14</v>
      </c>
      <c r="E116" s="330">
        <f t="shared" si="4"/>
        <v>23.306001462857143</v>
      </c>
      <c r="F116" s="328">
        <v>1.82</v>
      </c>
      <c r="G116" s="325">
        <v>41808</v>
      </c>
      <c r="H116" s="335">
        <v>93.759775999999988</v>
      </c>
      <c r="I116" s="324">
        <v>90</v>
      </c>
      <c r="J116" s="397">
        <f t="shared" si="5"/>
        <v>132</v>
      </c>
      <c r="K116" s="336">
        <v>58</v>
      </c>
      <c r="L116" s="337" t="s">
        <v>1230</v>
      </c>
      <c r="M116" s="336">
        <v>12</v>
      </c>
      <c r="N116" s="324">
        <v>11</v>
      </c>
      <c r="O116" s="386">
        <v>14</v>
      </c>
      <c r="P116" s="324">
        <v>1</v>
      </c>
      <c r="Q116" s="324"/>
      <c r="R116" s="300" t="s">
        <v>3716</v>
      </c>
      <c r="S116" s="300" t="s">
        <v>3729</v>
      </c>
      <c r="T116" s="300"/>
      <c r="U116" s="300" t="s">
        <v>3726</v>
      </c>
      <c r="V116" s="300" t="s">
        <v>3723</v>
      </c>
      <c r="W116" s="300" t="s">
        <v>3733</v>
      </c>
      <c r="X116" s="300" t="s">
        <v>3725</v>
      </c>
      <c r="Y116" s="400" t="s">
        <v>3727</v>
      </c>
      <c r="Z116" s="400" t="s">
        <v>3728</v>
      </c>
    </row>
    <row r="117" spans="1:26" ht="13.8" x14ac:dyDescent="0.25">
      <c r="A117" s="324">
        <v>2113</v>
      </c>
      <c r="B117" s="324">
        <v>442</v>
      </c>
      <c r="C117" s="330">
        <v>597.47501333333355</v>
      </c>
      <c r="D117" s="393">
        <f>VLOOKUP(B117,'[3]Gail Math'!$A:$B,2,FALSE)</f>
        <v>20</v>
      </c>
      <c r="E117" s="330">
        <f t="shared" si="4"/>
        <v>29.873750666666677</v>
      </c>
      <c r="F117" s="328">
        <v>1.82</v>
      </c>
      <c r="G117" s="325">
        <v>41856</v>
      </c>
      <c r="H117" s="335">
        <v>177.8199444444445</v>
      </c>
      <c r="I117" s="324">
        <v>150</v>
      </c>
      <c r="J117" s="397">
        <f t="shared" si="5"/>
        <v>342</v>
      </c>
      <c r="K117" s="336">
        <v>59</v>
      </c>
      <c r="L117" s="337" t="s">
        <v>1218</v>
      </c>
      <c r="M117" s="336">
        <v>19</v>
      </c>
      <c r="N117" s="324">
        <v>18</v>
      </c>
      <c r="O117" s="386">
        <v>14</v>
      </c>
      <c r="P117" s="324">
        <v>1</v>
      </c>
      <c r="Q117" s="324"/>
      <c r="R117" s="300" t="s">
        <v>3716</v>
      </c>
      <c r="S117" s="300" t="s">
        <v>3729</v>
      </c>
      <c r="T117" s="300"/>
      <c r="U117" s="300" t="s">
        <v>3726</v>
      </c>
      <c r="V117" s="300" t="s">
        <v>3723</v>
      </c>
      <c r="W117" s="300" t="s">
        <v>3733</v>
      </c>
      <c r="X117" s="300" t="s">
        <v>3725</v>
      </c>
      <c r="Y117" s="400" t="s">
        <v>3727</v>
      </c>
      <c r="Z117" s="400" t="s">
        <v>3728</v>
      </c>
    </row>
    <row r="118" spans="1:26" ht="13.8" x14ac:dyDescent="0.25">
      <c r="A118" s="324">
        <v>2114</v>
      </c>
      <c r="B118" s="324">
        <v>443</v>
      </c>
      <c r="C118" s="330">
        <v>356.50226055111108</v>
      </c>
      <c r="D118" s="393">
        <f>VLOOKUP(B118,'[3]Gail Math'!$A:$B,2,FALSE)</f>
        <v>15</v>
      </c>
      <c r="E118" s="330">
        <f t="shared" si="4"/>
        <v>23.766817370074072</v>
      </c>
      <c r="F118" s="328">
        <v>1.81</v>
      </c>
      <c r="G118" s="325">
        <v>41856</v>
      </c>
      <c r="H118" s="335">
        <v>110.37221688888889</v>
      </c>
      <c r="I118" s="324">
        <v>108</v>
      </c>
      <c r="J118" s="397">
        <f t="shared" si="5"/>
        <v>182</v>
      </c>
      <c r="K118" s="336">
        <v>59</v>
      </c>
      <c r="L118" s="337" t="s">
        <v>1275</v>
      </c>
      <c r="M118" s="336">
        <v>14</v>
      </c>
      <c r="N118" s="324">
        <v>13</v>
      </c>
      <c r="O118" s="386">
        <v>14</v>
      </c>
      <c r="P118" s="324">
        <v>1</v>
      </c>
      <c r="Q118" s="324"/>
      <c r="R118" s="300" t="s">
        <v>3716</v>
      </c>
      <c r="S118" s="300" t="s">
        <v>3729</v>
      </c>
      <c r="T118" s="300"/>
      <c r="U118" s="300" t="s">
        <v>3726</v>
      </c>
      <c r="V118" s="300" t="s">
        <v>3723</v>
      </c>
      <c r="W118" s="300" t="s">
        <v>3733</v>
      </c>
      <c r="X118" s="300" t="s">
        <v>3725</v>
      </c>
      <c r="Y118" s="400" t="s">
        <v>3727</v>
      </c>
      <c r="Z118" s="400" t="s">
        <v>3728</v>
      </c>
    </row>
    <row r="119" spans="1:26" ht="13.8" x14ac:dyDescent="0.25">
      <c r="A119" s="324">
        <v>2115</v>
      </c>
      <c r="B119" s="324">
        <v>444</v>
      </c>
      <c r="C119" s="330">
        <v>340.2070888244445</v>
      </c>
      <c r="D119" s="393">
        <f>VLOOKUP(B119,'[3]Gail Math'!$A:$B,2,FALSE)</f>
        <v>12</v>
      </c>
      <c r="E119" s="330">
        <f t="shared" si="4"/>
        <v>28.350590735370375</v>
      </c>
      <c r="F119" s="328">
        <v>1.83</v>
      </c>
      <c r="G119" s="325">
        <v>41856</v>
      </c>
      <c r="H119" s="335">
        <v>109.3913468888889</v>
      </c>
      <c r="I119" s="324">
        <v>106.5</v>
      </c>
      <c r="J119" s="397">
        <f t="shared" si="5"/>
        <v>182</v>
      </c>
      <c r="K119" s="336">
        <v>60</v>
      </c>
      <c r="L119" s="337" t="s">
        <v>1210</v>
      </c>
      <c r="M119" s="336">
        <v>14</v>
      </c>
      <c r="N119" s="324">
        <v>13</v>
      </c>
      <c r="O119" s="386">
        <v>14</v>
      </c>
      <c r="P119" s="324">
        <v>1</v>
      </c>
      <c r="Q119" s="324"/>
      <c r="R119" s="300" t="s">
        <v>3716</v>
      </c>
      <c r="S119" s="300" t="s">
        <v>3729</v>
      </c>
      <c r="T119" s="300"/>
      <c r="U119" s="300" t="s">
        <v>3726</v>
      </c>
      <c r="V119" s="300" t="s">
        <v>3723</v>
      </c>
      <c r="W119" s="300" t="s">
        <v>3733</v>
      </c>
      <c r="X119" s="300" t="s">
        <v>3725</v>
      </c>
      <c r="Y119" s="400" t="s">
        <v>3727</v>
      </c>
      <c r="Z119" s="400" t="s">
        <v>3728</v>
      </c>
    </row>
    <row r="120" spans="1:26" ht="13.8" x14ac:dyDescent="0.25">
      <c r="A120" s="324">
        <v>2116</v>
      </c>
      <c r="B120" s="324">
        <v>445</v>
      </c>
      <c r="C120" s="330">
        <v>449.93878366666667</v>
      </c>
      <c r="D120" s="393">
        <f>VLOOKUP(B120,'[3]Gail Math'!$A:$B,2,FALSE)</f>
        <v>20</v>
      </c>
      <c r="E120" s="330">
        <f t="shared" si="4"/>
        <v>22.496939183333332</v>
      </c>
      <c r="F120" s="328">
        <v>1.85</v>
      </c>
      <c r="G120" s="325">
        <v>41856</v>
      </c>
      <c r="H120" s="335">
        <v>133.11798333333334</v>
      </c>
      <c r="I120" s="324">
        <v>122</v>
      </c>
      <c r="J120" s="397">
        <f t="shared" si="5"/>
        <v>210</v>
      </c>
      <c r="K120" s="336">
        <v>55</v>
      </c>
      <c r="L120" s="337" t="s">
        <v>1189</v>
      </c>
      <c r="M120" s="336">
        <v>15</v>
      </c>
      <c r="N120" s="324">
        <v>14</v>
      </c>
      <c r="O120" s="386">
        <v>14</v>
      </c>
      <c r="P120" s="324">
        <v>1</v>
      </c>
      <c r="Q120" s="324"/>
      <c r="R120" s="300" t="s">
        <v>3716</v>
      </c>
      <c r="S120" s="300" t="s">
        <v>3729</v>
      </c>
      <c r="T120" s="300"/>
      <c r="U120" s="300" t="s">
        <v>3726</v>
      </c>
      <c r="V120" s="300" t="s">
        <v>3723</v>
      </c>
      <c r="W120" s="300" t="s">
        <v>3733</v>
      </c>
      <c r="X120" s="300" t="s">
        <v>3725</v>
      </c>
      <c r="Y120" s="400" t="s">
        <v>3727</v>
      </c>
      <c r="Z120" s="400" t="s">
        <v>3728</v>
      </c>
    </row>
    <row r="121" spans="1:26" ht="13.8" x14ac:dyDescent="0.25">
      <c r="A121" s="324">
        <v>2117</v>
      </c>
      <c r="B121" s="324">
        <v>447</v>
      </c>
      <c r="C121" s="330">
        <v>492.28823626666662</v>
      </c>
      <c r="D121" s="393">
        <f>VLOOKUP(B121,'[3]Gail Math'!$A:$B,2,FALSE)</f>
        <v>15</v>
      </c>
      <c r="E121" s="330">
        <f t="shared" si="4"/>
        <v>32.819215751111109</v>
      </c>
      <c r="F121" s="328">
        <v>1.85</v>
      </c>
      <c r="G121" s="325">
        <v>41856</v>
      </c>
      <c r="H121" s="335">
        <v>157.28058666666666</v>
      </c>
      <c r="I121" s="324">
        <v>148.5</v>
      </c>
      <c r="J121" s="397">
        <f t="shared" si="5"/>
        <v>342</v>
      </c>
      <c r="K121" s="336">
        <v>53</v>
      </c>
      <c r="L121" s="337" t="s">
        <v>1364</v>
      </c>
      <c r="M121" s="336">
        <v>19</v>
      </c>
      <c r="N121" s="324">
        <v>18</v>
      </c>
      <c r="O121" s="386">
        <v>15</v>
      </c>
      <c r="P121" s="324">
        <v>1</v>
      </c>
      <c r="Q121" s="324"/>
      <c r="R121" s="300" t="s">
        <v>3716</v>
      </c>
      <c r="S121" s="300" t="s">
        <v>3729</v>
      </c>
      <c r="T121" s="300"/>
      <c r="U121" s="300" t="s">
        <v>3726</v>
      </c>
      <c r="V121" s="300" t="s">
        <v>3723</v>
      </c>
      <c r="W121" s="300" t="s">
        <v>3733</v>
      </c>
      <c r="X121" s="300" t="s">
        <v>3725</v>
      </c>
      <c r="Y121" s="400" t="s">
        <v>3727</v>
      </c>
      <c r="Z121" s="400" t="s">
        <v>3728</v>
      </c>
    </row>
    <row r="122" spans="1:26" ht="13.8" x14ac:dyDescent="0.25">
      <c r="A122" s="324">
        <v>2118</v>
      </c>
      <c r="B122" s="324">
        <v>451</v>
      </c>
      <c r="C122" s="330">
        <v>521.88099413333327</v>
      </c>
      <c r="D122" s="393">
        <f>VLOOKUP(B122,'[3]Gail Math'!$A:$B,2,FALSE)</f>
        <v>14</v>
      </c>
      <c r="E122" s="330">
        <f t="shared" si="4"/>
        <v>37.277213866666663</v>
      </c>
      <c r="F122" s="328">
        <v>1.82</v>
      </c>
      <c r="G122" s="325">
        <v>41856</v>
      </c>
      <c r="H122" s="335">
        <v>165.15221333333332</v>
      </c>
      <c r="I122" s="324">
        <v>153</v>
      </c>
      <c r="J122" s="397">
        <f t="shared" si="5"/>
        <v>342</v>
      </c>
      <c r="K122" s="336">
        <v>54</v>
      </c>
      <c r="L122" s="337" t="s">
        <v>1306</v>
      </c>
      <c r="M122" s="336">
        <v>19</v>
      </c>
      <c r="N122" s="324">
        <v>18</v>
      </c>
      <c r="O122" s="386">
        <v>14</v>
      </c>
      <c r="P122" s="324">
        <v>1</v>
      </c>
      <c r="Q122" s="324"/>
      <c r="R122" s="300" t="s">
        <v>3716</v>
      </c>
      <c r="S122" s="300" t="s">
        <v>3729</v>
      </c>
      <c r="T122" s="300"/>
      <c r="U122" s="300" t="s">
        <v>3726</v>
      </c>
      <c r="V122" s="300" t="s">
        <v>3723</v>
      </c>
      <c r="W122" s="300" t="s">
        <v>3733</v>
      </c>
      <c r="X122" s="300" t="s">
        <v>3725</v>
      </c>
      <c r="Y122" s="400" t="s">
        <v>3727</v>
      </c>
      <c r="Z122" s="400" t="s">
        <v>3728</v>
      </c>
    </row>
    <row r="123" spans="1:26" ht="13.8" x14ac:dyDescent="0.25">
      <c r="A123" s="324">
        <v>2119</v>
      </c>
      <c r="B123" s="324">
        <v>452</v>
      </c>
      <c r="C123" s="330">
        <v>467.07012488888887</v>
      </c>
      <c r="D123" s="393">
        <f>VLOOKUP(B123,'[3]Gail Math'!$A:$B,2,FALSE)</f>
        <v>20</v>
      </c>
      <c r="E123" s="330">
        <f t="shared" si="4"/>
        <v>23.353506244444443</v>
      </c>
      <c r="F123" s="328">
        <v>1.85</v>
      </c>
      <c r="G123" s="325">
        <v>41856</v>
      </c>
      <c r="H123" s="335">
        <v>159.95552222222221</v>
      </c>
      <c r="I123" s="324">
        <v>156</v>
      </c>
      <c r="J123" s="397">
        <f t="shared" si="5"/>
        <v>380</v>
      </c>
      <c r="K123" s="336">
        <v>60</v>
      </c>
      <c r="L123" s="337" t="s">
        <v>1449</v>
      </c>
      <c r="M123" s="336">
        <v>20</v>
      </c>
      <c r="N123" s="324">
        <v>19</v>
      </c>
      <c r="O123" s="386">
        <v>14</v>
      </c>
      <c r="P123" s="324">
        <v>1</v>
      </c>
      <c r="Q123" s="324"/>
      <c r="R123" s="300" t="s">
        <v>3716</v>
      </c>
      <c r="S123" s="300" t="s">
        <v>3729</v>
      </c>
      <c r="T123" s="300"/>
      <c r="U123" s="300" t="s">
        <v>3726</v>
      </c>
      <c r="V123" s="300" t="s">
        <v>3723</v>
      </c>
      <c r="W123" s="300" t="s">
        <v>3733</v>
      </c>
      <c r="X123" s="300" t="s">
        <v>3725</v>
      </c>
      <c r="Y123" s="400" t="s">
        <v>3727</v>
      </c>
      <c r="Z123" s="400" t="s">
        <v>3728</v>
      </c>
    </row>
    <row r="124" spans="1:26" ht="13.8" x14ac:dyDescent="0.25">
      <c r="A124" s="324">
        <v>2120</v>
      </c>
      <c r="B124" s="324">
        <v>453</v>
      </c>
      <c r="C124" s="330">
        <v>308.78876386666673</v>
      </c>
      <c r="D124" s="393">
        <f>VLOOKUP(B124,'[3]Gail Math'!$A:$B,2,FALSE)</f>
        <v>15</v>
      </c>
      <c r="E124" s="330">
        <f t="shared" si="4"/>
        <v>20.585917591111116</v>
      </c>
      <c r="F124" s="328">
        <v>1.85</v>
      </c>
      <c r="G124" s="325">
        <v>41808</v>
      </c>
      <c r="H124" s="335">
        <v>83.007732222222231</v>
      </c>
      <c r="I124" s="324">
        <v>79.5</v>
      </c>
      <c r="J124" s="397">
        <f t="shared" si="5"/>
        <v>90</v>
      </c>
      <c r="K124" s="336">
        <v>61</v>
      </c>
      <c r="L124" s="337" t="s">
        <v>932</v>
      </c>
      <c r="M124" s="336">
        <v>10</v>
      </c>
      <c r="N124" s="324">
        <v>9</v>
      </c>
      <c r="O124" s="386">
        <v>14</v>
      </c>
      <c r="P124" s="324">
        <v>1</v>
      </c>
      <c r="Q124" s="324"/>
      <c r="R124" s="300" t="s">
        <v>3716</v>
      </c>
      <c r="S124" s="300" t="s">
        <v>3729</v>
      </c>
      <c r="T124" s="300"/>
      <c r="U124" s="300" t="s">
        <v>3726</v>
      </c>
      <c r="V124" s="300" t="s">
        <v>3723</v>
      </c>
      <c r="W124" s="300" t="s">
        <v>3733</v>
      </c>
      <c r="X124" s="300" t="s">
        <v>3725</v>
      </c>
      <c r="Y124" s="400" t="s">
        <v>3727</v>
      </c>
      <c r="Z124" s="400" t="s">
        <v>3728</v>
      </c>
    </row>
    <row r="125" spans="1:26" ht="13.8" x14ac:dyDescent="0.25">
      <c r="A125" s="324">
        <v>2121</v>
      </c>
      <c r="B125" s="324">
        <v>454</v>
      </c>
      <c r="C125" s="330">
        <v>287.82474179555555</v>
      </c>
      <c r="D125" s="393">
        <f>VLOOKUP(B125,'[3]Gail Math'!$A:$B,2,FALSE)</f>
        <v>20</v>
      </c>
      <c r="E125" s="330">
        <f t="shared" si="4"/>
        <v>14.391237089777778</v>
      </c>
      <c r="F125" s="328">
        <v>1.86</v>
      </c>
      <c r="G125" s="325">
        <v>41808</v>
      </c>
      <c r="H125" s="335">
        <v>93.753987555555568</v>
      </c>
      <c r="I125" s="324">
        <v>90</v>
      </c>
      <c r="J125" s="397">
        <f t="shared" si="5"/>
        <v>132</v>
      </c>
      <c r="K125" s="336">
        <v>61</v>
      </c>
      <c r="L125" s="337" t="s">
        <v>1362</v>
      </c>
      <c r="M125" s="336">
        <v>12</v>
      </c>
      <c r="N125" s="324">
        <v>11</v>
      </c>
      <c r="O125" s="386">
        <v>14</v>
      </c>
      <c r="P125" s="324">
        <v>1</v>
      </c>
      <c r="Q125" s="324"/>
      <c r="R125" s="300" t="s">
        <v>3716</v>
      </c>
      <c r="S125" s="300" t="s">
        <v>3729</v>
      </c>
      <c r="T125" s="300"/>
      <c r="U125" s="300" t="s">
        <v>3726</v>
      </c>
      <c r="V125" s="300" t="s">
        <v>3723</v>
      </c>
      <c r="W125" s="300" t="s">
        <v>3733</v>
      </c>
      <c r="X125" s="300" t="s">
        <v>3725</v>
      </c>
      <c r="Y125" s="400" t="s">
        <v>3727</v>
      </c>
      <c r="Z125" s="400" t="s">
        <v>3728</v>
      </c>
    </row>
    <row r="126" spans="1:26" ht="13.8" x14ac:dyDescent="0.25">
      <c r="A126" s="324">
        <v>2122</v>
      </c>
      <c r="B126" s="324">
        <v>455</v>
      </c>
      <c r="C126" s="330">
        <v>502.7815850066666</v>
      </c>
      <c r="D126" s="393">
        <f>VLOOKUP(B126,'[3]Gail Math'!$A:$B,2,FALSE)</f>
        <v>20</v>
      </c>
      <c r="E126" s="330">
        <f t="shared" si="4"/>
        <v>25.139079250333332</v>
      </c>
      <c r="F126" s="328">
        <v>1.83</v>
      </c>
      <c r="G126" s="325">
        <v>41856</v>
      </c>
      <c r="H126" s="335">
        <v>149.19334866666665</v>
      </c>
      <c r="I126" s="324">
        <v>135.5</v>
      </c>
      <c r="J126" s="397">
        <f t="shared" si="5"/>
        <v>272</v>
      </c>
      <c r="K126" s="336">
        <v>52</v>
      </c>
      <c r="L126" s="337" t="s">
        <v>935</v>
      </c>
      <c r="M126" s="336">
        <v>17</v>
      </c>
      <c r="N126" s="324">
        <v>16</v>
      </c>
      <c r="O126" s="386">
        <v>15</v>
      </c>
      <c r="P126" s="324">
        <v>1</v>
      </c>
      <c r="Q126" s="324"/>
      <c r="R126" s="300" t="s">
        <v>3716</v>
      </c>
      <c r="S126" s="300" t="s">
        <v>3729</v>
      </c>
      <c r="T126" s="300"/>
      <c r="U126" s="300" t="s">
        <v>3726</v>
      </c>
      <c r="V126" s="300" t="s">
        <v>3723</v>
      </c>
      <c r="W126" s="300" t="s">
        <v>3733</v>
      </c>
      <c r="X126" s="300" t="s">
        <v>3725</v>
      </c>
      <c r="Y126" s="400" t="s">
        <v>3727</v>
      </c>
      <c r="Z126" s="400" t="s">
        <v>3728</v>
      </c>
    </row>
    <row r="127" spans="1:26" ht="13.8" x14ac:dyDescent="0.25">
      <c r="A127" s="324">
        <v>2123</v>
      </c>
      <c r="B127" s="324">
        <v>456</v>
      </c>
      <c r="C127" s="330">
        <v>467.88517733333333</v>
      </c>
      <c r="D127" s="393">
        <f>VLOOKUP(B127,'[3]Gail Math'!$A:$B,2,FALSE)</f>
        <v>20</v>
      </c>
      <c r="E127" s="330">
        <f t="shared" si="4"/>
        <v>23.394258866666668</v>
      </c>
      <c r="F127" s="328">
        <v>1.87</v>
      </c>
      <c r="G127" s="325">
        <v>41856</v>
      </c>
      <c r="H127" s="335">
        <v>154.92886666666666</v>
      </c>
      <c r="I127" s="324">
        <v>152</v>
      </c>
      <c r="J127" s="397">
        <f t="shared" si="5"/>
        <v>342</v>
      </c>
      <c r="K127" s="336">
        <v>61</v>
      </c>
      <c r="L127" s="337" t="s">
        <v>1215</v>
      </c>
      <c r="M127" s="336">
        <v>19</v>
      </c>
      <c r="N127" s="324">
        <v>18</v>
      </c>
      <c r="O127" s="386">
        <v>13</v>
      </c>
      <c r="P127" s="324">
        <v>1</v>
      </c>
      <c r="Q127" s="324"/>
      <c r="R127" s="300" t="s">
        <v>3716</v>
      </c>
      <c r="S127" s="300" t="s">
        <v>3729</v>
      </c>
      <c r="T127" s="300"/>
      <c r="U127" s="300" t="s">
        <v>3726</v>
      </c>
      <c r="V127" s="300" t="s">
        <v>3723</v>
      </c>
      <c r="W127" s="300" t="s">
        <v>3733</v>
      </c>
      <c r="X127" s="300" t="s">
        <v>3725</v>
      </c>
      <c r="Y127" s="400" t="s">
        <v>3727</v>
      </c>
      <c r="Z127" s="400" t="s">
        <v>3728</v>
      </c>
    </row>
    <row r="128" spans="1:26" ht="13.8" x14ac:dyDescent="0.25">
      <c r="A128" s="324">
        <v>2124</v>
      </c>
      <c r="B128" s="324">
        <v>457</v>
      </c>
      <c r="C128" s="330">
        <v>536.80231219999996</v>
      </c>
      <c r="D128" s="393">
        <f>VLOOKUP(B128,'[3]Gail Math'!$A:$B,2,FALSE)</f>
        <v>20</v>
      </c>
      <c r="E128" s="330">
        <f t="shared" si="4"/>
        <v>26.840115609999998</v>
      </c>
      <c r="F128" s="328">
        <v>1.85</v>
      </c>
      <c r="G128" s="325">
        <v>41856</v>
      </c>
      <c r="H128" s="335">
        <v>150.36479333333332</v>
      </c>
      <c r="I128" s="324">
        <v>146.5</v>
      </c>
      <c r="J128" s="397">
        <f t="shared" si="5"/>
        <v>342</v>
      </c>
      <c r="K128" s="336">
        <v>62</v>
      </c>
      <c r="L128" s="337" t="s">
        <v>1218</v>
      </c>
      <c r="M128" s="336">
        <v>19</v>
      </c>
      <c r="N128" s="324">
        <v>18</v>
      </c>
      <c r="O128" s="386">
        <v>15</v>
      </c>
      <c r="P128" s="324">
        <v>1</v>
      </c>
      <c r="Q128" s="324"/>
      <c r="R128" s="300" t="s">
        <v>3716</v>
      </c>
      <c r="S128" s="300" t="s">
        <v>3729</v>
      </c>
      <c r="T128" s="300"/>
      <c r="U128" s="300" t="s">
        <v>3726</v>
      </c>
      <c r="V128" s="300" t="s">
        <v>3723</v>
      </c>
      <c r="W128" s="300" t="s">
        <v>3733</v>
      </c>
      <c r="X128" s="300" t="s">
        <v>3725</v>
      </c>
      <c r="Y128" s="400" t="s">
        <v>3727</v>
      </c>
      <c r="Z128" s="400" t="s">
        <v>3728</v>
      </c>
    </row>
    <row r="129" spans="1:26" ht="13.8" x14ac:dyDescent="0.25">
      <c r="A129" s="324">
        <v>2125</v>
      </c>
      <c r="B129" s="324">
        <v>458</v>
      </c>
      <c r="C129" s="330">
        <v>567.52206095999998</v>
      </c>
      <c r="D129" s="393">
        <f>VLOOKUP(B129,'[3]Gail Math'!$A:$B,2,FALSE)</f>
        <v>20</v>
      </c>
      <c r="E129" s="330">
        <f t="shared" si="4"/>
        <v>28.376103047999997</v>
      </c>
      <c r="F129" s="328">
        <v>1.84</v>
      </c>
      <c r="G129" s="325">
        <v>41856</v>
      </c>
      <c r="H129" s="335">
        <v>171.456816</v>
      </c>
      <c r="I129" s="324">
        <v>165</v>
      </c>
      <c r="J129" s="397">
        <f t="shared" si="5"/>
        <v>420</v>
      </c>
      <c r="K129" s="336">
        <v>62</v>
      </c>
      <c r="L129" s="337" t="s">
        <v>1275</v>
      </c>
      <c r="M129" s="336">
        <v>21</v>
      </c>
      <c r="N129" s="324">
        <v>20</v>
      </c>
      <c r="O129" s="386">
        <v>15</v>
      </c>
      <c r="P129" s="324">
        <v>1</v>
      </c>
      <c r="Q129" s="324"/>
      <c r="R129" s="300" t="s">
        <v>3716</v>
      </c>
      <c r="S129" s="300" t="s">
        <v>3729</v>
      </c>
      <c r="T129" s="300"/>
      <c r="U129" s="300" t="s">
        <v>3726</v>
      </c>
      <c r="V129" s="300" t="s">
        <v>3723</v>
      </c>
      <c r="W129" s="300" t="s">
        <v>3733</v>
      </c>
      <c r="X129" s="300" t="s">
        <v>3725</v>
      </c>
      <c r="Y129" s="400" t="s">
        <v>3727</v>
      </c>
      <c r="Z129" s="400" t="s">
        <v>3728</v>
      </c>
    </row>
    <row r="130" spans="1:26" ht="13.8" x14ac:dyDescent="0.25">
      <c r="A130" s="324">
        <v>2126</v>
      </c>
      <c r="B130" s="324">
        <v>459</v>
      </c>
      <c r="C130" s="330">
        <v>561.85862784000005</v>
      </c>
      <c r="D130" s="393">
        <f>VLOOKUP(B130,'[3]Gail Math'!$A:$B,2,FALSE)</f>
        <v>20</v>
      </c>
      <c r="E130" s="330">
        <f t="shared" si="4"/>
        <v>28.092931392000004</v>
      </c>
      <c r="F130" s="328">
        <v>1.85</v>
      </c>
      <c r="G130" s="325">
        <v>41856</v>
      </c>
      <c r="H130" s="335">
        <v>168.72631466666667</v>
      </c>
      <c r="I130" s="324">
        <v>164</v>
      </c>
      <c r="J130" s="397">
        <f t="shared" si="5"/>
        <v>420</v>
      </c>
      <c r="K130" s="336">
        <v>63</v>
      </c>
      <c r="L130" s="337" t="s">
        <v>1277</v>
      </c>
      <c r="M130" s="336">
        <v>21</v>
      </c>
      <c r="N130" s="324">
        <v>20</v>
      </c>
      <c r="O130" s="386">
        <v>8</v>
      </c>
      <c r="P130" s="324">
        <v>1</v>
      </c>
      <c r="Q130" s="324"/>
      <c r="R130" s="300" t="s">
        <v>3716</v>
      </c>
      <c r="S130" s="300" t="s">
        <v>3729</v>
      </c>
      <c r="T130" s="300"/>
      <c r="U130" s="300" t="s">
        <v>3726</v>
      </c>
      <c r="V130" s="300" t="s">
        <v>3723</v>
      </c>
      <c r="W130" s="300" t="s">
        <v>3733</v>
      </c>
      <c r="X130" s="300" t="s">
        <v>3725</v>
      </c>
      <c r="Y130" s="400" t="s">
        <v>3727</v>
      </c>
      <c r="Z130" s="400" t="s">
        <v>3728</v>
      </c>
    </row>
    <row r="131" spans="1:26" ht="13.8" x14ac:dyDescent="0.25">
      <c r="A131" s="324">
        <v>2127</v>
      </c>
      <c r="B131" s="324">
        <v>461</v>
      </c>
      <c r="C131" s="330">
        <v>603.51929657999995</v>
      </c>
      <c r="D131" s="393">
        <f>VLOOKUP(B131,'[3]Gail Math'!$A:$B,2,FALSE)</f>
        <v>20</v>
      </c>
      <c r="E131" s="330">
        <f t="shared" si="4"/>
        <v>30.175964828999998</v>
      </c>
      <c r="F131" s="328">
        <v>1.85</v>
      </c>
      <c r="G131" s="325">
        <v>41856</v>
      </c>
      <c r="H131" s="335">
        <v>199.181286</v>
      </c>
      <c r="I131" s="324">
        <v>168</v>
      </c>
      <c r="J131" s="397">
        <f t="shared" si="5"/>
        <v>420</v>
      </c>
      <c r="K131" s="336">
        <v>53</v>
      </c>
      <c r="L131" s="337" t="s">
        <v>1277</v>
      </c>
      <c r="M131" s="336">
        <v>21</v>
      </c>
      <c r="N131" s="324">
        <v>20</v>
      </c>
      <c r="O131" s="386">
        <v>15</v>
      </c>
      <c r="P131" s="324">
        <v>1</v>
      </c>
      <c r="Q131" s="324"/>
      <c r="R131" s="300" t="s">
        <v>3716</v>
      </c>
      <c r="S131" s="300" t="s">
        <v>3729</v>
      </c>
      <c r="T131" s="300"/>
      <c r="U131" s="300" t="s">
        <v>3726</v>
      </c>
      <c r="V131" s="300" t="s">
        <v>3723</v>
      </c>
      <c r="W131" s="300" t="s">
        <v>3733</v>
      </c>
      <c r="X131" s="300" t="s">
        <v>3725</v>
      </c>
      <c r="Y131" s="400" t="s">
        <v>3727</v>
      </c>
      <c r="Z131" s="400" t="s">
        <v>3728</v>
      </c>
    </row>
    <row r="132" spans="1:26" ht="13.8" x14ac:dyDescent="0.25">
      <c r="A132" s="324">
        <v>2128</v>
      </c>
      <c r="B132" s="324">
        <v>462</v>
      </c>
      <c r="C132" s="330">
        <v>686.46353696666677</v>
      </c>
      <c r="D132" s="393">
        <f>VLOOKUP(B132,'[3]Gail Math'!$A:$B,2,FALSE)</f>
        <v>20</v>
      </c>
      <c r="E132" s="330">
        <f t="shared" si="4"/>
        <v>34.32317684833334</v>
      </c>
      <c r="F132" s="328">
        <v>1.85</v>
      </c>
      <c r="G132" s="325">
        <v>41870</v>
      </c>
      <c r="H132" s="335">
        <v>207.39079666666669</v>
      </c>
      <c r="I132" s="324">
        <v>196</v>
      </c>
      <c r="J132" s="397">
        <f t="shared" si="5"/>
        <v>600</v>
      </c>
      <c r="K132" s="336">
        <v>66</v>
      </c>
      <c r="L132" s="337" t="s">
        <v>1281</v>
      </c>
      <c r="M132" s="336">
        <v>25</v>
      </c>
      <c r="N132" s="324">
        <v>24</v>
      </c>
      <c r="O132" s="386">
        <v>16</v>
      </c>
      <c r="P132" s="324">
        <v>1</v>
      </c>
      <c r="Q132" s="324"/>
      <c r="R132" s="300" t="s">
        <v>3716</v>
      </c>
      <c r="S132" s="300" t="s">
        <v>3729</v>
      </c>
      <c r="T132" s="300"/>
      <c r="U132" s="300" t="s">
        <v>3726</v>
      </c>
      <c r="V132" s="300" t="s">
        <v>3723</v>
      </c>
      <c r="W132" s="300" t="s">
        <v>3733</v>
      </c>
      <c r="X132" s="300" t="s">
        <v>3725</v>
      </c>
      <c r="Y132" s="400" t="s">
        <v>3727</v>
      </c>
      <c r="Z132" s="400" t="s">
        <v>3728</v>
      </c>
    </row>
    <row r="133" spans="1:26" ht="13.8" x14ac:dyDescent="0.25">
      <c r="A133" s="324">
        <v>2129</v>
      </c>
      <c r="B133" s="324">
        <v>463</v>
      </c>
      <c r="C133" s="330">
        <v>505.36351333333329</v>
      </c>
      <c r="D133" s="393">
        <f>VLOOKUP(B133,'[3]Gail Math'!$A:$B,2,FALSE)</f>
        <v>18</v>
      </c>
      <c r="E133" s="330">
        <f t="shared" si="4"/>
        <v>28.075750740740737</v>
      </c>
      <c r="F133" s="328">
        <v>1.82</v>
      </c>
      <c r="G133" s="325">
        <v>41870</v>
      </c>
      <c r="H133" s="335">
        <v>159.42066666666665</v>
      </c>
      <c r="I133" s="324">
        <v>155</v>
      </c>
      <c r="J133" s="397">
        <f t="shared" si="5"/>
        <v>380</v>
      </c>
      <c r="K133" s="336">
        <v>67</v>
      </c>
      <c r="L133" s="337" t="s">
        <v>1215</v>
      </c>
      <c r="M133" s="336">
        <v>20</v>
      </c>
      <c r="N133" s="324">
        <v>19</v>
      </c>
      <c r="O133" s="386">
        <v>13</v>
      </c>
      <c r="P133" s="324">
        <v>1</v>
      </c>
      <c r="Q133" s="324"/>
      <c r="R133" s="300" t="s">
        <v>3716</v>
      </c>
      <c r="S133" s="300" t="s">
        <v>3729</v>
      </c>
      <c r="T133" s="300"/>
      <c r="U133" s="300" t="s">
        <v>3726</v>
      </c>
      <c r="V133" s="300" t="s">
        <v>3723</v>
      </c>
      <c r="W133" s="300" t="s">
        <v>3733</v>
      </c>
      <c r="X133" s="300" t="s">
        <v>3725</v>
      </c>
      <c r="Y133" s="400" t="s">
        <v>3727</v>
      </c>
      <c r="Z133" s="400" t="s">
        <v>3728</v>
      </c>
    </row>
    <row r="134" spans="1:26" ht="13.8" x14ac:dyDescent="0.25">
      <c r="A134" s="324">
        <v>2130</v>
      </c>
      <c r="B134" s="324">
        <v>464</v>
      </c>
      <c r="C134" s="330">
        <v>844.11022901333354</v>
      </c>
      <c r="D134" s="393">
        <f>VLOOKUP(B134,'[3]Gail Math'!$A:$B,2,FALSE)</f>
        <v>20</v>
      </c>
      <c r="E134" s="330">
        <f t="shared" si="4"/>
        <v>42.205511450666677</v>
      </c>
      <c r="F134" s="328">
        <v>1.83</v>
      </c>
      <c r="G134" s="325">
        <v>41870</v>
      </c>
      <c r="H134" s="335">
        <v>224.49740133333339</v>
      </c>
      <c r="I134" s="324">
        <v>222.5</v>
      </c>
      <c r="J134" s="397">
        <f t="shared" si="5"/>
        <v>756</v>
      </c>
      <c r="K134" s="336">
        <v>68</v>
      </c>
      <c r="L134" s="337" t="s">
        <v>1468</v>
      </c>
      <c r="M134" s="336">
        <v>28</v>
      </c>
      <c r="N134" s="324">
        <v>27</v>
      </c>
      <c r="O134" s="386">
        <v>15</v>
      </c>
      <c r="P134" s="324">
        <v>1</v>
      </c>
      <c r="Q134" s="324"/>
      <c r="R134" s="300" t="s">
        <v>3716</v>
      </c>
      <c r="S134" s="300" t="s">
        <v>3729</v>
      </c>
      <c r="T134" s="300"/>
      <c r="U134" s="300" t="s">
        <v>3726</v>
      </c>
      <c r="V134" s="300" t="s">
        <v>3723</v>
      </c>
      <c r="W134" s="300" t="s">
        <v>3733</v>
      </c>
      <c r="X134" s="300" t="s">
        <v>3725</v>
      </c>
      <c r="Y134" s="400" t="s">
        <v>3727</v>
      </c>
      <c r="Z134" s="400" t="s">
        <v>3728</v>
      </c>
    </row>
    <row r="135" spans="1:26" ht="13.8" x14ac:dyDescent="0.25">
      <c r="A135" s="324">
        <v>2131</v>
      </c>
      <c r="B135" s="324">
        <v>465</v>
      </c>
      <c r="C135" s="330">
        <v>648.30808164444454</v>
      </c>
      <c r="D135" s="393">
        <f>VLOOKUP(B135,'[3]Gail Math'!$A:$B,2,FALSE)</f>
        <v>20</v>
      </c>
      <c r="E135" s="330">
        <f t="shared" si="4"/>
        <v>32.415404082222224</v>
      </c>
      <c r="F135" s="328">
        <v>1.84</v>
      </c>
      <c r="G135" s="325">
        <v>41870</v>
      </c>
      <c r="H135" s="335">
        <v>175.21840044444446</v>
      </c>
      <c r="I135" s="324">
        <v>172.5</v>
      </c>
      <c r="J135" s="397">
        <f t="shared" si="5"/>
        <v>462</v>
      </c>
      <c r="K135" s="336">
        <v>68</v>
      </c>
      <c r="L135" s="337" t="s">
        <v>1406</v>
      </c>
      <c r="M135" s="336">
        <v>22</v>
      </c>
      <c r="N135" s="324">
        <v>21</v>
      </c>
      <c r="O135" s="386">
        <v>4</v>
      </c>
      <c r="P135" s="324">
        <v>1</v>
      </c>
      <c r="Q135" s="324"/>
      <c r="R135" s="300" t="s">
        <v>3716</v>
      </c>
      <c r="S135" s="300" t="s">
        <v>3729</v>
      </c>
      <c r="T135" s="300"/>
      <c r="U135" s="300" t="s">
        <v>3726</v>
      </c>
      <c r="V135" s="300" t="s">
        <v>3723</v>
      </c>
      <c r="W135" s="300" t="s">
        <v>3733</v>
      </c>
      <c r="X135" s="300" t="s">
        <v>3725</v>
      </c>
      <c r="Y135" s="400" t="s">
        <v>3727</v>
      </c>
      <c r="Z135" s="400" t="s">
        <v>3728</v>
      </c>
    </row>
    <row r="136" spans="1:26" ht="13.8" x14ac:dyDescent="0.25">
      <c r="A136" s="324">
        <v>2132</v>
      </c>
      <c r="B136" s="324">
        <v>466</v>
      </c>
      <c r="C136" s="330">
        <v>455.2899320177778</v>
      </c>
      <c r="D136" s="393">
        <f>VLOOKUP(B136,'[3]Gail Math'!$A:$B,2,FALSE)</f>
        <v>20</v>
      </c>
      <c r="E136" s="330">
        <f t="shared" si="4"/>
        <v>22.76449660088889</v>
      </c>
      <c r="F136" s="328">
        <v>1.83</v>
      </c>
      <c r="G136" s="325">
        <v>41870</v>
      </c>
      <c r="H136" s="335">
        <v>123.72009022222223</v>
      </c>
      <c r="I136" s="324">
        <v>121</v>
      </c>
      <c r="J136" s="397">
        <f t="shared" si="5"/>
        <v>210</v>
      </c>
      <c r="K136" s="336">
        <v>69</v>
      </c>
      <c r="L136" s="337" t="s">
        <v>1313</v>
      </c>
      <c r="M136" s="336">
        <v>15</v>
      </c>
      <c r="N136" s="324">
        <v>14</v>
      </c>
      <c r="O136" s="386">
        <v>15</v>
      </c>
      <c r="P136" s="324">
        <v>1</v>
      </c>
      <c r="Q136" s="324"/>
      <c r="R136" s="300" t="s">
        <v>3716</v>
      </c>
      <c r="S136" s="300" t="s">
        <v>3729</v>
      </c>
      <c r="T136" s="300"/>
      <c r="U136" s="300" t="s">
        <v>3726</v>
      </c>
      <c r="V136" s="300" t="s">
        <v>3723</v>
      </c>
      <c r="W136" s="300" t="s">
        <v>3733</v>
      </c>
      <c r="X136" s="300" t="s">
        <v>3725</v>
      </c>
      <c r="Y136" s="400" t="s">
        <v>3727</v>
      </c>
      <c r="Z136" s="400" t="s">
        <v>3728</v>
      </c>
    </row>
    <row r="137" spans="1:26" ht="13.8" x14ac:dyDescent="0.25">
      <c r="A137" s="339">
        <v>2133</v>
      </c>
      <c r="B137" s="339">
        <v>467</v>
      </c>
      <c r="C137" s="330">
        <v>637.96280040888882</v>
      </c>
      <c r="D137" s="393">
        <f>VLOOKUP(B137,'[3]Gail Math'!$A:$B,2,FALSE)</f>
        <v>20</v>
      </c>
      <c r="E137" s="330">
        <f t="shared" ref="E137:E200" si="6">C137/D137</f>
        <v>31.898140020444441</v>
      </c>
      <c r="F137" s="328">
        <v>1.83</v>
      </c>
      <c r="G137" s="341">
        <v>41870</v>
      </c>
      <c r="H137" s="340">
        <v>193.90966577777775</v>
      </c>
      <c r="I137" s="339">
        <v>192</v>
      </c>
      <c r="J137" s="397">
        <f t="shared" ref="J137:J200" si="7">PRODUCT(M137:N137)</f>
        <v>528</v>
      </c>
      <c r="K137" s="342">
        <v>69</v>
      </c>
      <c r="L137" s="343" t="s">
        <v>1186</v>
      </c>
      <c r="M137" s="342">
        <v>24</v>
      </c>
      <c r="N137" s="339">
        <v>22</v>
      </c>
      <c r="O137" s="386">
        <v>24</v>
      </c>
      <c r="P137" s="339">
        <v>1</v>
      </c>
      <c r="Q137" s="324"/>
      <c r="R137" s="300" t="s">
        <v>3716</v>
      </c>
      <c r="S137" s="300" t="s">
        <v>3729</v>
      </c>
      <c r="T137" s="300"/>
      <c r="U137" s="300" t="s">
        <v>3726</v>
      </c>
      <c r="V137" s="300" t="s">
        <v>3723</v>
      </c>
      <c r="W137" s="300" t="s">
        <v>3733</v>
      </c>
      <c r="X137" s="300" t="s">
        <v>3725</v>
      </c>
      <c r="Y137" s="400" t="s">
        <v>3727</v>
      </c>
      <c r="Z137" s="400" t="s">
        <v>3728</v>
      </c>
    </row>
    <row r="138" spans="1:26" ht="13.8" x14ac:dyDescent="0.25">
      <c r="A138" s="344">
        <v>2133</v>
      </c>
      <c r="B138" s="339">
        <v>467</v>
      </c>
      <c r="C138" s="394">
        <v>668.39423086222212</v>
      </c>
      <c r="D138" s="393">
        <v>20</v>
      </c>
      <c r="E138" s="330">
        <f t="shared" si="6"/>
        <v>33.419711543111106</v>
      </c>
      <c r="F138" s="395">
        <v>1.89</v>
      </c>
      <c r="G138" s="345">
        <v>41886</v>
      </c>
      <c r="H138" s="346">
        <v>197.74977244444443</v>
      </c>
      <c r="I138" s="339">
        <v>196.5</v>
      </c>
      <c r="J138" s="397">
        <f t="shared" si="7"/>
        <v>484</v>
      </c>
      <c r="K138" s="342">
        <v>124</v>
      </c>
      <c r="L138" s="343" t="s">
        <v>1430</v>
      </c>
      <c r="M138" s="342">
        <v>22</v>
      </c>
      <c r="N138" s="339">
        <v>22</v>
      </c>
      <c r="O138" s="386" t="s">
        <v>1553</v>
      </c>
      <c r="P138" s="339">
        <v>0</v>
      </c>
      <c r="Q138" s="324"/>
      <c r="R138" s="300" t="s">
        <v>3716</v>
      </c>
      <c r="S138" s="300" t="s">
        <v>3729</v>
      </c>
      <c r="T138" s="300"/>
      <c r="U138" s="300" t="s">
        <v>3726</v>
      </c>
      <c r="V138" s="300" t="s">
        <v>3723</v>
      </c>
      <c r="W138" s="300" t="s">
        <v>3733</v>
      </c>
      <c r="X138" s="300" t="s">
        <v>3725</v>
      </c>
      <c r="Y138" s="400" t="s">
        <v>3727</v>
      </c>
      <c r="Z138" s="400" t="s">
        <v>3728</v>
      </c>
    </row>
    <row r="139" spans="1:26" ht="13.8" x14ac:dyDescent="0.25">
      <c r="A139" s="324">
        <v>2134</v>
      </c>
      <c r="B139" s="324">
        <v>468</v>
      </c>
      <c r="C139" s="330">
        <v>830.32594216000018</v>
      </c>
      <c r="D139" s="393">
        <f>VLOOKUP(B139,'[3]Gail Math'!$A:$B,2,FALSE)</f>
        <v>20</v>
      </c>
      <c r="E139" s="330">
        <f t="shared" si="6"/>
        <v>41.51629710800001</v>
      </c>
      <c r="F139" s="328">
        <v>1.86</v>
      </c>
      <c r="G139" s="325">
        <v>41870</v>
      </c>
      <c r="H139" s="335">
        <v>220.24560800000003</v>
      </c>
      <c r="I139" s="324">
        <v>218</v>
      </c>
      <c r="J139" s="397">
        <f t="shared" si="7"/>
        <v>756</v>
      </c>
      <c r="K139" s="336">
        <v>70</v>
      </c>
      <c r="L139" s="337" t="s">
        <v>1189</v>
      </c>
      <c r="M139" s="336">
        <v>28</v>
      </c>
      <c r="N139" s="324">
        <v>27</v>
      </c>
      <c r="O139" s="386">
        <v>5</v>
      </c>
      <c r="P139" s="324">
        <v>1</v>
      </c>
      <c r="Q139" s="324"/>
      <c r="R139" s="300" t="s">
        <v>3716</v>
      </c>
      <c r="S139" s="300" t="s">
        <v>3729</v>
      </c>
      <c r="T139" s="300"/>
      <c r="U139" s="300" t="s">
        <v>3726</v>
      </c>
      <c r="V139" s="300" t="s">
        <v>3723</v>
      </c>
      <c r="W139" s="300" t="s">
        <v>3733</v>
      </c>
      <c r="X139" s="300" t="s">
        <v>3725</v>
      </c>
      <c r="Y139" s="400" t="s">
        <v>3727</v>
      </c>
      <c r="Z139" s="400" t="s">
        <v>3728</v>
      </c>
    </row>
    <row r="140" spans="1:26" ht="13.8" x14ac:dyDescent="0.25">
      <c r="A140" s="324">
        <v>2135</v>
      </c>
      <c r="B140" s="324">
        <v>470</v>
      </c>
      <c r="C140" s="330">
        <v>384.90759303999999</v>
      </c>
      <c r="D140" s="393">
        <f>VLOOKUP(B140,'[3]Gail Math'!$A:$B,2,FALSE)</f>
        <v>20</v>
      </c>
      <c r="E140" s="330">
        <f t="shared" si="6"/>
        <v>19.245379652</v>
      </c>
      <c r="F140" s="328">
        <v>1.86</v>
      </c>
      <c r="G140" s="325">
        <v>41870</v>
      </c>
      <c r="H140" s="335">
        <v>122.582036</v>
      </c>
      <c r="I140" s="324">
        <v>120.75</v>
      </c>
      <c r="J140" s="397">
        <f t="shared" si="7"/>
        <v>210</v>
      </c>
      <c r="K140" s="336">
        <v>71</v>
      </c>
      <c r="L140" s="337" t="s">
        <v>1186</v>
      </c>
      <c r="M140" s="336">
        <v>15</v>
      </c>
      <c r="N140" s="324">
        <v>14</v>
      </c>
      <c r="O140" s="386">
        <v>12</v>
      </c>
      <c r="P140" s="324">
        <v>1</v>
      </c>
      <c r="Q140" s="324"/>
      <c r="R140" s="300" t="s">
        <v>3716</v>
      </c>
      <c r="S140" s="300" t="s">
        <v>3729</v>
      </c>
      <c r="T140" s="300"/>
      <c r="U140" s="300" t="s">
        <v>3726</v>
      </c>
      <c r="V140" s="300" t="s">
        <v>3723</v>
      </c>
      <c r="W140" s="300" t="s">
        <v>3733</v>
      </c>
      <c r="X140" s="300" t="s">
        <v>3725</v>
      </c>
      <c r="Y140" s="400" t="s">
        <v>3727</v>
      </c>
      <c r="Z140" s="400" t="s">
        <v>3728</v>
      </c>
    </row>
    <row r="141" spans="1:26" ht="13.8" x14ac:dyDescent="0.25">
      <c r="A141" s="324">
        <v>2136</v>
      </c>
      <c r="B141" s="324">
        <v>471</v>
      </c>
      <c r="C141" s="330">
        <v>449.49081874666655</v>
      </c>
      <c r="D141" s="393">
        <f>VLOOKUP(B141,'[3]Gail Math'!$A:$B,2,FALSE)</f>
        <v>12</v>
      </c>
      <c r="E141" s="330">
        <f t="shared" si="6"/>
        <v>37.457568228888881</v>
      </c>
      <c r="F141" s="328">
        <v>1.84</v>
      </c>
      <c r="G141" s="325">
        <v>41870</v>
      </c>
      <c r="H141" s="335">
        <v>140.02829244444442</v>
      </c>
      <c r="I141" s="324">
        <v>136.5</v>
      </c>
      <c r="J141" s="397">
        <f t="shared" si="7"/>
        <v>272</v>
      </c>
      <c r="K141" s="336">
        <v>72</v>
      </c>
      <c r="L141" s="337" t="s">
        <v>1256</v>
      </c>
      <c r="M141" s="336">
        <v>17</v>
      </c>
      <c r="N141" s="324">
        <v>16</v>
      </c>
      <c r="O141" s="386">
        <v>15</v>
      </c>
      <c r="P141" s="324">
        <v>1</v>
      </c>
      <c r="Q141" s="324"/>
      <c r="R141" s="300" t="s">
        <v>3716</v>
      </c>
      <c r="S141" s="300" t="s">
        <v>3729</v>
      </c>
      <c r="T141" s="300"/>
      <c r="U141" s="300" t="s">
        <v>3726</v>
      </c>
      <c r="V141" s="300" t="s">
        <v>3723</v>
      </c>
      <c r="W141" s="300" t="s">
        <v>3733</v>
      </c>
      <c r="X141" s="300" t="s">
        <v>3725</v>
      </c>
      <c r="Y141" s="400" t="s">
        <v>3727</v>
      </c>
      <c r="Z141" s="400" t="s">
        <v>3728</v>
      </c>
    </row>
    <row r="142" spans="1:26" ht="13.8" x14ac:dyDescent="0.25">
      <c r="A142" s="324">
        <v>2137</v>
      </c>
      <c r="B142" s="324">
        <v>472</v>
      </c>
      <c r="C142" s="330">
        <v>484.06033610666657</v>
      </c>
      <c r="D142" s="393">
        <f>VLOOKUP(B142,'[3]Gail Math'!$A:$B,2,FALSE)</f>
        <v>16</v>
      </c>
      <c r="E142" s="330">
        <f t="shared" si="6"/>
        <v>30.253771006666661</v>
      </c>
      <c r="F142" s="328">
        <v>1.83</v>
      </c>
      <c r="G142" s="325">
        <v>41870</v>
      </c>
      <c r="H142" s="335">
        <v>153.18365066666664</v>
      </c>
      <c r="I142" s="324">
        <v>152</v>
      </c>
      <c r="J142" s="397">
        <f t="shared" si="7"/>
        <v>342</v>
      </c>
      <c r="K142" s="336">
        <v>72</v>
      </c>
      <c r="L142" s="337" t="s">
        <v>1343</v>
      </c>
      <c r="M142" s="336">
        <v>19</v>
      </c>
      <c r="N142" s="324">
        <v>18</v>
      </c>
      <c r="O142" s="386">
        <v>14</v>
      </c>
      <c r="P142" s="324">
        <v>1</v>
      </c>
      <c r="Q142" s="324"/>
      <c r="R142" s="300" t="s">
        <v>3716</v>
      </c>
      <c r="S142" s="300" t="s">
        <v>3729</v>
      </c>
      <c r="T142" s="300"/>
      <c r="U142" s="300" t="s">
        <v>3726</v>
      </c>
      <c r="V142" s="300" t="s">
        <v>3723</v>
      </c>
      <c r="W142" s="300" t="s">
        <v>3733</v>
      </c>
      <c r="X142" s="300" t="s">
        <v>3725</v>
      </c>
      <c r="Y142" s="400" t="s">
        <v>3727</v>
      </c>
      <c r="Z142" s="400" t="s">
        <v>3728</v>
      </c>
    </row>
    <row r="143" spans="1:26" ht="13.8" x14ac:dyDescent="0.25">
      <c r="A143" s="324">
        <v>2138</v>
      </c>
      <c r="B143" s="324">
        <v>474</v>
      </c>
      <c r="C143" s="330">
        <v>659.42660072000001</v>
      </c>
      <c r="D143" s="393">
        <f>VLOOKUP(B143,'[3]Gail Math'!$A:$B,2,FALSE)</f>
        <v>20</v>
      </c>
      <c r="E143" s="330">
        <f t="shared" si="6"/>
        <v>32.971330035999998</v>
      </c>
      <c r="F143" s="328">
        <v>1.83</v>
      </c>
      <c r="G143" s="325">
        <v>41870</v>
      </c>
      <c r="H143" s="335">
        <v>198.02600622222224</v>
      </c>
      <c r="I143" s="324">
        <v>196</v>
      </c>
      <c r="J143" s="397">
        <f t="shared" si="7"/>
        <v>600</v>
      </c>
      <c r="K143" s="336">
        <v>73</v>
      </c>
      <c r="L143" s="337" t="s">
        <v>1256</v>
      </c>
      <c r="M143" s="336">
        <v>25</v>
      </c>
      <c r="N143" s="324">
        <v>24</v>
      </c>
      <c r="O143" s="386">
        <v>14</v>
      </c>
      <c r="P143" s="324">
        <v>1</v>
      </c>
      <c r="Q143" s="324"/>
      <c r="R143" s="300" t="s">
        <v>3716</v>
      </c>
      <c r="S143" s="300" t="s">
        <v>3729</v>
      </c>
      <c r="T143" s="300"/>
      <c r="U143" s="300" t="s">
        <v>3726</v>
      </c>
      <c r="V143" s="300" t="s">
        <v>3723</v>
      </c>
      <c r="W143" s="300" t="s">
        <v>3733</v>
      </c>
      <c r="X143" s="300" t="s">
        <v>3725</v>
      </c>
      <c r="Y143" s="400" t="s">
        <v>3727</v>
      </c>
      <c r="Z143" s="400" t="s">
        <v>3728</v>
      </c>
    </row>
    <row r="144" spans="1:26" ht="13.8" x14ac:dyDescent="0.25">
      <c r="A144" s="324">
        <v>2139</v>
      </c>
      <c r="B144" s="324">
        <v>475</v>
      </c>
      <c r="C144" s="330">
        <v>835.26667796000015</v>
      </c>
      <c r="D144" s="393">
        <f>VLOOKUP(B144,'[3]Gail Math'!$A:$B,2,FALSE)</f>
        <v>20</v>
      </c>
      <c r="E144" s="330">
        <f t="shared" si="6"/>
        <v>41.763333898000006</v>
      </c>
      <c r="F144" s="328">
        <v>1.84</v>
      </c>
      <c r="G144" s="325">
        <v>41870</v>
      </c>
      <c r="H144" s="335">
        <v>287.03322266666669</v>
      </c>
      <c r="I144" s="324">
        <v>285.5</v>
      </c>
      <c r="J144" s="397">
        <f t="shared" si="7"/>
        <v>1260</v>
      </c>
      <c r="K144" s="336">
        <v>74</v>
      </c>
      <c r="L144" s="337" t="s">
        <v>1264</v>
      </c>
      <c r="M144" s="336">
        <v>36</v>
      </c>
      <c r="N144" s="324">
        <v>35</v>
      </c>
      <c r="O144" s="386">
        <v>15</v>
      </c>
      <c r="P144" s="324">
        <v>1</v>
      </c>
      <c r="Q144" s="324"/>
      <c r="R144" s="300" t="s">
        <v>3716</v>
      </c>
      <c r="S144" s="300" t="s">
        <v>3729</v>
      </c>
      <c r="T144" s="300"/>
      <c r="U144" s="300" t="s">
        <v>3726</v>
      </c>
      <c r="V144" s="300" t="s">
        <v>3723</v>
      </c>
      <c r="W144" s="300" t="s">
        <v>3733</v>
      </c>
      <c r="X144" s="300" t="s">
        <v>3725</v>
      </c>
      <c r="Y144" s="400" t="s">
        <v>3727</v>
      </c>
      <c r="Z144" s="400" t="s">
        <v>3728</v>
      </c>
    </row>
    <row r="145" spans="1:26" ht="13.8" x14ac:dyDescent="0.25">
      <c r="A145" s="324">
        <v>2140</v>
      </c>
      <c r="B145" s="324">
        <v>477</v>
      </c>
      <c r="C145" s="330">
        <v>229.86022713111109</v>
      </c>
      <c r="D145" s="393">
        <f>VLOOKUP(B145,'[3]Gail Math'!$A:$B,2,FALSE)</f>
        <v>20</v>
      </c>
      <c r="E145" s="330">
        <f t="shared" si="6"/>
        <v>11.493011356555554</v>
      </c>
      <c r="F145" s="328">
        <v>1.88</v>
      </c>
      <c r="G145" s="325">
        <v>41808</v>
      </c>
      <c r="H145" s="335">
        <v>63.673193111111111</v>
      </c>
      <c r="I145" s="324">
        <v>61</v>
      </c>
      <c r="J145" s="397">
        <f t="shared" si="7"/>
        <v>64</v>
      </c>
      <c r="K145" s="336">
        <v>63</v>
      </c>
      <c r="L145" s="337" t="s">
        <v>1364</v>
      </c>
      <c r="M145" s="336">
        <v>8</v>
      </c>
      <c r="N145" s="324">
        <v>8</v>
      </c>
      <c r="O145" s="386">
        <v>14</v>
      </c>
      <c r="P145" s="324">
        <v>1</v>
      </c>
      <c r="Q145" s="324"/>
      <c r="R145" s="300" t="s">
        <v>3716</v>
      </c>
      <c r="S145" s="300" t="s">
        <v>3729</v>
      </c>
      <c r="T145" s="300"/>
      <c r="U145" s="300" t="s">
        <v>3726</v>
      </c>
      <c r="V145" s="300" t="s">
        <v>3723</v>
      </c>
      <c r="W145" s="300" t="s">
        <v>3733</v>
      </c>
      <c r="X145" s="300" t="s">
        <v>3725</v>
      </c>
      <c r="Y145" s="400" t="s">
        <v>3727</v>
      </c>
      <c r="Z145" s="400" t="s">
        <v>3728</v>
      </c>
    </row>
    <row r="146" spans="1:26" ht="13.8" x14ac:dyDescent="0.25">
      <c r="A146" s="324">
        <v>2141</v>
      </c>
      <c r="B146" s="324">
        <v>478</v>
      </c>
      <c r="C146" s="330">
        <v>168.3303554666667</v>
      </c>
      <c r="D146" s="393">
        <f>VLOOKUP(B146,'[3]Gail Math'!$A:$B,2,FALSE)</f>
        <v>8</v>
      </c>
      <c r="E146" s="330">
        <f t="shared" si="6"/>
        <v>21.041294433333338</v>
      </c>
      <c r="F146" s="328">
        <v>1.92</v>
      </c>
      <c r="G146" s="325">
        <v>41808</v>
      </c>
      <c r="H146" s="335">
        <v>45.250095555555561</v>
      </c>
      <c r="I146" s="324">
        <v>42.5</v>
      </c>
      <c r="J146" s="397">
        <f t="shared" si="7"/>
        <v>24</v>
      </c>
      <c r="K146" s="336">
        <v>64</v>
      </c>
      <c r="L146" s="337" t="s">
        <v>1210</v>
      </c>
      <c r="M146" s="336">
        <v>6</v>
      </c>
      <c r="N146" s="324">
        <v>4</v>
      </c>
      <c r="O146" s="386">
        <v>29</v>
      </c>
      <c r="P146" s="324">
        <v>1</v>
      </c>
      <c r="Q146" s="324"/>
      <c r="R146" s="300" t="s">
        <v>3716</v>
      </c>
      <c r="S146" s="300" t="s">
        <v>3729</v>
      </c>
      <c r="T146" s="300"/>
      <c r="U146" s="300" t="s">
        <v>3726</v>
      </c>
      <c r="V146" s="300" t="s">
        <v>3723</v>
      </c>
      <c r="W146" s="300" t="s">
        <v>3733</v>
      </c>
      <c r="X146" s="300" t="s">
        <v>3725</v>
      </c>
      <c r="Y146" s="400" t="s">
        <v>3727</v>
      </c>
      <c r="Z146" s="400" t="s">
        <v>3728</v>
      </c>
    </row>
    <row r="147" spans="1:26" ht="13.8" x14ac:dyDescent="0.25">
      <c r="A147" s="324">
        <v>2142</v>
      </c>
      <c r="B147" s="324">
        <v>479</v>
      </c>
      <c r="C147" s="330">
        <v>277.40761387777781</v>
      </c>
      <c r="D147" s="393">
        <f>VLOOKUP(B147,'[3]Gail Math'!$A:$B,2,FALSE)</f>
        <v>20</v>
      </c>
      <c r="E147" s="330">
        <f t="shared" si="6"/>
        <v>13.87038069388889</v>
      </c>
      <c r="F147" s="328">
        <v>1.85</v>
      </c>
      <c r="G147" s="325">
        <v>41808</v>
      </c>
      <c r="H147" s="335">
        <v>74.372014444444446</v>
      </c>
      <c r="I147" s="324">
        <v>71.5</v>
      </c>
      <c r="J147" s="397">
        <f t="shared" si="7"/>
        <v>81</v>
      </c>
      <c r="K147" s="336">
        <v>64</v>
      </c>
      <c r="L147" s="337" t="s">
        <v>1324</v>
      </c>
      <c r="M147" s="336">
        <v>9</v>
      </c>
      <c r="N147" s="324">
        <v>9</v>
      </c>
      <c r="O147" s="386">
        <v>13</v>
      </c>
      <c r="P147" s="324">
        <v>1</v>
      </c>
      <c r="Q147" s="324"/>
      <c r="R147" s="300" t="s">
        <v>3716</v>
      </c>
      <c r="S147" s="300" t="s">
        <v>3729</v>
      </c>
      <c r="T147" s="300"/>
      <c r="U147" s="300" t="s">
        <v>3726</v>
      </c>
      <c r="V147" s="300" t="s">
        <v>3723</v>
      </c>
      <c r="W147" s="300" t="s">
        <v>3733</v>
      </c>
      <c r="X147" s="300" t="s">
        <v>3725</v>
      </c>
      <c r="Y147" s="400" t="s">
        <v>3727</v>
      </c>
      <c r="Z147" s="400" t="s">
        <v>3728</v>
      </c>
    </row>
    <row r="148" spans="1:26" ht="13.8" x14ac:dyDescent="0.25">
      <c r="A148" s="324">
        <v>2143</v>
      </c>
      <c r="B148" s="324">
        <v>480</v>
      </c>
      <c r="C148" s="330">
        <v>234.58346698222221</v>
      </c>
      <c r="D148" s="393">
        <f>VLOOKUP(B148,'[3]Gail Math'!$A:$B,2,FALSE)</f>
        <v>8</v>
      </c>
      <c r="E148" s="330">
        <f t="shared" si="6"/>
        <v>29.322933372777776</v>
      </c>
      <c r="F148" s="328">
        <v>1.94</v>
      </c>
      <c r="G148" s="325">
        <v>41808</v>
      </c>
      <c r="H148" s="335">
        <v>78.719284222222214</v>
      </c>
      <c r="I148" s="324">
        <v>76.5</v>
      </c>
      <c r="J148" s="397">
        <f t="shared" si="7"/>
        <v>100</v>
      </c>
      <c r="K148" s="336">
        <v>64</v>
      </c>
      <c r="L148" s="337" t="s">
        <v>1284</v>
      </c>
      <c r="M148" s="336">
        <v>10</v>
      </c>
      <c r="N148" s="324">
        <v>10</v>
      </c>
      <c r="O148" s="386">
        <v>14</v>
      </c>
      <c r="P148" s="324">
        <v>1</v>
      </c>
      <c r="Q148" s="324"/>
      <c r="R148" s="300" t="s">
        <v>3716</v>
      </c>
      <c r="S148" s="300" t="s">
        <v>3729</v>
      </c>
      <c r="T148" s="300"/>
      <c r="U148" s="300" t="s">
        <v>3726</v>
      </c>
      <c r="V148" s="300" t="s">
        <v>3723</v>
      </c>
      <c r="W148" s="300" t="s">
        <v>3733</v>
      </c>
      <c r="X148" s="300" t="s">
        <v>3725</v>
      </c>
      <c r="Y148" s="400" t="s">
        <v>3727</v>
      </c>
      <c r="Z148" s="400" t="s">
        <v>3728</v>
      </c>
    </row>
    <row r="149" spans="1:26" ht="13.8" x14ac:dyDescent="0.25">
      <c r="A149" s="324">
        <v>2144</v>
      </c>
      <c r="B149" s="324">
        <v>481</v>
      </c>
      <c r="C149" s="330">
        <v>363.51511606666674</v>
      </c>
      <c r="D149" s="393">
        <f>VLOOKUP(B149,'[3]Gail Math'!$A:$B,2,FALSE)</f>
        <v>19</v>
      </c>
      <c r="E149" s="330">
        <f t="shared" si="6"/>
        <v>19.132374529824563</v>
      </c>
      <c r="F149" s="328">
        <v>1.86</v>
      </c>
      <c r="G149" s="325">
        <v>41870</v>
      </c>
      <c r="H149" s="335">
        <v>106.60267333333334</v>
      </c>
      <c r="I149" s="324">
        <v>104</v>
      </c>
      <c r="J149" s="397">
        <f t="shared" si="7"/>
        <v>156</v>
      </c>
      <c r="K149" s="336">
        <v>75</v>
      </c>
      <c r="L149" s="337" t="s">
        <v>1430</v>
      </c>
      <c r="M149" s="336">
        <v>13</v>
      </c>
      <c r="N149" s="324">
        <v>12</v>
      </c>
      <c r="O149" s="386">
        <v>30</v>
      </c>
      <c r="P149" s="324">
        <v>1</v>
      </c>
      <c r="Q149" s="324"/>
      <c r="R149" s="300" t="s">
        <v>3716</v>
      </c>
      <c r="S149" s="300" t="s">
        <v>3729</v>
      </c>
      <c r="T149" s="300"/>
      <c r="U149" s="300" t="s">
        <v>3726</v>
      </c>
      <c r="V149" s="300" t="s">
        <v>3723</v>
      </c>
      <c r="W149" s="300" t="s">
        <v>3733</v>
      </c>
      <c r="X149" s="300" t="s">
        <v>3725</v>
      </c>
      <c r="Y149" s="400" t="s">
        <v>3727</v>
      </c>
      <c r="Z149" s="400" t="s">
        <v>3728</v>
      </c>
    </row>
    <row r="150" spans="1:26" ht="13.8" x14ac:dyDescent="0.25">
      <c r="A150" s="324">
        <v>2145</v>
      </c>
      <c r="B150" s="324">
        <v>482</v>
      </c>
      <c r="C150" s="330">
        <v>291.76018315555558</v>
      </c>
      <c r="D150" s="393">
        <f>VLOOKUP(B150,'[3]Gail Math'!$A:$B,2,FALSE)</f>
        <v>14</v>
      </c>
      <c r="E150" s="330">
        <f t="shared" si="6"/>
        <v>20.840013082539684</v>
      </c>
      <c r="F150" s="328">
        <v>1.89</v>
      </c>
      <c r="G150" s="325">
        <v>41808</v>
      </c>
      <c r="H150" s="335">
        <v>95.659076444444452</v>
      </c>
      <c r="I150" s="324">
        <v>93</v>
      </c>
      <c r="J150" s="397">
        <f t="shared" si="7"/>
        <v>132</v>
      </c>
      <c r="K150" s="336">
        <v>64</v>
      </c>
      <c r="L150" s="337" t="s">
        <v>1196</v>
      </c>
      <c r="M150" s="336">
        <v>12</v>
      </c>
      <c r="N150" s="324">
        <v>11</v>
      </c>
      <c r="O150" s="386">
        <v>30</v>
      </c>
      <c r="P150" s="324">
        <v>1</v>
      </c>
      <c r="Q150" s="324"/>
      <c r="R150" s="300" t="s">
        <v>3716</v>
      </c>
      <c r="S150" s="300" t="s">
        <v>3729</v>
      </c>
      <c r="T150" s="300"/>
      <c r="U150" s="300" t="s">
        <v>3726</v>
      </c>
      <c r="V150" s="300" t="s">
        <v>3723</v>
      </c>
      <c r="W150" s="300" t="s">
        <v>3733</v>
      </c>
      <c r="X150" s="300" t="s">
        <v>3725</v>
      </c>
      <c r="Y150" s="400" t="s">
        <v>3727</v>
      </c>
      <c r="Z150" s="400" t="s">
        <v>3728</v>
      </c>
    </row>
    <row r="151" spans="1:26" ht="13.8" x14ac:dyDescent="0.25">
      <c r="A151" s="324">
        <v>2146</v>
      </c>
      <c r="B151" s="324">
        <v>484</v>
      </c>
      <c r="C151" s="330">
        <v>544.45751007999991</v>
      </c>
      <c r="D151" s="393">
        <f>VLOOKUP(B151,'[3]Gail Math'!$A:$B,2,FALSE)</f>
        <v>20</v>
      </c>
      <c r="E151" s="330">
        <f t="shared" si="6"/>
        <v>27.222875503999994</v>
      </c>
      <c r="F151" s="328">
        <v>1.86</v>
      </c>
      <c r="G151" s="325">
        <v>41870</v>
      </c>
      <c r="H151" s="335">
        <v>158.27253199999998</v>
      </c>
      <c r="I151" s="324">
        <v>155.5</v>
      </c>
      <c r="J151" s="397">
        <f t="shared" si="7"/>
        <v>380</v>
      </c>
      <c r="K151" s="336">
        <v>75</v>
      </c>
      <c r="L151" s="337" t="s">
        <v>1343</v>
      </c>
      <c r="M151" s="336">
        <v>20</v>
      </c>
      <c r="N151" s="324">
        <v>19</v>
      </c>
      <c r="O151" s="386">
        <v>13</v>
      </c>
      <c r="P151" s="324">
        <v>1</v>
      </c>
      <c r="Q151" s="324"/>
      <c r="R151" s="300" t="s">
        <v>3716</v>
      </c>
      <c r="S151" s="300" t="s">
        <v>3729</v>
      </c>
      <c r="T151" s="300"/>
      <c r="U151" s="300" t="s">
        <v>3726</v>
      </c>
      <c r="V151" s="300" t="s">
        <v>3723</v>
      </c>
      <c r="W151" s="300" t="s">
        <v>3733</v>
      </c>
      <c r="X151" s="300" t="s">
        <v>3725</v>
      </c>
      <c r="Y151" s="400" t="s">
        <v>3727</v>
      </c>
      <c r="Z151" s="400" t="s">
        <v>3728</v>
      </c>
    </row>
    <row r="152" spans="1:26" ht="13.8" x14ac:dyDescent="0.25">
      <c r="A152" s="324">
        <v>2147</v>
      </c>
      <c r="B152" s="324">
        <v>487</v>
      </c>
      <c r="C152" s="330">
        <v>331.09991811555557</v>
      </c>
      <c r="D152" s="393">
        <f>VLOOKUP(B152,'[3]Gail Math'!$A:$B,2,FALSE)</f>
        <v>20</v>
      </c>
      <c r="E152" s="330">
        <f t="shared" si="6"/>
        <v>16.55499590577778</v>
      </c>
      <c r="F152" s="328">
        <v>1.81</v>
      </c>
      <c r="G152" s="325">
        <v>41808</v>
      </c>
      <c r="H152" s="335">
        <v>91.464065777777776</v>
      </c>
      <c r="I152" s="324">
        <v>88</v>
      </c>
      <c r="J152" s="397">
        <f t="shared" si="7"/>
        <v>110</v>
      </c>
      <c r="K152" s="336">
        <v>65</v>
      </c>
      <c r="L152" s="337" t="s">
        <v>1264</v>
      </c>
      <c r="M152" s="336">
        <v>11</v>
      </c>
      <c r="N152" s="324">
        <v>10</v>
      </c>
      <c r="O152" s="386">
        <v>13</v>
      </c>
      <c r="P152" s="324">
        <v>1</v>
      </c>
      <c r="Q152" s="324"/>
      <c r="R152" s="300" t="s">
        <v>3716</v>
      </c>
      <c r="S152" s="300" t="s">
        <v>3729</v>
      </c>
      <c r="T152" s="300"/>
      <c r="U152" s="300" t="s">
        <v>3726</v>
      </c>
      <c r="V152" s="300" t="s">
        <v>3723</v>
      </c>
      <c r="W152" s="300" t="s">
        <v>3733</v>
      </c>
      <c r="X152" s="300" t="s">
        <v>3725</v>
      </c>
      <c r="Y152" s="400" t="s">
        <v>3727</v>
      </c>
      <c r="Z152" s="400" t="s">
        <v>3728</v>
      </c>
    </row>
    <row r="153" spans="1:26" ht="13.8" x14ac:dyDescent="0.25">
      <c r="A153" s="324">
        <v>2148</v>
      </c>
      <c r="B153" s="324">
        <v>489</v>
      </c>
      <c r="C153" s="330">
        <v>474.94544399111112</v>
      </c>
      <c r="D153" s="393">
        <f>VLOOKUP(B153,'[3]Gail Math'!$A:$B,2,FALSE)</f>
        <v>20</v>
      </c>
      <c r="E153" s="330">
        <f t="shared" si="6"/>
        <v>23.747272199555557</v>
      </c>
      <c r="F153" s="328">
        <v>1.83</v>
      </c>
      <c r="G153" s="325">
        <v>41870</v>
      </c>
      <c r="H153" s="335">
        <v>134.54545155555556</v>
      </c>
      <c r="I153" s="324">
        <v>134</v>
      </c>
      <c r="J153" s="397">
        <f t="shared" si="7"/>
        <v>289</v>
      </c>
      <c r="K153" s="336">
        <v>76</v>
      </c>
      <c r="L153" s="337" t="s">
        <v>1232</v>
      </c>
      <c r="M153" s="336">
        <v>17</v>
      </c>
      <c r="N153" s="324">
        <v>17</v>
      </c>
      <c r="O153" s="386">
        <v>6</v>
      </c>
      <c r="P153" s="324">
        <v>1</v>
      </c>
      <c r="Q153" s="324"/>
      <c r="R153" s="300" t="s">
        <v>3716</v>
      </c>
      <c r="S153" s="300" t="s">
        <v>3729</v>
      </c>
      <c r="T153" s="300"/>
      <c r="U153" s="300" t="s">
        <v>3726</v>
      </c>
      <c r="V153" s="300" t="s">
        <v>3723</v>
      </c>
      <c r="W153" s="300" t="s">
        <v>3733</v>
      </c>
      <c r="X153" s="300" t="s">
        <v>3725</v>
      </c>
      <c r="Y153" s="400" t="s">
        <v>3727</v>
      </c>
      <c r="Z153" s="400" t="s">
        <v>3728</v>
      </c>
    </row>
    <row r="154" spans="1:26" ht="13.8" x14ac:dyDescent="0.25">
      <c r="A154" s="324">
        <v>2149</v>
      </c>
      <c r="B154" s="324">
        <v>490</v>
      </c>
      <c r="C154" s="330">
        <v>483.56642064000005</v>
      </c>
      <c r="D154" s="393">
        <f>VLOOKUP(B154,'[3]Gail Math'!$A:$B,2,FALSE)</f>
        <v>20</v>
      </c>
      <c r="E154" s="330">
        <f t="shared" si="6"/>
        <v>24.178321032000003</v>
      </c>
      <c r="F154" s="328">
        <v>1.85</v>
      </c>
      <c r="G154" s="325">
        <v>41870</v>
      </c>
      <c r="H154" s="335">
        <v>138.95586800000001</v>
      </c>
      <c r="I154" s="324">
        <v>133</v>
      </c>
      <c r="J154" s="397">
        <f t="shared" si="7"/>
        <v>289</v>
      </c>
      <c r="K154" s="336">
        <v>76</v>
      </c>
      <c r="L154" s="337" t="s">
        <v>1418</v>
      </c>
      <c r="M154" s="336">
        <v>17</v>
      </c>
      <c r="N154" s="324">
        <v>17</v>
      </c>
      <c r="O154" s="386">
        <v>14</v>
      </c>
      <c r="P154" s="324">
        <v>1</v>
      </c>
      <c r="Q154" s="324"/>
      <c r="R154" s="300" t="s">
        <v>3716</v>
      </c>
      <c r="S154" s="300" t="s">
        <v>3729</v>
      </c>
      <c r="T154" s="300"/>
      <c r="U154" s="300" t="s">
        <v>3726</v>
      </c>
      <c r="V154" s="300" t="s">
        <v>3723</v>
      </c>
      <c r="W154" s="300" t="s">
        <v>3733</v>
      </c>
      <c r="X154" s="300" t="s">
        <v>3725</v>
      </c>
      <c r="Y154" s="400" t="s">
        <v>3727</v>
      </c>
      <c r="Z154" s="400" t="s">
        <v>3728</v>
      </c>
    </row>
    <row r="155" spans="1:26" ht="13.8" x14ac:dyDescent="0.25">
      <c r="A155" s="324">
        <v>2150</v>
      </c>
      <c r="B155" s="324">
        <v>492</v>
      </c>
      <c r="C155" s="330">
        <v>386.37397605333331</v>
      </c>
      <c r="D155" s="393">
        <f>VLOOKUP(B155,'[3]Gail Math'!$A:$B,2,FALSE)</f>
        <v>20</v>
      </c>
      <c r="E155" s="330">
        <f t="shared" si="6"/>
        <v>19.318698802666667</v>
      </c>
      <c r="F155" s="328">
        <v>1.87</v>
      </c>
      <c r="G155" s="325">
        <v>41870</v>
      </c>
      <c r="H155" s="335">
        <v>127.93840266666666</v>
      </c>
      <c r="I155" s="324">
        <v>125.5</v>
      </c>
      <c r="J155" s="397">
        <f t="shared" si="7"/>
        <v>256</v>
      </c>
      <c r="K155" s="336">
        <v>77</v>
      </c>
      <c r="L155" s="337" t="s">
        <v>1306</v>
      </c>
      <c r="M155" s="336">
        <v>16</v>
      </c>
      <c r="N155" s="324">
        <v>16</v>
      </c>
      <c r="O155" s="386">
        <v>14</v>
      </c>
      <c r="P155" s="324">
        <v>1</v>
      </c>
      <c r="Q155" s="324"/>
      <c r="R155" s="300" t="s">
        <v>3716</v>
      </c>
      <c r="S155" s="300" t="s">
        <v>3729</v>
      </c>
      <c r="T155" s="300"/>
      <c r="U155" s="300" t="s">
        <v>3726</v>
      </c>
      <c r="V155" s="300" t="s">
        <v>3723</v>
      </c>
      <c r="W155" s="300" t="s">
        <v>3733</v>
      </c>
      <c r="X155" s="300" t="s">
        <v>3725</v>
      </c>
      <c r="Y155" s="400" t="s">
        <v>3727</v>
      </c>
      <c r="Z155" s="400" t="s">
        <v>3728</v>
      </c>
    </row>
    <row r="156" spans="1:26" ht="13.8" x14ac:dyDescent="0.25">
      <c r="A156" s="324">
        <v>2151</v>
      </c>
      <c r="B156" s="324">
        <v>493</v>
      </c>
      <c r="C156" s="330">
        <v>726.28631334000011</v>
      </c>
      <c r="D156" s="393">
        <f>VLOOKUP(B156,'[3]Gail Math'!$A:$B,2,FALSE)</f>
        <v>19</v>
      </c>
      <c r="E156" s="330">
        <f t="shared" si="6"/>
        <v>38.225595438947373</v>
      </c>
      <c r="F156" s="328">
        <v>1.84</v>
      </c>
      <c r="G156" s="325">
        <v>41870</v>
      </c>
      <c r="H156" s="335">
        <v>241.29113400000006</v>
      </c>
      <c r="I156" s="324">
        <v>240</v>
      </c>
      <c r="J156" s="397">
        <f t="shared" si="7"/>
        <v>900</v>
      </c>
      <c r="K156" s="336">
        <v>77</v>
      </c>
      <c r="L156" s="337" t="s">
        <v>1230</v>
      </c>
      <c r="M156" s="336">
        <v>30</v>
      </c>
      <c r="N156" s="324">
        <v>30</v>
      </c>
      <c r="O156" s="386">
        <v>14</v>
      </c>
      <c r="P156" s="324">
        <v>1</v>
      </c>
      <c r="Q156" s="324"/>
      <c r="R156" s="300" t="s">
        <v>3716</v>
      </c>
      <c r="S156" s="300" t="s">
        <v>3729</v>
      </c>
      <c r="T156" s="300"/>
      <c r="U156" s="300" t="s">
        <v>3726</v>
      </c>
      <c r="V156" s="300" t="s">
        <v>3723</v>
      </c>
      <c r="W156" s="300" t="s">
        <v>3733</v>
      </c>
      <c r="X156" s="300" t="s">
        <v>3725</v>
      </c>
      <c r="Y156" s="400" t="s">
        <v>3727</v>
      </c>
      <c r="Z156" s="400" t="s">
        <v>3728</v>
      </c>
    </row>
    <row r="157" spans="1:26" ht="13.8" x14ac:dyDescent="0.25">
      <c r="A157" s="324">
        <v>2152</v>
      </c>
      <c r="B157" s="324">
        <v>495</v>
      </c>
      <c r="C157" s="330">
        <v>619.22150112666657</v>
      </c>
      <c r="D157" s="393">
        <f>VLOOKUP(B157,'[3]Gail Math'!$A:$B,2,FALSE)</f>
        <v>19</v>
      </c>
      <c r="E157" s="330">
        <f t="shared" si="6"/>
        <v>32.590605322456135</v>
      </c>
      <c r="F157" s="328">
        <v>1.87</v>
      </c>
      <c r="G157" s="325">
        <v>41870</v>
      </c>
      <c r="H157" s="335">
        <v>168.72520466666666</v>
      </c>
      <c r="I157" s="324">
        <v>166.25</v>
      </c>
      <c r="J157" s="397">
        <f t="shared" si="7"/>
        <v>420</v>
      </c>
      <c r="K157" s="336">
        <v>78</v>
      </c>
      <c r="L157" s="337" t="s">
        <v>1189</v>
      </c>
      <c r="M157" s="336">
        <v>21</v>
      </c>
      <c r="N157" s="324">
        <v>20</v>
      </c>
      <c r="O157" s="386">
        <v>12</v>
      </c>
      <c r="P157" s="324">
        <v>1</v>
      </c>
      <c r="Q157" s="324"/>
      <c r="R157" s="300" t="s">
        <v>3716</v>
      </c>
      <c r="S157" s="300" t="s">
        <v>3729</v>
      </c>
      <c r="T157" s="300"/>
      <c r="U157" s="300" t="s">
        <v>3726</v>
      </c>
      <c r="V157" s="300" t="s">
        <v>3723</v>
      </c>
      <c r="W157" s="300" t="s">
        <v>3733</v>
      </c>
      <c r="X157" s="300" t="s">
        <v>3725</v>
      </c>
      <c r="Y157" s="400" t="s">
        <v>3727</v>
      </c>
      <c r="Z157" s="400" t="s">
        <v>3728</v>
      </c>
    </row>
    <row r="158" spans="1:26" ht="13.8" x14ac:dyDescent="0.25">
      <c r="A158" s="339">
        <v>2153</v>
      </c>
      <c r="B158" s="339">
        <v>496</v>
      </c>
      <c r="C158" s="330">
        <v>383.59039402666673</v>
      </c>
      <c r="D158" s="393">
        <f>VLOOKUP(B158,'[3]Gail Math'!$A:$B,2,FALSE)</f>
        <v>20</v>
      </c>
      <c r="E158" s="330">
        <f t="shared" si="6"/>
        <v>19.179519701333337</v>
      </c>
      <c r="F158" s="328">
        <v>1.84</v>
      </c>
      <c r="G158" s="341">
        <v>41870</v>
      </c>
      <c r="H158" s="340">
        <v>126.18105066666668</v>
      </c>
      <c r="I158" s="339">
        <v>124.25</v>
      </c>
      <c r="J158" s="397">
        <f t="shared" si="7"/>
        <v>224</v>
      </c>
      <c r="K158" s="342">
        <v>79</v>
      </c>
      <c r="L158" s="343" t="s">
        <v>1324</v>
      </c>
      <c r="M158" s="342">
        <v>16</v>
      </c>
      <c r="N158" s="339">
        <v>14</v>
      </c>
      <c r="O158" s="386">
        <v>30</v>
      </c>
      <c r="P158" s="339">
        <v>1</v>
      </c>
      <c r="Q158" s="324"/>
      <c r="R158" s="300" t="s">
        <v>3716</v>
      </c>
      <c r="S158" s="300" t="s">
        <v>3729</v>
      </c>
      <c r="T158" s="300"/>
      <c r="U158" s="300" t="s">
        <v>3726</v>
      </c>
      <c r="V158" s="300" t="s">
        <v>3723</v>
      </c>
      <c r="W158" s="300" t="s">
        <v>3733</v>
      </c>
      <c r="X158" s="300" t="s">
        <v>3725</v>
      </c>
      <c r="Y158" s="400" t="s">
        <v>3727</v>
      </c>
      <c r="Z158" s="400" t="s">
        <v>3728</v>
      </c>
    </row>
    <row r="159" spans="1:26" ht="13.8" x14ac:dyDescent="0.25">
      <c r="A159" s="344">
        <v>2153</v>
      </c>
      <c r="B159" s="339">
        <v>496</v>
      </c>
      <c r="C159" s="394">
        <v>620.44670013333337</v>
      </c>
      <c r="D159" s="393">
        <v>20</v>
      </c>
      <c r="E159" s="330">
        <f t="shared" si="6"/>
        <v>31.022335006666669</v>
      </c>
      <c r="F159" s="395">
        <v>1.85</v>
      </c>
      <c r="G159" s="345">
        <v>41886</v>
      </c>
      <c r="H159" s="346">
        <v>213.21192444444443</v>
      </c>
      <c r="I159" s="339">
        <v>211.25</v>
      </c>
      <c r="J159" s="397">
        <f t="shared" si="7"/>
        <v>576</v>
      </c>
      <c r="K159" s="342">
        <v>125</v>
      </c>
      <c r="L159" s="343" t="s">
        <v>1235</v>
      </c>
      <c r="M159" s="342">
        <v>24</v>
      </c>
      <c r="N159" s="339">
        <v>24</v>
      </c>
      <c r="O159" s="386" t="s">
        <v>1553</v>
      </c>
      <c r="P159" s="339">
        <v>0</v>
      </c>
      <c r="Q159" s="324"/>
      <c r="R159" s="300" t="s">
        <v>3716</v>
      </c>
      <c r="S159" s="300" t="s">
        <v>3729</v>
      </c>
      <c r="T159" s="300"/>
      <c r="U159" s="300" t="s">
        <v>3726</v>
      </c>
      <c r="V159" s="300" t="s">
        <v>3723</v>
      </c>
      <c r="W159" s="300" t="s">
        <v>3733</v>
      </c>
      <c r="X159" s="300" t="s">
        <v>3725</v>
      </c>
      <c r="Y159" s="400" t="s">
        <v>3727</v>
      </c>
      <c r="Z159" s="400" t="s">
        <v>3728</v>
      </c>
    </row>
    <row r="160" spans="1:26" ht="13.8" x14ac:dyDescent="0.25">
      <c r="A160" s="324">
        <v>2154</v>
      </c>
      <c r="B160" s="324">
        <v>497</v>
      </c>
      <c r="C160" s="330">
        <v>265.44430677333332</v>
      </c>
      <c r="D160" s="393">
        <f>VLOOKUP(B160,'[3]Gail Math'!$A:$B,2,FALSE)</f>
        <v>6</v>
      </c>
      <c r="E160" s="330">
        <f t="shared" si="6"/>
        <v>44.240717795555554</v>
      </c>
      <c r="F160" s="328">
        <v>1.85</v>
      </c>
      <c r="G160" s="325">
        <v>41808</v>
      </c>
      <c r="H160" s="335">
        <v>79.001281777777777</v>
      </c>
      <c r="I160" s="324">
        <v>76</v>
      </c>
      <c r="J160" s="397">
        <f t="shared" si="7"/>
        <v>90</v>
      </c>
      <c r="K160" s="336">
        <v>65</v>
      </c>
      <c r="L160" s="337" t="s">
        <v>1256</v>
      </c>
      <c r="M160" s="336">
        <v>10</v>
      </c>
      <c r="N160" s="324">
        <v>9</v>
      </c>
      <c r="O160" s="386">
        <v>13</v>
      </c>
      <c r="P160" s="324">
        <v>1</v>
      </c>
      <c r="Q160" s="324"/>
      <c r="R160" s="300" t="s">
        <v>3716</v>
      </c>
      <c r="S160" s="300" t="s">
        <v>3729</v>
      </c>
      <c r="T160" s="300"/>
      <c r="U160" s="300" t="s">
        <v>3726</v>
      </c>
      <c r="V160" s="300" t="s">
        <v>3723</v>
      </c>
      <c r="W160" s="300" t="s">
        <v>3733</v>
      </c>
      <c r="X160" s="300" t="s">
        <v>3725</v>
      </c>
      <c r="Y160" s="400" t="s">
        <v>3727</v>
      </c>
      <c r="Z160" s="400" t="s">
        <v>3728</v>
      </c>
    </row>
    <row r="161" spans="1:26" ht="13.8" x14ac:dyDescent="0.25">
      <c r="A161" s="324">
        <v>2155</v>
      </c>
      <c r="B161" s="324">
        <v>498</v>
      </c>
      <c r="C161" s="330">
        <v>372.08461700000004</v>
      </c>
      <c r="D161" s="393">
        <f>VLOOKUP(B161,'[3]Gail Math'!$A:$B,2,FALSE)</f>
        <v>20</v>
      </c>
      <c r="E161" s="330">
        <f t="shared" si="6"/>
        <v>18.60423085</v>
      </c>
      <c r="F161" s="328">
        <v>1.83</v>
      </c>
      <c r="G161" s="325">
        <v>41808</v>
      </c>
      <c r="H161" s="335">
        <v>97.404350000000008</v>
      </c>
      <c r="I161" s="324">
        <v>94</v>
      </c>
      <c r="J161" s="397">
        <f t="shared" si="7"/>
        <v>144</v>
      </c>
      <c r="K161" s="336">
        <v>65</v>
      </c>
      <c r="L161" s="337" t="s">
        <v>1275</v>
      </c>
      <c r="M161" s="336">
        <v>12</v>
      </c>
      <c r="N161" s="324">
        <v>12</v>
      </c>
      <c r="O161" s="386">
        <v>15</v>
      </c>
      <c r="P161" s="324">
        <v>1</v>
      </c>
      <c r="Q161" s="324"/>
      <c r="R161" s="300" t="s">
        <v>3716</v>
      </c>
      <c r="S161" s="300" t="s">
        <v>3729</v>
      </c>
      <c r="T161" s="300"/>
      <c r="U161" s="300" t="s">
        <v>3726</v>
      </c>
      <c r="V161" s="300" t="s">
        <v>3723</v>
      </c>
      <c r="W161" s="300" t="s">
        <v>3733</v>
      </c>
      <c r="X161" s="300" t="s">
        <v>3725</v>
      </c>
      <c r="Y161" s="400" t="s">
        <v>3727</v>
      </c>
      <c r="Z161" s="400" t="s">
        <v>3728</v>
      </c>
    </row>
    <row r="162" spans="1:26" ht="13.8" x14ac:dyDescent="0.25">
      <c r="A162" s="324">
        <v>2156</v>
      </c>
      <c r="B162" s="324">
        <v>501</v>
      </c>
      <c r="C162" s="330">
        <v>502.27442921333335</v>
      </c>
      <c r="D162" s="393">
        <f>VLOOKUP(B162,'[3]Gail Math'!$A:$B,2,FALSE)</f>
        <v>20</v>
      </c>
      <c r="E162" s="330">
        <f t="shared" si="6"/>
        <v>25.113721460666667</v>
      </c>
      <c r="F162" s="328">
        <v>1.89</v>
      </c>
      <c r="G162" s="325">
        <v>41870</v>
      </c>
      <c r="H162" s="335">
        <v>149.04285733333333</v>
      </c>
      <c r="I162" s="324">
        <v>146.25</v>
      </c>
      <c r="J162" s="397">
        <f t="shared" si="7"/>
        <v>342</v>
      </c>
      <c r="K162" s="336">
        <v>79</v>
      </c>
      <c r="L162" s="337" t="s">
        <v>1275</v>
      </c>
      <c r="M162" s="336">
        <v>19</v>
      </c>
      <c r="N162" s="324">
        <v>18</v>
      </c>
      <c r="O162" s="386">
        <v>14</v>
      </c>
      <c r="P162" s="324">
        <v>1</v>
      </c>
      <c r="Q162" s="324"/>
      <c r="R162" s="300" t="s">
        <v>3716</v>
      </c>
      <c r="S162" s="300" t="s">
        <v>3729</v>
      </c>
      <c r="T162" s="300"/>
      <c r="U162" s="300" t="s">
        <v>3726</v>
      </c>
      <c r="V162" s="300" t="s">
        <v>3723</v>
      </c>
      <c r="W162" s="300" t="s">
        <v>3733</v>
      </c>
      <c r="X162" s="300" t="s">
        <v>3725</v>
      </c>
      <c r="Y162" s="400" t="s">
        <v>3727</v>
      </c>
      <c r="Z162" s="400" t="s">
        <v>3728</v>
      </c>
    </row>
    <row r="163" spans="1:26" ht="13.8" x14ac:dyDescent="0.25">
      <c r="A163" s="324">
        <v>2157</v>
      </c>
      <c r="B163" s="324">
        <v>505</v>
      </c>
      <c r="C163" s="330">
        <v>372.7751723377778</v>
      </c>
      <c r="D163" s="393">
        <f>VLOOKUP(B163,'[3]Gail Math'!$A:$B,2,FALSE)</f>
        <v>18</v>
      </c>
      <c r="E163" s="330">
        <f t="shared" si="6"/>
        <v>20.70973179654321</v>
      </c>
      <c r="F163" s="328">
        <v>1.85</v>
      </c>
      <c r="G163" s="325">
        <v>41870</v>
      </c>
      <c r="H163" s="335">
        <v>107.42800355555556</v>
      </c>
      <c r="I163" s="324">
        <v>105</v>
      </c>
      <c r="J163" s="397">
        <f t="shared" si="7"/>
        <v>156</v>
      </c>
      <c r="K163" s="336">
        <v>80</v>
      </c>
      <c r="L163" s="337" t="s">
        <v>1196</v>
      </c>
      <c r="M163" s="336">
        <v>13</v>
      </c>
      <c r="N163" s="324">
        <v>12</v>
      </c>
      <c r="O163" s="386">
        <v>16</v>
      </c>
      <c r="P163" s="324">
        <v>1</v>
      </c>
      <c r="Q163" s="324"/>
      <c r="R163" s="300" t="s">
        <v>3716</v>
      </c>
      <c r="S163" s="300" t="s">
        <v>3729</v>
      </c>
      <c r="T163" s="300"/>
      <c r="U163" s="300" t="s">
        <v>3726</v>
      </c>
      <c r="V163" s="300" t="s">
        <v>3723</v>
      </c>
      <c r="W163" s="300" t="s">
        <v>3733</v>
      </c>
      <c r="X163" s="300" t="s">
        <v>3725</v>
      </c>
      <c r="Y163" s="400" t="s">
        <v>3727</v>
      </c>
      <c r="Z163" s="400" t="s">
        <v>3728</v>
      </c>
    </row>
    <row r="164" spans="1:26" ht="13.8" x14ac:dyDescent="0.25">
      <c r="A164" s="324">
        <v>2158</v>
      </c>
      <c r="B164" s="324">
        <v>506</v>
      </c>
      <c r="C164" s="330">
        <v>435.64022098666669</v>
      </c>
      <c r="D164" s="393">
        <f>VLOOKUP(B164,'[3]Gail Math'!$A:$B,2,FALSE)</f>
        <v>20</v>
      </c>
      <c r="E164" s="330">
        <f t="shared" si="6"/>
        <v>21.782011049333335</v>
      </c>
      <c r="F164" s="328">
        <v>1.88</v>
      </c>
      <c r="G164" s="325">
        <v>41870</v>
      </c>
      <c r="H164" s="335">
        <v>114.04194266666667</v>
      </c>
      <c r="I164" s="324">
        <v>113</v>
      </c>
      <c r="J164" s="397">
        <f t="shared" si="7"/>
        <v>182</v>
      </c>
      <c r="K164" s="336">
        <v>81</v>
      </c>
      <c r="L164" s="337" t="s">
        <v>1235</v>
      </c>
      <c r="M164" s="336">
        <v>14</v>
      </c>
      <c r="N164" s="324">
        <v>13</v>
      </c>
      <c r="O164" s="386">
        <v>14</v>
      </c>
      <c r="P164" s="324">
        <v>1</v>
      </c>
      <c r="Q164" s="324"/>
      <c r="R164" s="300" t="s">
        <v>3716</v>
      </c>
      <c r="S164" s="300" t="s">
        <v>3729</v>
      </c>
      <c r="T164" s="300"/>
      <c r="U164" s="300" t="s">
        <v>3726</v>
      </c>
      <c r="V164" s="300" t="s">
        <v>3723</v>
      </c>
      <c r="W164" s="300" t="s">
        <v>3733</v>
      </c>
      <c r="X164" s="300" t="s">
        <v>3725</v>
      </c>
      <c r="Y164" s="400" t="s">
        <v>3727</v>
      </c>
      <c r="Z164" s="400" t="s">
        <v>3728</v>
      </c>
    </row>
    <row r="165" spans="1:26" ht="13.8" x14ac:dyDescent="0.25">
      <c r="A165" s="324">
        <v>2159</v>
      </c>
      <c r="B165" s="324">
        <v>508</v>
      </c>
      <c r="C165" s="330">
        <v>524.00269746666663</v>
      </c>
      <c r="D165" s="393">
        <f>VLOOKUP(B165,'[3]Gail Math'!$A:$B,2,FALSE)</f>
        <v>20</v>
      </c>
      <c r="E165" s="330">
        <f t="shared" si="6"/>
        <v>26.200134873333333</v>
      </c>
      <c r="F165" s="328">
        <v>1.85</v>
      </c>
      <c r="G165" s="325">
        <v>41870</v>
      </c>
      <c r="H165" s="335">
        <v>150.57548777777777</v>
      </c>
      <c r="I165" s="324">
        <v>146</v>
      </c>
      <c r="J165" s="397">
        <f t="shared" si="7"/>
        <v>306</v>
      </c>
      <c r="K165" s="336">
        <v>81</v>
      </c>
      <c r="L165" s="337" t="s">
        <v>1430</v>
      </c>
      <c r="M165" s="336">
        <v>18</v>
      </c>
      <c r="N165" s="324">
        <v>17</v>
      </c>
      <c r="O165" s="386">
        <v>15</v>
      </c>
      <c r="P165" s="324">
        <v>1</v>
      </c>
      <c r="Q165" s="324"/>
      <c r="R165" s="300" t="s">
        <v>3716</v>
      </c>
      <c r="S165" s="300" t="s">
        <v>3729</v>
      </c>
      <c r="T165" s="300"/>
      <c r="U165" s="300" t="s">
        <v>3726</v>
      </c>
      <c r="V165" s="300" t="s">
        <v>3723</v>
      </c>
      <c r="W165" s="300" t="s">
        <v>3733</v>
      </c>
      <c r="X165" s="300" t="s">
        <v>3725</v>
      </c>
      <c r="Y165" s="400" t="s">
        <v>3727</v>
      </c>
      <c r="Z165" s="400" t="s">
        <v>3728</v>
      </c>
    </row>
    <row r="166" spans="1:26" ht="13.8" x14ac:dyDescent="0.25">
      <c r="A166" s="324">
        <v>2160</v>
      </c>
      <c r="B166" s="324">
        <v>509</v>
      </c>
      <c r="C166" s="330">
        <v>201.91822467555556</v>
      </c>
      <c r="D166" s="393">
        <f>VLOOKUP(B166,'[3]Gail Math'!$A:$B,2,FALSE)</f>
        <v>9</v>
      </c>
      <c r="E166" s="330">
        <f t="shared" si="6"/>
        <v>22.435358297283951</v>
      </c>
      <c r="F166" s="328">
        <v>1.93</v>
      </c>
      <c r="G166" s="325">
        <v>41808</v>
      </c>
      <c r="H166" s="335">
        <v>52.040779555555559</v>
      </c>
      <c r="I166" s="324">
        <v>48.5</v>
      </c>
      <c r="J166" s="397">
        <f t="shared" si="7"/>
        <v>30</v>
      </c>
      <c r="K166" s="336">
        <v>66</v>
      </c>
      <c r="L166" s="337" t="s">
        <v>932</v>
      </c>
      <c r="M166" s="336">
        <v>6</v>
      </c>
      <c r="N166" s="324">
        <v>5</v>
      </c>
      <c r="O166" s="386">
        <v>6</v>
      </c>
      <c r="P166" s="324">
        <v>1</v>
      </c>
      <c r="Q166" s="324"/>
      <c r="R166" s="300" t="s">
        <v>3716</v>
      </c>
      <c r="S166" s="300" t="s">
        <v>3729</v>
      </c>
      <c r="T166" s="300"/>
      <c r="U166" s="300" t="s">
        <v>3726</v>
      </c>
      <c r="V166" s="300" t="s">
        <v>3723</v>
      </c>
      <c r="W166" s="300" t="s">
        <v>3733</v>
      </c>
      <c r="X166" s="300" t="s">
        <v>3725</v>
      </c>
      <c r="Y166" s="400" t="s">
        <v>3727</v>
      </c>
      <c r="Z166" s="400" t="s">
        <v>3728</v>
      </c>
    </row>
    <row r="167" spans="1:26" ht="14.4" x14ac:dyDescent="0.3">
      <c r="A167" s="339">
        <v>2161</v>
      </c>
      <c r="B167" s="339">
        <v>511</v>
      </c>
      <c r="C167" s="330">
        <v>620.04190779999999</v>
      </c>
      <c r="D167" s="393">
        <f>VLOOKUP(B167,'[3]Gail Math'!$A:$B,2,FALSE)</f>
        <v>19</v>
      </c>
      <c r="E167" s="330">
        <f t="shared" si="6"/>
        <v>32.633784621052634</v>
      </c>
      <c r="F167" s="328">
        <v>1.82</v>
      </c>
      <c r="G167" s="341">
        <v>41870</v>
      </c>
      <c r="H167" s="340">
        <v>173.68120666666667</v>
      </c>
      <c r="I167" s="339">
        <v>170</v>
      </c>
      <c r="J167" s="397">
        <f t="shared" si="7"/>
        <v>440</v>
      </c>
      <c r="K167" s="342">
        <v>82</v>
      </c>
      <c r="L167" s="343" t="s">
        <v>932</v>
      </c>
      <c r="M167" s="342">
        <v>22</v>
      </c>
      <c r="N167" s="339">
        <v>20</v>
      </c>
      <c r="O167" s="386">
        <v>26</v>
      </c>
      <c r="P167" s="339">
        <v>1</v>
      </c>
      <c r="Q167" s="324"/>
      <c r="R167" s="300" t="s">
        <v>3716</v>
      </c>
      <c r="S167" s="300" t="s">
        <v>3729</v>
      </c>
      <c r="T167" s="398"/>
      <c r="U167" s="300" t="s">
        <v>3726</v>
      </c>
      <c r="V167" s="300" t="s">
        <v>3723</v>
      </c>
      <c r="W167" s="300" t="s">
        <v>3733</v>
      </c>
      <c r="X167" s="300" t="s">
        <v>3725</v>
      </c>
      <c r="Y167" s="400" t="s">
        <v>3727</v>
      </c>
      <c r="Z167" s="400" t="s">
        <v>3728</v>
      </c>
    </row>
    <row r="168" spans="1:26" ht="13.8" x14ac:dyDescent="0.25">
      <c r="A168" s="344">
        <v>2161</v>
      </c>
      <c r="B168" s="339">
        <v>511</v>
      </c>
      <c r="C168" s="394">
        <v>758.73495822222219</v>
      </c>
      <c r="D168" s="393">
        <v>20</v>
      </c>
      <c r="E168" s="330">
        <f t="shared" si="6"/>
        <v>37.936747911111112</v>
      </c>
      <c r="F168" s="395">
        <v>1.86</v>
      </c>
      <c r="G168" s="345">
        <v>41886</v>
      </c>
      <c r="H168" s="346">
        <v>233.45691022222221</v>
      </c>
      <c r="I168" s="339">
        <v>231.5</v>
      </c>
      <c r="J168" s="397">
        <f t="shared" si="7"/>
        <v>676</v>
      </c>
      <c r="K168" s="342">
        <v>125</v>
      </c>
      <c r="L168" s="343" t="s">
        <v>935</v>
      </c>
      <c r="M168" s="342">
        <v>26</v>
      </c>
      <c r="N168" s="339">
        <v>26</v>
      </c>
      <c r="O168" s="386" t="s">
        <v>1553</v>
      </c>
      <c r="P168" s="339">
        <v>0</v>
      </c>
      <c r="Q168" s="324"/>
      <c r="R168" s="300" t="s">
        <v>3716</v>
      </c>
      <c r="S168" s="300" t="s">
        <v>3729</v>
      </c>
      <c r="T168" s="300"/>
      <c r="U168" s="300" t="s">
        <v>3726</v>
      </c>
      <c r="V168" s="300" t="s">
        <v>3723</v>
      </c>
      <c r="W168" s="300" t="s">
        <v>3733</v>
      </c>
      <c r="X168" s="300" t="s">
        <v>3725</v>
      </c>
      <c r="Y168" s="400" t="s">
        <v>3727</v>
      </c>
      <c r="Z168" s="400" t="s">
        <v>3728</v>
      </c>
    </row>
    <row r="169" spans="1:26" ht="13.8" x14ac:dyDescent="0.25">
      <c r="A169" s="324">
        <v>2162</v>
      </c>
      <c r="B169" s="324">
        <v>513</v>
      </c>
      <c r="C169" s="330">
        <v>518.25054747333331</v>
      </c>
      <c r="D169" s="393">
        <f>VLOOKUP(B169,'[3]Gail Math'!$A:$B,2,FALSE)</f>
        <v>20</v>
      </c>
      <c r="E169" s="330">
        <f t="shared" si="6"/>
        <v>25.912527373666666</v>
      </c>
      <c r="F169" s="328">
        <v>1.84</v>
      </c>
      <c r="G169" s="325">
        <v>41870</v>
      </c>
      <c r="H169" s="335">
        <v>167.71862377777779</v>
      </c>
      <c r="I169" s="324">
        <v>163.5</v>
      </c>
      <c r="J169" s="397">
        <f t="shared" si="7"/>
        <v>420</v>
      </c>
      <c r="K169" s="336">
        <v>82</v>
      </c>
      <c r="L169" s="337" t="s">
        <v>1215</v>
      </c>
      <c r="M169" s="336">
        <v>21</v>
      </c>
      <c r="N169" s="324">
        <v>20</v>
      </c>
      <c r="O169" s="386">
        <v>14</v>
      </c>
      <c r="P169" s="324">
        <v>1</v>
      </c>
      <c r="Q169" s="324"/>
      <c r="R169" s="300" t="s">
        <v>3716</v>
      </c>
      <c r="S169" s="300" t="s">
        <v>3729</v>
      </c>
      <c r="T169" s="300"/>
      <c r="U169" s="300" t="s">
        <v>3726</v>
      </c>
      <c r="V169" s="300" t="s">
        <v>3723</v>
      </c>
      <c r="W169" s="300" t="s">
        <v>3733</v>
      </c>
      <c r="X169" s="300" t="s">
        <v>3725</v>
      </c>
      <c r="Y169" s="400" t="s">
        <v>3727</v>
      </c>
      <c r="Z169" s="400" t="s">
        <v>3728</v>
      </c>
    </row>
    <row r="170" spans="1:26" ht="13.8" x14ac:dyDescent="0.25">
      <c r="A170" s="324">
        <v>2163</v>
      </c>
      <c r="B170" s="324">
        <v>514</v>
      </c>
      <c r="C170" s="330">
        <v>238.44250112222218</v>
      </c>
      <c r="D170" s="393">
        <f>VLOOKUP(B170,'[3]Gail Math'!$A:$B,2,FALSE)</f>
        <v>5</v>
      </c>
      <c r="E170" s="330">
        <f t="shared" si="6"/>
        <v>47.688500224444439</v>
      </c>
      <c r="F170" s="328">
        <v>1.9</v>
      </c>
      <c r="G170" s="325">
        <v>41808</v>
      </c>
      <c r="H170" s="335">
        <v>74.746865555555544</v>
      </c>
      <c r="I170" s="324">
        <v>71.75</v>
      </c>
      <c r="J170" s="397">
        <f t="shared" si="7"/>
        <v>72</v>
      </c>
      <c r="K170" s="336">
        <v>66</v>
      </c>
      <c r="L170" s="337" t="s">
        <v>1468</v>
      </c>
      <c r="M170" s="336">
        <v>9</v>
      </c>
      <c r="N170" s="324">
        <v>8</v>
      </c>
      <c r="O170" s="386">
        <v>6</v>
      </c>
      <c r="P170" s="324">
        <v>1</v>
      </c>
      <c r="Q170" s="324"/>
      <c r="R170" s="300" t="s">
        <v>3716</v>
      </c>
      <c r="S170" s="300" t="s">
        <v>3729</v>
      </c>
      <c r="T170" s="300"/>
      <c r="U170" s="300" t="s">
        <v>3726</v>
      </c>
      <c r="V170" s="300" t="s">
        <v>3723</v>
      </c>
      <c r="W170" s="300" t="s">
        <v>3733</v>
      </c>
      <c r="X170" s="300" t="s">
        <v>3725</v>
      </c>
      <c r="Y170" s="400" t="s">
        <v>3727</v>
      </c>
      <c r="Z170" s="400" t="s">
        <v>3728</v>
      </c>
    </row>
    <row r="171" spans="1:26" ht="13.8" x14ac:dyDescent="0.25">
      <c r="A171" s="324">
        <v>2164</v>
      </c>
      <c r="B171" s="324">
        <v>516</v>
      </c>
      <c r="C171" s="330">
        <v>346.42993563333323</v>
      </c>
      <c r="D171" s="393">
        <f>VLOOKUP(B171,'[3]Gail Math'!$A:$B,2,FALSE)</f>
        <v>12</v>
      </c>
      <c r="E171" s="330">
        <f t="shared" si="6"/>
        <v>28.869161302777769</v>
      </c>
      <c r="F171" s="328">
        <v>1.83</v>
      </c>
      <c r="G171" s="325">
        <v>41870</v>
      </c>
      <c r="H171" s="335">
        <v>112.11324777777776</v>
      </c>
      <c r="I171" s="324">
        <v>109.5</v>
      </c>
      <c r="J171" s="397">
        <f t="shared" si="7"/>
        <v>182</v>
      </c>
      <c r="K171" s="336">
        <v>83</v>
      </c>
      <c r="L171" s="337" t="s">
        <v>1408</v>
      </c>
      <c r="M171" s="336">
        <v>14</v>
      </c>
      <c r="N171" s="324">
        <v>13</v>
      </c>
      <c r="O171" s="386">
        <v>13</v>
      </c>
      <c r="P171" s="324">
        <v>1</v>
      </c>
      <c r="Q171" s="324"/>
      <c r="R171" s="300" t="s">
        <v>3716</v>
      </c>
      <c r="S171" s="300" t="s">
        <v>3729</v>
      </c>
      <c r="T171" s="300"/>
      <c r="U171" s="300" t="s">
        <v>3726</v>
      </c>
      <c r="V171" s="300" t="s">
        <v>3723</v>
      </c>
      <c r="W171" s="300" t="s">
        <v>3733</v>
      </c>
      <c r="X171" s="300" t="s">
        <v>3725</v>
      </c>
      <c r="Y171" s="400" t="s">
        <v>3727</v>
      </c>
      <c r="Z171" s="400" t="s">
        <v>3728</v>
      </c>
    </row>
    <row r="172" spans="1:26" ht="13.8" x14ac:dyDescent="0.25">
      <c r="A172" s="324">
        <v>2165</v>
      </c>
      <c r="B172" s="324">
        <v>517</v>
      </c>
      <c r="C172" s="330">
        <v>404.67478186666671</v>
      </c>
      <c r="D172" s="393">
        <f>VLOOKUP(B172,'[3]Gail Math'!$A:$B,2,FALSE)</f>
        <v>17</v>
      </c>
      <c r="E172" s="330">
        <f t="shared" si="6"/>
        <v>23.804398933333335</v>
      </c>
      <c r="F172" s="328">
        <v>1.8</v>
      </c>
      <c r="G172" s="325">
        <v>41870</v>
      </c>
      <c r="H172" s="335">
        <v>135.79690666666667</v>
      </c>
      <c r="I172" s="324">
        <v>131.5</v>
      </c>
      <c r="J172" s="397">
        <f t="shared" si="7"/>
        <v>272</v>
      </c>
      <c r="K172" s="336">
        <v>83</v>
      </c>
      <c r="L172" s="337" t="s">
        <v>1186</v>
      </c>
      <c r="M172" s="336">
        <v>17</v>
      </c>
      <c r="N172" s="324">
        <v>16</v>
      </c>
      <c r="O172" s="386">
        <v>15</v>
      </c>
      <c r="P172" s="324">
        <v>1</v>
      </c>
      <c r="Q172" s="324"/>
      <c r="R172" s="300" t="s">
        <v>3716</v>
      </c>
      <c r="S172" s="300" t="s">
        <v>3729</v>
      </c>
      <c r="T172" s="300"/>
      <c r="U172" s="300" t="s">
        <v>3726</v>
      </c>
      <c r="V172" s="300" t="s">
        <v>3723</v>
      </c>
      <c r="W172" s="300" t="s">
        <v>3733</v>
      </c>
      <c r="X172" s="300" t="s">
        <v>3725</v>
      </c>
      <c r="Y172" s="400" t="s">
        <v>3727</v>
      </c>
      <c r="Z172" s="400" t="s">
        <v>3728</v>
      </c>
    </row>
    <row r="173" spans="1:26" ht="13.8" x14ac:dyDescent="0.25">
      <c r="A173" s="324">
        <v>2166</v>
      </c>
      <c r="B173" s="324">
        <v>518</v>
      </c>
      <c r="C173" s="330">
        <v>531.70302235555562</v>
      </c>
      <c r="D173" s="393">
        <f>VLOOKUP(B173,'[3]Gail Math'!$A:$B,2,FALSE)</f>
        <v>19</v>
      </c>
      <c r="E173" s="330">
        <f t="shared" si="6"/>
        <v>27.984369597660823</v>
      </c>
      <c r="F173" s="328">
        <v>1.83</v>
      </c>
      <c r="G173" s="325">
        <v>41870</v>
      </c>
      <c r="H173" s="335">
        <v>177.82709777777779</v>
      </c>
      <c r="I173" s="324">
        <v>172.5</v>
      </c>
      <c r="J173" s="397">
        <f t="shared" si="7"/>
        <v>462</v>
      </c>
      <c r="K173" s="336">
        <v>84</v>
      </c>
      <c r="L173" s="337" t="s">
        <v>1449</v>
      </c>
      <c r="M173" s="336">
        <v>22</v>
      </c>
      <c r="N173" s="324">
        <v>21</v>
      </c>
      <c r="O173" s="386">
        <v>13</v>
      </c>
      <c r="P173" s="324">
        <v>1</v>
      </c>
      <c r="Q173" s="324"/>
      <c r="R173" s="300" t="s">
        <v>3716</v>
      </c>
      <c r="S173" s="300" t="s">
        <v>3729</v>
      </c>
      <c r="T173" s="300"/>
      <c r="U173" s="300" t="s">
        <v>3726</v>
      </c>
      <c r="V173" s="300" t="s">
        <v>3723</v>
      </c>
      <c r="W173" s="300" t="s">
        <v>3733</v>
      </c>
      <c r="X173" s="300" t="s">
        <v>3725</v>
      </c>
      <c r="Y173" s="400" t="s">
        <v>3727</v>
      </c>
      <c r="Z173" s="400" t="s">
        <v>3728</v>
      </c>
    </row>
    <row r="174" spans="1:26" ht="13.8" x14ac:dyDescent="0.25">
      <c r="A174" s="324">
        <v>2167</v>
      </c>
      <c r="B174" s="324">
        <v>519</v>
      </c>
      <c r="C174" s="330">
        <v>177.96614805333337</v>
      </c>
      <c r="D174" s="393">
        <f>VLOOKUP(B174,'[3]Gail Math'!$A:$B,2,FALSE)</f>
        <v>8</v>
      </c>
      <c r="E174" s="330">
        <f t="shared" si="6"/>
        <v>22.245768506666671</v>
      </c>
      <c r="F174" s="328">
        <v>1.95</v>
      </c>
      <c r="G174" s="325">
        <v>41808</v>
      </c>
      <c r="H174" s="335">
        <v>57.969429333333352</v>
      </c>
      <c r="I174" s="324">
        <v>55.5</v>
      </c>
      <c r="J174" s="397">
        <f t="shared" si="7"/>
        <v>42</v>
      </c>
      <c r="K174" s="336">
        <v>66</v>
      </c>
      <c r="L174" s="337" t="s">
        <v>1232</v>
      </c>
      <c r="M174" s="336">
        <v>7</v>
      </c>
      <c r="N174" s="324">
        <v>6</v>
      </c>
      <c r="O174" s="386">
        <v>15</v>
      </c>
      <c r="P174" s="324">
        <v>1</v>
      </c>
      <c r="Q174" s="324"/>
      <c r="R174" s="300" t="s">
        <v>3716</v>
      </c>
      <c r="S174" s="300" t="s">
        <v>3729</v>
      </c>
      <c r="T174" s="300"/>
      <c r="U174" s="300" t="s">
        <v>3726</v>
      </c>
      <c r="V174" s="300" t="s">
        <v>3723</v>
      </c>
      <c r="W174" s="300" t="s">
        <v>3733</v>
      </c>
      <c r="X174" s="300" t="s">
        <v>3725</v>
      </c>
      <c r="Y174" s="400" t="s">
        <v>3727</v>
      </c>
      <c r="Z174" s="400" t="s">
        <v>3728</v>
      </c>
    </row>
    <row r="175" spans="1:26" ht="13.8" x14ac:dyDescent="0.25">
      <c r="A175" s="324">
        <v>2168</v>
      </c>
      <c r="B175" s="324">
        <v>520</v>
      </c>
      <c r="C175" s="330">
        <v>485.21016915555543</v>
      </c>
      <c r="D175" s="393">
        <f>VLOOKUP(B175,'[3]Gail Math'!$A:$B,2,FALSE)</f>
        <v>20</v>
      </c>
      <c r="E175" s="330">
        <f t="shared" si="6"/>
        <v>24.260508457777771</v>
      </c>
      <c r="F175" s="328">
        <v>1.86</v>
      </c>
      <c r="G175" s="325">
        <v>41870</v>
      </c>
      <c r="H175" s="335">
        <v>127.01836888888886</v>
      </c>
      <c r="I175" s="324">
        <v>123</v>
      </c>
      <c r="J175" s="397">
        <f t="shared" si="7"/>
        <v>240</v>
      </c>
      <c r="K175" s="336">
        <v>85</v>
      </c>
      <c r="L175" s="337" t="s">
        <v>1210</v>
      </c>
      <c r="M175" s="336">
        <v>16</v>
      </c>
      <c r="N175" s="324">
        <v>15</v>
      </c>
      <c r="O175" s="386">
        <v>15</v>
      </c>
      <c r="P175" s="324">
        <v>1</v>
      </c>
      <c r="Q175" s="324"/>
      <c r="R175" s="300" t="s">
        <v>3716</v>
      </c>
      <c r="S175" s="300" t="s">
        <v>3729</v>
      </c>
      <c r="T175" s="300"/>
      <c r="U175" s="300" t="s">
        <v>3726</v>
      </c>
      <c r="V175" s="300" t="s">
        <v>3723</v>
      </c>
      <c r="W175" s="300" t="s">
        <v>3733</v>
      </c>
      <c r="X175" s="300" t="s">
        <v>3725</v>
      </c>
      <c r="Y175" s="400" t="s">
        <v>3727</v>
      </c>
      <c r="Z175" s="400" t="s">
        <v>3728</v>
      </c>
    </row>
    <row r="176" spans="1:26" ht="13.8" x14ac:dyDescent="0.25">
      <c r="A176" s="324">
        <v>2169</v>
      </c>
      <c r="B176" s="324">
        <v>521</v>
      </c>
      <c r="C176" s="330">
        <v>375.69030794666674</v>
      </c>
      <c r="D176" s="393">
        <f>VLOOKUP(B176,'[3]Gail Math'!$A:$B,2,FALSE)</f>
        <v>18</v>
      </c>
      <c r="E176" s="330">
        <f t="shared" si="6"/>
        <v>20.871683774814819</v>
      </c>
      <c r="F176" s="328">
        <v>1.87</v>
      </c>
      <c r="G176" s="325">
        <v>41870</v>
      </c>
      <c r="H176" s="335">
        <v>117.03747911111113</v>
      </c>
      <c r="I176" s="324">
        <v>113.75</v>
      </c>
      <c r="J176" s="397">
        <f t="shared" si="7"/>
        <v>210</v>
      </c>
      <c r="K176" s="336">
        <v>85</v>
      </c>
      <c r="L176" s="337" t="s">
        <v>1430</v>
      </c>
      <c r="M176" s="336">
        <v>15</v>
      </c>
      <c r="N176" s="324">
        <v>14</v>
      </c>
      <c r="O176" s="386">
        <v>13</v>
      </c>
      <c r="P176" s="324">
        <v>1</v>
      </c>
      <c r="Q176" s="324"/>
      <c r="R176" s="300" t="s">
        <v>3716</v>
      </c>
      <c r="S176" s="300" t="s">
        <v>3729</v>
      </c>
      <c r="T176" s="300"/>
      <c r="U176" s="300" t="s">
        <v>3726</v>
      </c>
      <c r="V176" s="300" t="s">
        <v>3723</v>
      </c>
      <c r="W176" s="300" t="s">
        <v>3733</v>
      </c>
      <c r="X176" s="300" t="s">
        <v>3725</v>
      </c>
      <c r="Y176" s="400" t="s">
        <v>3727</v>
      </c>
      <c r="Z176" s="400" t="s">
        <v>3728</v>
      </c>
    </row>
    <row r="177" spans="1:26" ht="13.8" x14ac:dyDescent="0.25">
      <c r="A177" s="324">
        <v>2170</v>
      </c>
      <c r="B177" s="324">
        <v>522</v>
      </c>
      <c r="C177" s="330">
        <v>400.76753499999995</v>
      </c>
      <c r="D177" s="393">
        <f>VLOOKUP(B177,'[3]Gail Math'!$A:$B,2,FALSE)</f>
        <v>20</v>
      </c>
      <c r="E177" s="330">
        <f t="shared" si="6"/>
        <v>20.038376749999998</v>
      </c>
      <c r="F177" s="328">
        <v>1.83</v>
      </c>
      <c r="G177" s="325">
        <v>41870</v>
      </c>
      <c r="H177" s="335">
        <v>127.22778888888888</v>
      </c>
      <c r="I177" s="324">
        <v>125</v>
      </c>
      <c r="J177" s="397">
        <f t="shared" si="7"/>
        <v>240</v>
      </c>
      <c r="K177" s="336">
        <v>85</v>
      </c>
      <c r="L177" s="337" t="s">
        <v>1281</v>
      </c>
      <c r="M177" s="336">
        <v>16</v>
      </c>
      <c r="N177" s="324">
        <v>15</v>
      </c>
      <c r="O177" s="386">
        <v>15</v>
      </c>
      <c r="P177" s="324">
        <v>1</v>
      </c>
      <c r="Q177" s="324"/>
      <c r="R177" s="300" t="s">
        <v>3716</v>
      </c>
      <c r="S177" s="300" t="s">
        <v>3729</v>
      </c>
      <c r="T177" s="300"/>
      <c r="U177" s="300" t="s">
        <v>3726</v>
      </c>
      <c r="V177" s="300" t="s">
        <v>3723</v>
      </c>
      <c r="W177" s="300" t="s">
        <v>3733</v>
      </c>
      <c r="X177" s="300" t="s">
        <v>3725</v>
      </c>
      <c r="Y177" s="400" t="s">
        <v>3727</v>
      </c>
      <c r="Z177" s="400" t="s">
        <v>3728</v>
      </c>
    </row>
    <row r="178" spans="1:26" ht="13.8" x14ac:dyDescent="0.25">
      <c r="A178" s="324">
        <v>2171</v>
      </c>
      <c r="B178" s="324">
        <v>523</v>
      </c>
      <c r="C178" s="330">
        <v>629.57033214222236</v>
      </c>
      <c r="D178" s="393">
        <f>VLOOKUP(B178,'[3]Gail Math'!$A:$B,2,FALSE)</f>
        <v>20</v>
      </c>
      <c r="E178" s="330">
        <f t="shared" si="6"/>
        <v>31.478516607111118</v>
      </c>
      <c r="F178" s="328">
        <v>1.84</v>
      </c>
      <c r="G178" s="325">
        <v>41870</v>
      </c>
      <c r="H178" s="335">
        <v>200.5001057777778</v>
      </c>
      <c r="I178" s="324">
        <v>197</v>
      </c>
      <c r="J178" s="397">
        <f t="shared" si="7"/>
        <v>600</v>
      </c>
      <c r="K178" s="336">
        <v>86</v>
      </c>
      <c r="L178" s="337" t="s">
        <v>1306</v>
      </c>
      <c r="M178" s="336">
        <v>25</v>
      </c>
      <c r="N178" s="324">
        <v>24</v>
      </c>
      <c r="O178" s="386">
        <v>15</v>
      </c>
      <c r="P178" s="324">
        <v>1</v>
      </c>
      <c r="Q178" s="324"/>
      <c r="R178" s="300" t="s">
        <v>3716</v>
      </c>
      <c r="S178" s="300" t="s">
        <v>3729</v>
      </c>
      <c r="T178" s="300"/>
      <c r="U178" s="300" t="s">
        <v>3726</v>
      </c>
      <c r="V178" s="300" t="s">
        <v>3723</v>
      </c>
      <c r="W178" s="300" t="s">
        <v>3733</v>
      </c>
      <c r="X178" s="300" t="s">
        <v>3725</v>
      </c>
      <c r="Y178" s="400" t="s">
        <v>3727</v>
      </c>
      <c r="Z178" s="400" t="s">
        <v>3728</v>
      </c>
    </row>
    <row r="179" spans="1:26" ht="13.8" x14ac:dyDescent="0.25">
      <c r="A179" s="324">
        <v>2172</v>
      </c>
      <c r="B179" s="324">
        <v>525</v>
      </c>
      <c r="C179" s="330">
        <v>568.65895650666675</v>
      </c>
      <c r="D179" s="393">
        <f>VLOOKUP(B179,'[3]Gail Math'!$A:$B,2,FALSE)</f>
        <v>20</v>
      </c>
      <c r="E179" s="330">
        <f t="shared" si="6"/>
        <v>28.432947825333336</v>
      </c>
      <c r="F179" s="328">
        <v>1.81</v>
      </c>
      <c r="G179" s="325">
        <v>41870</v>
      </c>
      <c r="H179" s="335">
        <v>184.62953133333338</v>
      </c>
      <c r="I179" s="324">
        <v>182</v>
      </c>
      <c r="J179" s="397">
        <f t="shared" si="7"/>
        <v>506</v>
      </c>
      <c r="K179" s="336">
        <v>87</v>
      </c>
      <c r="L179" s="337" t="s">
        <v>1210</v>
      </c>
      <c r="M179" s="336">
        <v>23</v>
      </c>
      <c r="N179" s="324">
        <v>22</v>
      </c>
      <c r="O179" s="386">
        <v>13</v>
      </c>
      <c r="P179" s="324">
        <v>1</v>
      </c>
      <c r="Q179" s="324"/>
      <c r="R179" s="300" t="s">
        <v>3716</v>
      </c>
      <c r="S179" s="300" t="s">
        <v>3729</v>
      </c>
      <c r="T179" s="300"/>
      <c r="U179" s="300" t="s">
        <v>3726</v>
      </c>
      <c r="V179" s="300" t="s">
        <v>3723</v>
      </c>
      <c r="W179" s="300" t="s">
        <v>3733</v>
      </c>
      <c r="X179" s="300" t="s">
        <v>3725</v>
      </c>
      <c r="Y179" s="400" t="s">
        <v>3727</v>
      </c>
      <c r="Z179" s="400" t="s">
        <v>3728</v>
      </c>
    </row>
    <row r="180" spans="1:26" ht="13.8" x14ac:dyDescent="0.25">
      <c r="A180" s="324">
        <v>2173</v>
      </c>
      <c r="B180" s="324">
        <v>526</v>
      </c>
      <c r="C180" s="330">
        <v>445.48952199111113</v>
      </c>
      <c r="D180" s="393">
        <f>VLOOKUP(B180,'[3]Gail Math'!$A:$B,2,FALSE)</f>
        <v>20</v>
      </c>
      <c r="E180" s="330">
        <f t="shared" si="6"/>
        <v>22.274476099555557</v>
      </c>
      <c r="F180" s="328">
        <v>1.79</v>
      </c>
      <c r="G180" s="325">
        <v>41870</v>
      </c>
      <c r="H180" s="335">
        <v>113.64528622222223</v>
      </c>
      <c r="I180" s="324">
        <v>110.5</v>
      </c>
      <c r="J180" s="397">
        <f t="shared" si="7"/>
        <v>182</v>
      </c>
      <c r="K180" s="336">
        <v>87</v>
      </c>
      <c r="L180" s="337" t="s">
        <v>1389</v>
      </c>
      <c r="M180" s="336">
        <v>14</v>
      </c>
      <c r="N180" s="324">
        <v>13</v>
      </c>
      <c r="O180" s="386">
        <v>15</v>
      </c>
      <c r="P180" s="324">
        <v>1</v>
      </c>
      <c r="Q180" s="324"/>
      <c r="R180" s="300" t="s">
        <v>3716</v>
      </c>
      <c r="S180" s="300" t="s">
        <v>3729</v>
      </c>
      <c r="T180" s="300"/>
      <c r="U180" s="300" t="s">
        <v>3726</v>
      </c>
      <c r="V180" s="300" t="s">
        <v>3723</v>
      </c>
      <c r="W180" s="300" t="s">
        <v>3733</v>
      </c>
      <c r="X180" s="300" t="s">
        <v>3725</v>
      </c>
      <c r="Y180" s="400" t="s">
        <v>3727</v>
      </c>
      <c r="Z180" s="400" t="s">
        <v>3728</v>
      </c>
    </row>
    <row r="181" spans="1:26" ht="13.8" x14ac:dyDescent="0.25">
      <c r="A181" s="324">
        <v>2174</v>
      </c>
      <c r="B181" s="324">
        <v>527</v>
      </c>
      <c r="C181" s="330">
        <v>489.78637717333334</v>
      </c>
      <c r="D181" s="393">
        <f>VLOOKUP(B181,'[3]Gail Math'!$A:$B,2,FALSE)</f>
        <v>20</v>
      </c>
      <c r="E181" s="330">
        <f t="shared" si="6"/>
        <v>24.489318858666667</v>
      </c>
      <c r="F181" s="328">
        <v>1.83</v>
      </c>
      <c r="G181" s="325">
        <v>41870</v>
      </c>
      <c r="H181" s="335">
        <v>155.98292266666667</v>
      </c>
      <c r="I181" s="324">
        <v>153</v>
      </c>
      <c r="J181" s="397">
        <f t="shared" si="7"/>
        <v>342</v>
      </c>
      <c r="K181" s="336">
        <v>88</v>
      </c>
      <c r="L181" s="337" t="s">
        <v>1264</v>
      </c>
      <c r="M181" s="336">
        <v>19</v>
      </c>
      <c r="N181" s="324">
        <v>18</v>
      </c>
      <c r="O181" s="386">
        <v>15</v>
      </c>
      <c r="P181" s="324">
        <v>1</v>
      </c>
      <c r="Q181" s="324"/>
      <c r="R181" s="300" t="s">
        <v>3716</v>
      </c>
      <c r="S181" s="300" t="s">
        <v>3729</v>
      </c>
      <c r="T181" s="300"/>
      <c r="U181" s="300" t="s">
        <v>3726</v>
      </c>
      <c r="V181" s="300" t="s">
        <v>3723</v>
      </c>
      <c r="W181" s="300" t="s">
        <v>3733</v>
      </c>
      <c r="X181" s="300" t="s">
        <v>3725</v>
      </c>
      <c r="Y181" s="400" t="s">
        <v>3727</v>
      </c>
      <c r="Z181" s="400" t="s">
        <v>3728</v>
      </c>
    </row>
    <row r="182" spans="1:26" ht="13.8" x14ac:dyDescent="0.25">
      <c r="A182" s="324">
        <v>2175</v>
      </c>
      <c r="B182" s="324">
        <v>528</v>
      </c>
      <c r="C182" s="330">
        <v>341.52603333333337</v>
      </c>
      <c r="D182" s="393">
        <f>VLOOKUP(B182,'[3]Gail Math'!$A:$B,2,FALSE)</f>
        <v>20</v>
      </c>
      <c r="E182" s="330">
        <f t="shared" si="6"/>
        <v>17.076301666666669</v>
      </c>
      <c r="F182" s="328">
        <v>1.87</v>
      </c>
      <c r="G182" s="325">
        <v>41870</v>
      </c>
      <c r="H182" s="335">
        <v>113.84201111111112</v>
      </c>
      <c r="I182" s="324">
        <v>110</v>
      </c>
      <c r="J182" s="397">
        <f t="shared" si="7"/>
        <v>182</v>
      </c>
      <c r="K182" s="336">
        <v>88</v>
      </c>
      <c r="L182" s="337" t="s">
        <v>1215</v>
      </c>
      <c r="M182" s="336">
        <v>14</v>
      </c>
      <c r="N182" s="324">
        <v>13</v>
      </c>
      <c r="O182" s="386">
        <v>14</v>
      </c>
      <c r="P182" s="324">
        <v>1</v>
      </c>
      <c r="Q182" s="324"/>
      <c r="R182" s="300" t="s">
        <v>3716</v>
      </c>
      <c r="S182" s="300" t="s">
        <v>3729</v>
      </c>
      <c r="T182" s="300"/>
      <c r="U182" s="300" t="s">
        <v>3726</v>
      </c>
      <c r="V182" s="300" t="s">
        <v>3723</v>
      </c>
      <c r="W182" s="300" t="s">
        <v>3733</v>
      </c>
      <c r="X182" s="300" t="s">
        <v>3725</v>
      </c>
      <c r="Y182" s="400" t="s">
        <v>3727</v>
      </c>
      <c r="Z182" s="400" t="s">
        <v>3728</v>
      </c>
    </row>
    <row r="183" spans="1:26" ht="13.8" x14ac:dyDescent="0.25">
      <c r="A183" s="324">
        <v>2176</v>
      </c>
      <c r="B183" s="324">
        <v>529</v>
      </c>
      <c r="C183" s="330">
        <v>472.09572010666665</v>
      </c>
      <c r="D183" s="393">
        <f>VLOOKUP(B183,'[3]Gail Math'!$A:$B,2,FALSE)</f>
        <v>20</v>
      </c>
      <c r="E183" s="330">
        <f t="shared" si="6"/>
        <v>23.604786005333331</v>
      </c>
      <c r="F183" s="328">
        <v>1.85</v>
      </c>
      <c r="G183" s="325">
        <v>41870</v>
      </c>
      <c r="H183" s="335">
        <v>132.61115733333332</v>
      </c>
      <c r="I183" s="324">
        <v>130</v>
      </c>
      <c r="J183" s="397">
        <f t="shared" si="7"/>
        <v>272</v>
      </c>
      <c r="K183" s="336">
        <v>89</v>
      </c>
      <c r="L183" s="337" t="s">
        <v>932</v>
      </c>
      <c r="M183" s="336">
        <v>17</v>
      </c>
      <c r="N183" s="324">
        <v>16</v>
      </c>
      <c r="O183" s="386">
        <v>14</v>
      </c>
      <c r="P183" s="324">
        <v>1</v>
      </c>
      <c r="Q183" s="324"/>
      <c r="R183" s="300" t="s">
        <v>3716</v>
      </c>
      <c r="S183" s="300" t="s">
        <v>3729</v>
      </c>
      <c r="T183" s="300"/>
      <c r="U183" s="300" t="s">
        <v>3726</v>
      </c>
      <c r="V183" s="300" t="s">
        <v>3723</v>
      </c>
      <c r="W183" s="300" t="s">
        <v>3733</v>
      </c>
      <c r="X183" s="300" t="s">
        <v>3725</v>
      </c>
      <c r="Y183" s="400" t="s">
        <v>3727</v>
      </c>
      <c r="Z183" s="400" t="s">
        <v>3728</v>
      </c>
    </row>
    <row r="184" spans="1:26" ht="13.8" x14ac:dyDescent="0.25">
      <c r="A184" s="324">
        <v>2177</v>
      </c>
      <c r="B184" s="324">
        <v>530</v>
      </c>
      <c r="C184" s="330">
        <v>492.88286474666666</v>
      </c>
      <c r="D184" s="393">
        <f>VLOOKUP(B184,'[3]Gail Math'!$A:$B,2,FALSE)</f>
        <v>20</v>
      </c>
      <c r="E184" s="330">
        <f t="shared" si="6"/>
        <v>24.644143237333331</v>
      </c>
      <c r="F184" s="328">
        <v>1.82</v>
      </c>
      <c r="G184" s="325">
        <v>41870</v>
      </c>
      <c r="H184" s="335">
        <v>154.99461155555554</v>
      </c>
      <c r="I184" s="324">
        <v>152</v>
      </c>
      <c r="J184" s="397">
        <f t="shared" si="7"/>
        <v>342</v>
      </c>
      <c r="K184" s="336">
        <v>89</v>
      </c>
      <c r="L184" s="337" t="s">
        <v>1284</v>
      </c>
      <c r="M184" s="336">
        <v>19</v>
      </c>
      <c r="N184" s="324">
        <v>18</v>
      </c>
      <c r="O184" s="386">
        <v>12</v>
      </c>
      <c r="P184" s="324">
        <v>1</v>
      </c>
      <c r="Q184" s="324"/>
      <c r="R184" s="300" t="s">
        <v>3716</v>
      </c>
      <c r="S184" s="300" t="s">
        <v>3729</v>
      </c>
      <c r="T184" s="300"/>
      <c r="U184" s="300" t="s">
        <v>3726</v>
      </c>
      <c r="V184" s="300" t="s">
        <v>3723</v>
      </c>
      <c r="W184" s="300" t="s">
        <v>3733</v>
      </c>
      <c r="X184" s="300" t="s">
        <v>3725</v>
      </c>
      <c r="Y184" s="400" t="s">
        <v>3727</v>
      </c>
      <c r="Z184" s="400" t="s">
        <v>3728</v>
      </c>
    </row>
    <row r="185" spans="1:26" ht="13.8" x14ac:dyDescent="0.25">
      <c r="A185" s="324">
        <v>2178</v>
      </c>
      <c r="B185" s="324">
        <v>531</v>
      </c>
      <c r="C185" s="330">
        <v>522.66503695999995</v>
      </c>
      <c r="D185" s="393">
        <f>VLOOKUP(B185,'[3]Gail Math'!$A:$B,2,FALSE)</f>
        <v>20</v>
      </c>
      <c r="E185" s="330">
        <f t="shared" si="6"/>
        <v>26.133251847999997</v>
      </c>
      <c r="F185" s="328">
        <v>1.85</v>
      </c>
      <c r="G185" s="325">
        <v>41870</v>
      </c>
      <c r="H185" s="335">
        <v>157.42922799999999</v>
      </c>
      <c r="I185" s="324">
        <v>153</v>
      </c>
      <c r="J185" s="397">
        <f t="shared" si="7"/>
        <v>342</v>
      </c>
      <c r="K185" s="336">
        <v>90</v>
      </c>
      <c r="L185" s="337" t="s">
        <v>932</v>
      </c>
      <c r="M185" s="336">
        <v>19</v>
      </c>
      <c r="N185" s="324">
        <v>18</v>
      </c>
      <c r="O185" s="386">
        <v>15</v>
      </c>
      <c r="P185" s="324">
        <v>1</v>
      </c>
      <c r="Q185" s="324"/>
      <c r="R185" s="300" t="s">
        <v>3716</v>
      </c>
      <c r="S185" s="300" t="s">
        <v>3729</v>
      </c>
      <c r="T185" s="300"/>
      <c r="U185" s="300" t="s">
        <v>3726</v>
      </c>
      <c r="V185" s="300" t="s">
        <v>3723</v>
      </c>
      <c r="W185" s="300" t="s">
        <v>3733</v>
      </c>
      <c r="X185" s="300" t="s">
        <v>3725</v>
      </c>
      <c r="Y185" s="400" t="s">
        <v>3727</v>
      </c>
      <c r="Z185" s="400" t="s">
        <v>3728</v>
      </c>
    </row>
    <row r="186" spans="1:26" ht="13.8" x14ac:dyDescent="0.25">
      <c r="A186" s="324">
        <v>2179</v>
      </c>
      <c r="B186" s="324">
        <v>532</v>
      </c>
      <c r="C186" s="330">
        <v>390.57218220444446</v>
      </c>
      <c r="D186" s="393">
        <f>VLOOKUP(B186,'[3]Gail Math'!$A:$B,2,FALSE)</f>
        <v>20</v>
      </c>
      <c r="E186" s="330">
        <f t="shared" si="6"/>
        <v>19.528609110222224</v>
      </c>
      <c r="F186" s="328">
        <v>1.83</v>
      </c>
      <c r="G186" s="325">
        <v>41870</v>
      </c>
      <c r="H186" s="335">
        <v>117.64222355555556</v>
      </c>
      <c r="I186" s="324">
        <v>115</v>
      </c>
      <c r="J186" s="397">
        <f t="shared" si="7"/>
        <v>210</v>
      </c>
      <c r="K186" s="336">
        <v>90</v>
      </c>
      <c r="L186" s="337" t="s">
        <v>1499</v>
      </c>
      <c r="M186" s="336">
        <v>15</v>
      </c>
      <c r="N186" s="324">
        <v>14</v>
      </c>
      <c r="O186" s="386">
        <v>14</v>
      </c>
      <c r="P186" s="324">
        <v>1</v>
      </c>
      <c r="Q186" s="324"/>
      <c r="R186" s="300" t="s">
        <v>3716</v>
      </c>
      <c r="S186" s="300" t="s">
        <v>3729</v>
      </c>
      <c r="T186" s="300"/>
      <c r="U186" s="300" t="s">
        <v>3726</v>
      </c>
      <c r="V186" s="300" t="s">
        <v>3723</v>
      </c>
      <c r="W186" s="300" t="s">
        <v>3733</v>
      </c>
      <c r="X186" s="300" t="s">
        <v>3725</v>
      </c>
      <c r="Y186" s="400" t="s">
        <v>3727</v>
      </c>
      <c r="Z186" s="400" t="s">
        <v>3728</v>
      </c>
    </row>
    <row r="187" spans="1:26" ht="13.8" x14ac:dyDescent="0.25">
      <c r="A187" s="324">
        <v>2180</v>
      </c>
      <c r="B187" s="324">
        <v>533</v>
      </c>
      <c r="C187" s="330">
        <v>342.97754037333334</v>
      </c>
      <c r="D187" s="393">
        <f>VLOOKUP(B187,'[3]Gail Math'!$A:$B,2,FALSE)</f>
        <v>20</v>
      </c>
      <c r="E187" s="330">
        <f t="shared" si="6"/>
        <v>17.148877018666667</v>
      </c>
      <c r="F187" s="328">
        <v>1.79</v>
      </c>
      <c r="G187" s="325">
        <v>41870</v>
      </c>
      <c r="H187" s="335">
        <v>107.85457244444444</v>
      </c>
      <c r="I187" s="324">
        <v>105</v>
      </c>
      <c r="J187" s="397">
        <f t="shared" si="7"/>
        <v>156</v>
      </c>
      <c r="K187" s="336">
        <v>90</v>
      </c>
      <c r="L187" s="337" t="s">
        <v>1406</v>
      </c>
      <c r="M187" s="336">
        <v>13</v>
      </c>
      <c r="N187" s="324">
        <v>12</v>
      </c>
      <c r="O187" s="386">
        <v>15</v>
      </c>
      <c r="P187" s="324">
        <v>1</v>
      </c>
      <c r="Q187" s="324"/>
      <c r="R187" s="300" t="s">
        <v>3716</v>
      </c>
      <c r="S187" s="300" t="s">
        <v>3729</v>
      </c>
      <c r="T187" s="300"/>
      <c r="U187" s="300" t="s">
        <v>3726</v>
      </c>
      <c r="V187" s="300" t="s">
        <v>3723</v>
      </c>
      <c r="W187" s="300" t="s">
        <v>3733</v>
      </c>
      <c r="X187" s="300" t="s">
        <v>3725</v>
      </c>
      <c r="Y187" s="400" t="s">
        <v>3727</v>
      </c>
      <c r="Z187" s="400" t="s">
        <v>3728</v>
      </c>
    </row>
    <row r="188" spans="1:26" ht="13.8" x14ac:dyDescent="0.25">
      <c r="A188" s="324">
        <v>2181</v>
      </c>
      <c r="B188" s="324">
        <v>534</v>
      </c>
      <c r="C188" s="330">
        <v>939.96773366222249</v>
      </c>
      <c r="D188" s="393">
        <f>VLOOKUP(B188,'[3]Gail Math'!$A:$B,2,FALSE)</f>
        <v>20</v>
      </c>
      <c r="E188" s="330">
        <f t="shared" si="6"/>
        <v>46.998386683111121</v>
      </c>
      <c r="F188" s="328">
        <v>1.83</v>
      </c>
      <c r="G188" s="325">
        <v>41870</v>
      </c>
      <c r="H188" s="335">
        <v>275.65036177777785</v>
      </c>
      <c r="I188" s="324">
        <v>270</v>
      </c>
      <c r="J188" s="397">
        <f t="shared" si="7"/>
        <v>1122</v>
      </c>
      <c r="K188" s="336">
        <v>91</v>
      </c>
      <c r="L188" s="337" t="s">
        <v>1199</v>
      </c>
      <c r="M188" s="336">
        <v>34</v>
      </c>
      <c r="N188" s="324">
        <v>33</v>
      </c>
      <c r="O188" s="386">
        <v>15</v>
      </c>
      <c r="P188" s="324">
        <v>1</v>
      </c>
      <c r="Q188" s="324"/>
      <c r="R188" s="300" t="s">
        <v>3716</v>
      </c>
      <c r="S188" s="300" t="s">
        <v>3729</v>
      </c>
      <c r="T188" s="300"/>
      <c r="U188" s="300" t="s">
        <v>3726</v>
      </c>
      <c r="V188" s="300" t="s">
        <v>3723</v>
      </c>
      <c r="W188" s="300" t="s">
        <v>3733</v>
      </c>
      <c r="X188" s="300" t="s">
        <v>3725</v>
      </c>
      <c r="Y188" s="400" t="s">
        <v>3727</v>
      </c>
      <c r="Z188" s="400" t="s">
        <v>3728</v>
      </c>
    </row>
    <row r="189" spans="1:26" ht="13.8" x14ac:dyDescent="0.25">
      <c r="A189" s="324">
        <v>2182</v>
      </c>
      <c r="B189" s="324">
        <v>535</v>
      </c>
      <c r="C189" s="330">
        <v>781.92853747555569</v>
      </c>
      <c r="D189" s="393">
        <f>VLOOKUP(B189,'[3]Gail Math'!$A:$B,2,FALSE)</f>
        <v>20</v>
      </c>
      <c r="E189" s="330">
        <f t="shared" si="6"/>
        <v>39.096426873777787</v>
      </c>
      <c r="F189" s="328">
        <v>1.81</v>
      </c>
      <c r="G189" s="325">
        <v>41870</v>
      </c>
      <c r="H189" s="335">
        <v>253.87290177777783</v>
      </c>
      <c r="I189" s="324">
        <v>252</v>
      </c>
      <c r="J189" s="397">
        <f t="shared" si="7"/>
        <v>992</v>
      </c>
      <c r="K189" s="336">
        <v>92</v>
      </c>
      <c r="L189" s="337" t="s">
        <v>1277</v>
      </c>
      <c r="M189" s="336">
        <v>32</v>
      </c>
      <c r="N189" s="324">
        <v>31</v>
      </c>
      <c r="O189" s="386">
        <v>15</v>
      </c>
      <c r="P189" s="324">
        <v>1</v>
      </c>
      <c r="Q189" s="324"/>
      <c r="R189" s="300" t="s">
        <v>3716</v>
      </c>
      <c r="S189" s="300" t="s">
        <v>3729</v>
      </c>
      <c r="T189" s="300"/>
      <c r="U189" s="300" t="s">
        <v>3726</v>
      </c>
      <c r="V189" s="300" t="s">
        <v>3723</v>
      </c>
      <c r="W189" s="300" t="s">
        <v>3733</v>
      </c>
      <c r="X189" s="300" t="s">
        <v>3725</v>
      </c>
      <c r="Y189" s="400" t="s">
        <v>3727</v>
      </c>
      <c r="Z189" s="400" t="s">
        <v>3728</v>
      </c>
    </row>
    <row r="190" spans="1:26" ht="13.8" x14ac:dyDescent="0.25">
      <c r="A190" s="324">
        <v>2183</v>
      </c>
      <c r="B190" s="324">
        <v>536</v>
      </c>
      <c r="C190" s="330">
        <v>469.46260819999992</v>
      </c>
      <c r="D190" s="393">
        <f>VLOOKUP(B190,'[3]Gail Math'!$A:$B,2,FALSE)</f>
        <v>20</v>
      </c>
      <c r="E190" s="330">
        <f t="shared" si="6"/>
        <v>23.473130409999996</v>
      </c>
      <c r="F190" s="328">
        <v>1.8</v>
      </c>
      <c r="G190" s="325">
        <v>41870</v>
      </c>
      <c r="H190" s="335">
        <v>148.09545999999997</v>
      </c>
      <c r="I190" s="324">
        <v>145.5</v>
      </c>
      <c r="J190" s="397">
        <f t="shared" si="7"/>
        <v>342</v>
      </c>
      <c r="K190" s="336">
        <v>93</v>
      </c>
      <c r="L190" s="337" t="s">
        <v>1218</v>
      </c>
      <c r="M190" s="336">
        <v>19</v>
      </c>
      <c r="N190" s="324">
        <v>18</v>
      </c>
      <c r="O190" s="386">
        <v>16</v>
      </c>
      <c r="P190" s="324">
        <v>1</v>
      </c>
      <c r="Q190" s="324"/>
      <c r="R190" s="300" t="s">
        <v>3716</v>
      </c>
      <c r="S190" s="300" t="s">
        <v>3729</v>
      </c>
      <c r="T190" s="300"/>
      <c r="U190" s="300" t="s">
        <v>3726</v>
      </c>
      <c r="V190" s="300" t="s">
        <v>3723</v>
      </c>
      <c r="W190" s="300" t="s">
        <v>3733</v>
      </c>
      <c r="X190" s="300" t="s">
        <v>3725</v>
      </c>
      <c r="Y190" s="400" t="s">
        <v>3727</v>
      </c>
      <c r="Z190" s="400" t="s">
        <v>3728</v>
      </c>
    </row>
    <row r="191" spans="1:26" ht="13.8" x14ac:dyDescent="0.25">
      <c r="A191" s="324">
        <v>2184</v>
      </c>
      <c r="B191" s="324">
        <v>538</v>
      </c>
      <c r="C191" s="330">
        <v>494.76340997333335</v>
      </c>
      <c r="D191" s="393">
        <f>VLOOKUP(B191,'[3]Gail Math'!$A:$B,2,FALSE)</f>
        <v>20</v>
      </c>
      <c r="E191" s="330">
        <f t="shared" si="6"/>
        <v>24.738170498666669</v>
      </c>
      <c r="F191" s="328">
        <v>1.83</v>
      </c>
      <c r="G191" s="325">
        <v>41870</v>
      </c>
      <c r="H191" s="335">
        <v>135.18125955555556</v>
      </c>
      <c r="I191" s="324">
        <v>133</v>
      </c>
      <c r="J191" s="397">
        <f t="shared" si="7"/>
        <v>272</v>
      </c>
      <c r="K191" s="336">
        <v>94</v>
      </c>
      <c r="L191" s="337" t="s">
        <v>1270</v>
      </c>
      <c r="M191" s="336">
        <v>17</v>
      </c>
      <c r="N191" s="324">
        <v>16</v>
      </c>
      <c r="O191" s="386">
        <v>15</v>
      </c>
      <c r="P191" s="324">
        <v>1</v>
      </c>
      <c r="Q191" s="324"/>
      <c r="R191" s="300" t="s">
        <v>3716</v>
      </c>
      <c r="S191" s="300" t="s">
        <v>3729</v>
      </c>
      <c r="T191" s="300"/>
      <c r="U191" s="300" t="s">
        <v>3726</v>
      </c>
      <c r="V191" s="300" t="s">
        <v>3723</v>
      </c>
      <c r="W191" s="300" t="s">
        <v>3733</v>
      </c>
      <c r="X191" s="300" t="s">
        <v>3725</v>
      </c>
      <c r="Y191" s="400" t="s">
        <v>3727</v>
      </c>
      <c r="Z191" s="400" t="s">
        <v>3728</v>
      </c>
    </row>
    <row r="192" spans="1:26" ht="13.8" x14ac:dyDescent="0.25">
      <c r="A192" s="324">
        <v>2185</v>
      </c>
      <c r="B192" s="324">
        <v>539</v>
      </c>
      <c r="C192" s="330">
        <v>579.0911587999999</v>
      </c>
      <c r="D192" s="393">
        <f>VLOOKUP(B192,'[3]Gail Math'!$A:$B,2,FALSE)</f>
        <v>20</v>
      </c>
      <c r="E192" s="330">
        <f t="shared" si="6"/>
        <v>28.954557939999994</v>
      </c>
      <c r="F192" s="328">
        <v>1.84</v>
      </c>
      <c r="G192" s="325">
        <v>41870</v>
      </c>
      <c r="H192" s="335">
        <v>183.83846311111108</v>
      </c>
      <c r="I192" s="324">
        <v>180.5</v>
      </c>
      <c r="J192" s="397">
        <f t="shared" si="7"/>
        <v>506</v>
      </c>
      <c r="K192" s="336">
        <v>94</v>
      </c>
      <c r="L192" s="337" t="s">
        <v>1430</v>
      </c>
      <c r="M192" s="336">
        <v>23</v>
      </c>
      <c r="N192" s="324">
        <v>22</v>
      </c>
      <c r="O192" s="386">
        <v>15</v>
      </c>
      <c r="P192" s="324">
        <v>1</v>
      </c>
      <c r="Q192" s="324"/>
      <c r="R192" s="300" t="s">
        <v>3716</v>
      </c>
      <c r="S192" s="300" t="s">
        <v>3729</v>
      </c>
      <c r="T192" s="300"/>
      <c r="U192" s="300" t="s">
        <v>3726</v>
      </c>
      <c r="V192" s="300" t="s">
        <v>3723</v>
      </c>
      <c r="W192" s="300" t="s">
        <v>3733</v>
      </c>
      <c r="X192" s="300" t="s">
        <v>3725</v>
      </c>
      <c r="Y192" s="400" t="s">
        <v>3727</v>
      </c>
      <c r="Z192" s="400" t="s">
        <v>3728</v>
      </c>
    </row>
    <row r="193" spans="1:26" ht="13.8" x14ac:dyDescent="0.25">
      <c r="A193" s="324">
        <v>2186</v>
      </c>
      <c r="B193" s="324">
        <v>540</v>
      </c>
      <c r="C193" s="330">
        <v>589.55759053333338</v>
      </c>
      <c r="D193" s="393">
        <f>VLOOKUP(B193,'[3]Gail Math'!$A:$B,2,FALSE)</f>
        <v>20</v>
      </c>
      <c r="E193" s="330">
        <f t="shared" si="6"/>
        <v>29.477879526666669</v>
      </c>
      <c r="F193" s="328">
        <v>1.85</v>
      </c>
      <c r="G193" s="325">
        <v>41870</v>
      </c>
      <c r="H193" s="335">
        <v>165.14218222222223</v>
      </c>
      <c r="I193" s="324">
        <v>162.25</v>
      </c>
      <c r="J193" s="397">
        <f t="shared" si="7"/>
        <v>420</v>
      </c>
      <c r="K193" s="336">
        <v>95</v>
      </c>
      <c r="L193" s="337" t="s">
        <v>1218</v>
      </c>
      <c r="M193" s="336">
        <v>21</v>
      </c>
      <c r="N193" s="324">
        <v>20</v>
      </c>
      <c r="O193" s="386">
        <v>15</v>
      </c>
      <c r="P193" s="324">
        <v>1</v>
      </c>
      <c r="Q193" s="324"/>
      <c r="R193" s="300" t="s">
        <v>3716</v>
      </c>
      <c r="S193" s="300" t="s">
        <v>3729</v>
      </c>
      <c r="T193" s="300"/>
      <c r="U193" s="300" t="s">
        <v>3726</v>
      </c>
      <c r="V193" s="300" t="s">
        <v>3723</v>
      </c>
      <c r="W193" s="300" t="s">
        <v>3733</v>
      </c>
      <c r="X193" s="300" t="s">
        <v>3725</v>
      </c>
      <c r="Y193" s="400" t="s">
        <v>3727</v>
      </c>
      <c r="Z193" s="400" t="s">
        <v>3728</v>
      </c>
    </row>
    <row r="194" spans="1:26" ht="13.8" x14ac:dyDescent="0.25">
      <c r="A194" s="324">
        <v>2187</v>
      </c>
      <c r="B194" s="324">
        <v>541</v>
      </c>
      <c r="C194" s="330">
        <v>738.83547680000015</v>
      </c>
      <c r="D194" s="393">
        <f>VLOOKUP(B194,'[3]Gail Math'!$A:$B,2,FALSE)</f>
        <v>20</v>
      </c>
      <c r="E194" s="330">
        <f t="shared" si="6"/>
        <v>36.94177384000001</v>
      </c>
      <c r="F194" s="328">
        <v>1.82</v>
      </c>
      <c r="G194" s="325">
        <v>41870</v>
      </c>
      <c r="H194" s="335">
        <v>208.7105866666667</v>
      </c>
      <c r="I194" s="324">
        <v>205</v>
      </c>
      <c r="J194" s="397">
        <f t="shared" si="7"/>
        <v>650</v>
      </c>
      <c r="K194" s="336">
        <v>95</v>
      </c>
      <c r="L194" s="337" t="s">
        <v>1289</v>
      </c>
      <c r="M194" s="336">
        <v>26</v>
      </c>
      <c r="N194" s="324">
        <v>25</v>
      </c>
      <c r="O194" s="386">
        <v>13</v>
      </c>
      <c r="P194" s="324">
        <v>1</v>
      </c>
      <c r="Q194" s="324"/>
      <c r="R194" s="300" t="s">
        <v>3716</v>
      </c>
      <c r="S194" s="300" t="s">
        <v>3729</v>
      </c>
      <c r="T194" s="300"/>
      <c r="U194" s="300" t="s">
        <v>3726</v>
      </c>
      <c r="V194" s="300" t="s">
        <v>3723</v>
      </c>
      <c r="W194" s="300" t="s">
        <v>3733</v>
      </c>
      <c r="X194" s="300" t="s">
        <v>3725</v>
      </c>
      <c r="Y194" s="400" t="s">
        <v>3727</v>
      </c>
      <c r="Z194" s="400" t="s">
        <v>3728</v>
      </c>
    </row>
    <row r="195" spans="1:26" ht="13.8" x14ac:dyDescent="0.25">
      <c r="A195" s="324">
        <v>2188</v>
      </c>
      <c r="B195" s="324">
        <v>542</v>
      </c>
      <c r="C195" s="330">
        <v>506.54849506666676</v>
      </c>
      <c r="D195" s="393">
        <f>VLOOKUP(B195,'[3]Gail Math'!$A:$B,2,FALSE)</f>
        <v>20</v>
      </c>
      <c r="E195" s="330">
        <f t="shared" si="6"/>
        <v>25.327424753333339</v>
      </c>
      <c r="F195" s="328">
        <v>1.79</v>
      </c>
      <c r="G195" s="325">
        <v>41870</v>
      </c>
      <c r="H195" s="335">
        <v>160.30015666666668</v>
      </c>
      <c r="I195" s="324">
        <v>155.5</v>
      </c>
      <c r="J195" s="397">
        <f t="shared" si="7"/>
        <v>380</v>
      </c>
      <c r="K195" s="336">
        <v>96</v>
      </c>
      <c r="L195" s="337" t="s">
        <v>1449</v>
      </c>
      <c r="M195" s="336">
        <v>20</v>
      </c>
      <c r="N195" s="324">
        <v>19</v>
      </c>
      <c r="O195" s="386">
        <v>13</v>
      </c>
      <c r="P195" s="324">
        <v>1</v>
      </c>
      <c r="Q195" s="324"/>
      <c r="R195" s="300" t="s">
        <v>3716</v>
      </c>
      <c r="S195" s="300" t="s">
        <v>3729</v>
      </c>
      <c r="T195" s="300"/>
      <c r="U195" s="300" t="s">
        <v>3726</v>
      </c>
      <c r="V195" s="300" t="s">
        <v>3723</v>
      </c>
      <c r="W195" s="300" t="s">
        <v>3733</v>
      </c>
      <c r="X195" s="300" t="s">
        <v>3725</v>
      </c>
      <c r="Y195" s="400" t="s">
        <v>3727</v>
      </c>
      <c r="Z195" s="400" t="s">
        <v>3728</v>
      </c>
    </row>
    <row r="196" spans="1:26" ht="13.8" x14ac:dyDescent="0.25">
      <c r="A196" s="324">
        <v>2189</v>
      </c>
      <c r="B196" s="324">
        <v>543</v>
      </c>
      <c r="C196" s="330">
        <v>565.18650716444449</v>
      </c>
      <c r="D196" s="393">
        <f>VLOOKUP(B196,'[3]Gail Math'!$A:$B,2,FALSE)</f>
        <v>20</v>
      </c>
      <c r="E196" s="330">
        <f t="shared" si="6"/>
        <v>28.259325358222224</v>
      </c>
      <c r="F196" s="328">
        <v>1.85</v>
      </c>
      <c r="G196" s="325">
        <v>41870</v>
      </c>
      <c r="H196" s="335">
        <v>173.37009422222224</v>
      </c>
      <c r="I196" s="324">
        <v>165</v>
      </c>
      <c r="J196" s="397">
        <f t="shared" si="7"/>
        <v>420</v>
      </c>
      <c r="K196" s="336">
        <v>97</v>
      </c>
      <c r="L196" s="337" t="s">
        <v>932</v>
      </c>
      <c r="M196" s="336">
        <v>21</v>
      </c>
      <c r="N196" s="324">
        <v>20</v>
      </c>
      <c r="O196" s="386">
        <v>14</v>
      </c>
      <c r="P196" s="324">
        <v>1</v>
      </c>
      <c r="Q196" s="324"/>
      <c r="R196" s="300" t="s">
        <v>3716</v>
      </c>
      <c r="S196" s="300" t="s">
        <v>3729</v>
      </c>
      <c r="T196" s="300"/>
      <c r="U196" s="300" t="s">
        <v>3726</v>
      </c>
      <c r="V196" s="300" t="s">
        <v>3723</v>
      </c>
      <c r="W196" s="300" t="s">
        <v>3733</v>
      </c>
      <c r="X196" s="300" t="s">
        <v>3725</v>
      </c>
      <c r="Y196" s="400" t="s">
        <v>3727</v>
      </c>
      <c r="Z196" s="400" t="s">
        <v>3728</v>
      </c>
    </row>
    <row r="197" spans="1:26" ht="13.8" x14ac:dyDescent="0.25">
      <c r="A197" s="324">
        <v>2190</v>
      </c>
      <c r="B197" s="324">
        <v>544</v>
      </c>
      <c r="C197" s="330">
        <v>541.58544576000008</v>
      </c>
      <c r="D197" s="393">
        <f>VLOOKUP(B197,'[3]Gail Math'!$A:$B,2,FALSE)</f>
        <v>20</v>
      </c>
      <c r="E197" s="330">
        <f t="shared" si="6"/>
        <v>27.079272288000006</v>
      </c>
      <c r="F197" s="328">
        <v>1.83</v>
      </c>
      <c r="G197" s="325">
        <v>41870</v>
      </c>
      <c r="H197" s="335">
        <v>167.15600177777779</v>
      </c>
      <c r="I197" s="324">
        <v>163.5</v>
      </c>
      <c r="J197" s="397">
        <f t="shared" si="7"/>
        <v>420</v>
      </c>
      <c r="K197" s="336">
        <v>97</v>
      </c>
      <c r="L197" s="337" t="s">
        <v>1408</v>
      </c>
      <c r="M197" s="336">
        <v>21</v>
      </c>
      <c r="N197" s="324">
        <v>20</v>
      </c>
      <c r="O197" s="386">
        <v>14</v>
      </c>
      <c r="P197" s="324">
        <v>1</v>
      </c>
      <c r="Q197" s="324"/>
      <c r="R197" s="300" t="s">
        <v>3716</v>
      </c>
      <c r="S197" s="300" t="s">
        <v>3729</v>
      </c>
      <c r="T197" s="300"/>
      <c r="U197" s="300" t="s">
        <v>3726</v>
      </c>
      <c r="V197" s="300" t="s">
        <v>3723</v>
      </c>
      <c r="W197" s="300" t="s">
        <v>3733</v>
      </c>
      <c r="X197" s="300" t="s">
        <v>3725</v>
      </c>
      <c r="Y197" s="400" t="s">
        <v>3727</v>
      </c>
      <c r="Z197" s="400" t="s">
        <v>3728</v>
      </c>
    </row>
    <row r="198" spans="1:26" ht="13.8" x14ac:dyDescent="0.25">
      <c r="A198" s="324">
        <v>2191</v>
      </c>
      <c r="B198" s="324">
        <v>545</v>
      </c>
      <c r="C198" s="330">
        <v>346.33898396000001</v>
      </c>
      <c r="D198" s="393">
        <f>VLOOKUP(B198,'[3]Gail Math'!$A:$B,2,FALSE)</f>
        <v>20</v>
      </c>
      <c r="E198" s="330">
        <f t="shared" si="6"/>
        <v>17.316949198</v>
      </c>
      <c r="F198" s="328">
        <v>1.84</v>
      </c>
      <c r="G198" s="325">
        <v>41870</v>
      </c>
      <c r="H198" s="335">
        <v>104.0057008888889</v>
      </c>
      <c r="I198" s="324">
        <v>101.5</v>
      </c>
      <c r="J198" s="397">
        <f t="shared" si="7"/>
        <v>156</v>
      </c>
      <c r="K198" s="336">
        <v>98</v>
      </c>
      <c r="L198" s="337" t="s">
        <v>1468</v>
      </c>
      <c r="M198" s="336">
        <v>13</v>
      </c>
      <c r="N198" s="324">
        <v>12</v>
      </c>
      <c r="O198" s="386">
        <v>11</v>
      </c>
      <c r="P198" s="324">
        <v>1</v>
      </c>
      <c r="Q198" s="324"/>
      <c r="R198" s="300" t="s">
        <v>3716</v>
      </c>
      <c r="S198" s="300" t="s">
        <v>3729</v>
      </c>
      <c r="T198" s="300"/>
      <c r="U198" s="300" t="s">
        <v>3726</v>
      </c>
      <c r="V198" s="300" t="s">
        <v>3723</v>
      </c>
      <c r="W198" s="300" t="s">
        <v>3733</v>
      </c>
      <c r="X198" s="300" t="s">
        <v>3725</v>
      </c>
      <c r="Y198" s="400" t="s">
        <v>3727</v>
      </c>
      <c r="Z198" s="400" t="s">
        <v>3728</v>
      </c>
    </row>
    <row r="199" spans="1:26" ht="13.8" x14ac:dyDescent="0.25">
      <c r="A199" s="324">
        <v>2192</v>
      </c>
      <c r="B199" s="324">
        <v>546</v>
      </c>
      <c r="C199" s="330">
        <v>879.15512533333356</v>
      </c>
      <c r="D199" s="393">
        <f>VLOOKUP(B199,'[3]Gail Math'!$A:$B,2,FALSE)</f>
        <v>20</v>
      </c>
      <c r="E199" s="330">
        <f t="shared" si="6"/>
        <v>43.957756266666678</v>
      </c>
      <c r="F199" s="328">
        <v>1.84</v>
      </c>
      <c r="G199" s="325">
        <v>41870</v>
      </c>
      <c r="H199" s="335">
        <v>241.52613333333338</v>
      </c>
      <c r="I199" s="324">
        <v>240</v>
      </c>
      <c r="J199" s="397">
        <f t="shared" si="7"/>
        <v>870</v>
      </c>
      <c r="K199" s="336">
        <v>98</v>
      </c>
      <c r="L199" s="337" t="s">
        <v>1499</v>
      </c>
      <c r="M199" s="336">
        <v>30</v>
      </c>
      <c r="N199" s="324">
        <v>29</v>
      </c>
      <c r="O199" s="386">
        <v>14</v>
      </c>
      <c r="P199" s="324">
        <v>1</v>
      </c>
      <c r="Q199" s="324"/>
      <c r="R199" s="300" t="s">
        <v>3716</v>
      </c>
      <c r="S199" s="300" t="s">
        <v>3729</v>
      </c>
      <c r="T199" s="300"/>
      <c r="U199" s="300" t="s">
        <v>3726</v>
      </c>
      <c r="V199" s="300" t="s">
        <v>3723</v>
      </c>
      <c r="W199" s="300" t="s">
        <v>3733</v>
      </c>
      <c r="X199" s="300" t="s">
        <v>3725</v>
      </c>
      <c r="Y199" s="400" t="s">
        <v>3727</v>
      </c>
      <c r="Z199" s="400" t="s">
        <v>3728</v>
      </c>
    </row>
    <row r="200" spans="1:26" ht="13.8" x14ac:dyDescent="0.25">
      <c r="A200" s="324">
        <v>2193</v>
      </c>
      <c r="B200" s="324">
        <v>547</v>
      </c>
      <c r="C200" s="330">
        <v>658.91958396444466</v>
      </c>
      <c r="D200" s="393">
        <f>VLOOKUP(B200,'[3]Gail Math'!$A:$B,2,FALSE)</f>
        <v>20</v>
      </c>
      <c r="E200" s="330">
        <f t="shared" si="6"/>
        <v>32.945979198222233</v>
      </c>
      <c r="F200" s="328">
        <v>1.86</v>
      </c>
      <c r="G200" s="325">
        <v>41870</v>
      </c>
      <c r="H200" s="335">
        <v>222.60796755555563</v>
      </c>
      <c r="I200" s="324">
        <v>220</v>
      </c>
      <c r="J200" s="397">
        <f t="shared" si="7"/>
        <v>756</v>
      </c>
      <c r="K200" s="336">
        <v>99</v>
      </c>
      <c r="L200" s="337" t="s">
        <v>1306</v>
      </c>
      <c r="M200" s="336">
        <v>28</v>
      </c>
      <c r="N200" s="324">
        <v>27</v>
      </c>
      <c r="O200" s="386">
        <v>12</v>
      </c>
      <c r="P200" s="324">
        <v>1</v>
      </c>
      <c r="Q200" s="324"/>
      <c r="R200" s="300" t="s">
        <v>3716</v>
      </c>
      <c r="S200" s="300" t="s">
        <v>3729</v>
      </c>
      <c r="T200" s="300"/>
      <c r="U200" s="300" t="s">
        <v>3726</v>
      </c>
      <c r="V200" s="300" t="s">
        <v>3723</v>
      </c>
      <c r="W200" s="300" t="s">
        <v>3733</v>
      </c>
      <c r="X200" s="300" t="s">
        <v>3725</v>
      </c>
      <c r="Y200" s="400" t="s">
        <v>3727</v>
      </c>
      <c r="Z200" s="400" t="s">
        <v>3728</v>
      </c>
    </row>
    <row r="201" spans="1:26" ht="13.8" x14ac:dyDescent="0.25">
      <c r="A201" s="324">
        <v>2194</v>
      </c>
      <c r="B201" s="324">
        <v>548</v>
      </c>
      <c r="C201" s="330">
        <v>694.02421111111096</v>
      </c>
      <c r="D201" s="393">
        <f>VLOOKUP(B201,'[3]Gail Math'!$A:$B,2,FALSE)</f>
        <v>20</v>
      </c>
      <c r="E201" s="330">
        <f t="shared" ref="E201:E264" si="8">C201/D201</f>
        <v>34.701210555555548</v>
      </c>
      <c r="F201" s="328">
        <v>1.86</v>
      </c>
      <c r="G201" s="325">
        <v>41870</v>
      </c>
      <c r="H201" s="335">
        <v>195.49977777777775</v>
      </c>
      <c r="I201" s="324">
        <v>192</v>
      </c>
      <c r="J201" s="397">
        <f t="shared" ref="J201:J264" si="9">PRODUCT(M201:N201)</f>
        <v>552</v>
      </c>
      <c r="K201" s="336">
        <v>100</v>
      </c>
      <c r="L201" s="337" t="s">
        <v>1218</v>
      </c>
      <c r="M201" s="336">
        <v>24</v>
      </c>
      <c r="N201" s="324">
        <v>23</v>
      </c>
      <c r="O201" s="386">
        <v>14</v>
      </c>
      <c r="P201" s="324">
        <v>1</v>
      </c>
      <c r="Q201" s="324"/>
      <c r="R201" s="300" t="s">
        <v>3716</v>
      </c>
      <c r="S201" s="300" t="s">
        <v>3729</v>
      </c>
      <c r="T201" s="300"/>
      <c r="U201" s="300" t="s">
        <v>3726</v>
      </c>
      <c r="V201" s="300" t="s">
        <v>3723</v>
      </c>
      <c r="W201" s="300" t="s">
        <v>3733</v>
      </c>
      <c r="X201" s="300" t="s">
        <v>3725</v>
      </c>
      <c r="Y201" s="400" t="s">
        <v>3727</v>
      </c>
      <c r="Z201" s="400" t="s">
        <v>3728</v>
      </c>
    </row>
    <row r="202" spans="1:26" ht="13.8" x14ac:dyDescent="0.25">
      <c r="A202" s="324">
        <v>2195</v>
      </c>
      <c r="B202" s="324">
        <v>549</v>
      </c>
      <c r="C202" s="330">
        <v>534.15020917999993</v>
      </c>
      <c r="D202" s="393">
        <f>VLOOKUP(B202,'[3]Gail Math'!$A:$B,2,FALSE)</f>
        <v>20</v>
      </c>
      <c r="E202" s="330">
        <f t="shared" si="8"/>
        <v>26.707510458999998</v>
      </c>
      <c r="F202" s="328">
        <v>1.85</v>
      </c>
      <c r="G202" s="325">
        <v>41870</v>
      </c>
      <c r="H202" s="335">
        <v>149.62190733333333</v>
      </c>
      <c r="I202" s="324">
        <v>147.5</v>
      </c>
      <c r="J202" s="397">
        <f t="shared" si="9"/>
        <v>342</v>
      </c>
      <c r="K202" s="336">
        <v>100</v>
      </c>
      <c r="L202" s="337" t="s">
        <v>1230</v>
      </c>
      <c r="M202" s="336">
        <v>19</v>
      </c>
      <c r="N202" s="324">
        <v>18</v>
      </c>
      <c r="O202" s="386">
        <v>14</v>
      </c>
      <c r="P202" s="324">
        <v>1</v>
      </c>
      <c r="Q202" s="324"/>
      <c r="R202" s="300" t="s">
        <v>3716</v>
      </c>
      <c r="S202" s="300" t="s">
        <v>3729</v>
      </c>
      <c r="T202" s="300"/>
      <c r="U202" s="300" t="s">
        <v>3726</v>
      </c>
      <c r="V202" s="300" t="s">
        <v>3723</v>
      </c>
      <c r="W202" s="300" t="s">
        <v>3733</v>
      </c>
      <c r="X202" s="300" t="s">
        <v>3725</v>
      </c>
      <c r="Y202" s="400" t="s">
        <v>3727</v>
      </c>
      <c r="Z202" s="400" t="s">
        <v>3728</v>
      </c>
    </row>
    <row r="203" spans="1:26" ht="13.8" x14ac:dyDescent="0.25">
      <c r="A203" s="324">
        <v>2196</v>
      </c>
      <c r="B203" s="324">
        <v>550</v>
      </c>
      <c r="C203" s="330">
        <v>722.84794897333325</v>
      </c>
      <c r="D203" s="393">
        <f>VLOOKUP(B203,'[3]Gail Math'!$A:$B,2,FALSE)</f>
        <v>20</v>
      </c>
      <c r="E203" s="330">
        <f t="shared" si="8"/>
        <v>36.142397448666664</v>
      </c>
      <c r="F203" s="328">
        <v>1.84</v>
      </c>
      <c r="G203" s="325">
        <v>41870</v>
      </c>
      <c r="H203" s="335">
        <v>223.79193466666663</v>
      </c>
      <c r="I203" s="324">
        <v>220.5</v>
      </c>
      <c r="J203" s="397">
        <f t="shared" si="9"/>
        <v>756</v>
      </c>
      <c r="K203" s="336">
        <v>101</v>
      </c>
      <c r="L203" s="337" t="s">
        <v>1351</v>
      </c>
      <c r="M203" s="336">
        <v>28</v>
      </c>
      <c r="N203" s="324">
        <v>27</v>
      </c>
      <c r="O203" s="386">
        <v>14</v>
      </c>
      <c r="P203" s="324">
        <v>1</v>
      </c>
      <c r="Q203" s="324"/>
      <c r="R203" s="300" t="s">
        <v>3716</v>
      </c>
      <c r="S203" s="300" t="s">
        <v>3729</v>
      </c>
      <c r="T203" s="300"/>
      <c r="U203" s="300" t="s">
        <v>3726</v>
      </c>
      <c r="V203" s="300" t="s">
        <v>3723</v>
      </c>
      <c r="W203" s="300" t="s">
        <v>3733</v>
      </c>
      <c r="X203" s="300" t="s">
        <v>3725</v>
      </c>
      <c r="Y203" s="400" t="s">
        <v>3727</v>
      </c>
      <c r="Z203" s="400" t="s">
        <v>3728</v>
      </c>
    </row>
    <row r="204" spans="1:26" ht="13.8" x14ac:dyDescent="0.25">
      <c r="A204" s="324">
        <v>2197</v>
      </c>
      <c r="B204" s="324">
        <v>551</v>
      </c>
      <c r="C204" s="330">
        <v>671.41380152000011</v>
      </c>
      <c r="D204" s="393">
        <f>VLOOKUP(B204,'[3]Gail Math'!$A:$B,2,FALSE)</f>
        <v>20</v>
      </c>
      <c r="E204" s="330">
        <f t="shared" si="8"/>
        <v>33.570690076000005</v>
      </c>
      <c r="F204" s="328">
        <v>1.85</v>
      </c>
      <c r="G204" s="325">
        <v>41870</v>
      </c>
      <c r="H204" s="335">
        <v>195.74746400000004</v>
      </c>
      <c r="I204" s="324">
        <v>193</v>
      </c>
      <c r="J204" s="397">
        <f t="shared" si="9"/>
        <v>552</v>
      </c>
      <c r="K204" s="336">
        <v>102</v>
      </c>
      <c r="L204" s="337" t="s">
        <v>1235</v>
      </c>
      <c r="M204" s="336">
        <v>24</v>
      </c>
      <c r="N204" s="324">
        <v>23</v>
      </c>
      <c r="O204" s="386">
        <v>14</v>
      </c>
      <c r="P204" s="324">
        <v>1</v>
      </c>
      <c r="Q204" s="324"/>
      <c r="R204" s="300" t="s">
        <v>3716</v>
      </c>
      <c r="S204" s="300" t="s">
        <v>3729</v>
      </c>
      <c r="T204" s="300"/>
      <c r="U204" s="300" t="s">
        <v>3726</v>
      </c>
      <c r="V204" s="300" t="s">
        <v>3723</v>
      </c>
      <c r="W204" s="300" t="s">
        <v>3733</v>
      </c>
      <c r="X204" s="300" t="s">
        <v>3725</v>
      </c>
      <c r="Y204" s="400" t="s">
        <v>3727</v>
      </c>
      <c r="Z204" s="400" t="s">
        <v>3728</v>
      </c>
    </row>
    <row r="205" spans="1:26" ht="13.8" x14ac:dyDescent="0.25">
      <c r="A205" s="324">
        <v>2198</v>
      </c>
      <c r="B205" s="324">
        <v>552</v>
      </c>
      <c r="C205" s="330">
        <v>522.73076449999996</v>
      </c>
      <c r="D205" s="393">
        <f>VLOOKUP(B205,'[3]Gail Math'!$A:$B,2,FALSE)</f>
        <v>20</v>
      </c>
      <c r="E205" s="330">
        <f t="shared" si="8"/>
        <v>26.136538224999999</v>
      </c>
      <c r="F205" s="328">
        <v>1.86</v>
      </c>
      <c r="G205" s="325">
        <v>41870</v>
      </c>
      <c r="H205" s="335">
        <v>161.83615</v>
      </c>
      <c r="I205" s="324">
        <v>160</v>
      </c>
      <c r="J205" s="397">
        <f t="shared" si="9"/>
        <v>380</v>
      </c>
      <c r="K205" s="336">
        <v>102</v>
      </c>
      <c r="L205" s="337" t="s">
        <v>935</v>
      </c>
      <c r="M205" s="336">
        <v>20</v>
      </c>
      <c r="N205" s="324">
        <v>19</v>
      </c>
      <c r="O205" s="386">
        <v>13</v>
      </c>
      <c r="P205" s="324">
        <v>1</v>
      </c>
      <c r="Q205" s="324"/>
      <c r="R205" s="300" t="s">
        <v>3716</v>
      </c>
      <c r="S205" s="300" t="s">
        <v>3729</v>
      </c>
      <c r="T205" s="300"/>
      <c r="U205" s="300" t="s">
        <v>3726</v>
      </c>
      <c r="V205" s="300" t="s">
        <v>3723</v>
      </c>
      <c r="W205" s="300" t="s">
        <v>3733</v>
      </c>
      <c r="X205" s="300" t="s">
        <v>3725</v>
      </c>
      <c r="Y205" s="400" t="s">
        <v>3727</v>
      </c>
      <c r="Z205" s="400" t="s">
        <v>3728</v>
      </c>
    </row>
    <row r="206" spans="1:26" ht="13.8" x14ac:dyDescent="0.25">
      <c r="A206" s="324">
        <v>2199</v>
      </c>
      <c r="B206" s="324">
        <v>553</v>
      </c>
      <c r="C206" s="330">
        <v>364.6714325022221</v>
      </c>
      <c r="D206" s="393">
        <f>VLOOKUP(B206,'[3]Gail Math'!$A:$B,2,FALSE)</f>
        <v>20</v>
      </c>
      <c r="E206" s="330">
        <f t="shared" si="8"/>
        <v>18.233571625111104</v>
      </c>
      <c r="F206" s="328">
        <v>1.84</v>
      </c>
      <c r="G206" s="325">
        <v>41870</v>
      </c>
      <c r="H206" s="335">
        <v>116.50844488888885</v>
      </c>
      <c r="I206" s="324">
        <v>113.5</v>
      </c>
      <c r="J206" s="397">
        <f t="shared" si="9"/>
        <v>210</v>
      </c>
      <c r="K206" s="336">
        <v>103</v>
      </c>
      <c r="L206" s="337" t="s">
        <v>1351</v>
      </c>
      <c r="M206" s="336">
        <v>15</v>
      </c>
      <c r="N206" s="324">
        <v>14</v>
      </c>
      <c r="O206" s="386">
        <v>14</v>
      </c>
      <c r="P206" s="324">
        <v>1</v>
      </c>
      <c r="Q206" s="324"/>
      <c r="R206" s="300" t="s">
        <v>3716</v>
      </c>
      <c r="S206" s="300" t="s">
        <v>3729</v>
      </c>
      <c r="T206" s="300"/>
      <c r="U206" s="300" t="s">
        <v>3726</v>
      </c>
      <c r="V206" s="300" t="s">
        <v>3723</v>
      </c>
      <c r="W206" s="300" t="s">
        <v>3733</v>
      </c>
      <c r="X206" s="300" t="s">
        <v>3725</v>
      </c>
      <c r="Y206" s="400" t="s">
        <v>3727</v>
      </c>
      <c r="Z206" s="400" t="s">
        <v>3728</v>
      </c>
    </row>
    <row r="207" spans="1:26" ht="13.8" x14ac:dyDescent="0.25">
      <c r="A207" s="324">
        <v>2200</v>
      </c>
      <c r="B207" s="324">
        <v>554</v>
      </c>
      <c r="C207" s="330">
        <v>438.80314312888891</v>
      </c>
      <c r="D207" s="393">
        <f>VLOOKUP(B207,'[3]Gail Math'!$A:$B,2,FALSE)</f>
        <v>20</v>
      </c>
      <c r="E207" s="330">
        <f t="shared" si="8"/>
        <v>21.940157156444446</v>
      </c>
      <c r="F207" s="328">
        <v>1.79</v>
      </c>
      <c r="G207" s="325">
        <v>41870</v>
      </c>
      <c r="H207" s="335">
        <v>147.24937688888889</v>
      </c>
      <c r="I207" s="324">
        <v>144</v>
      </c>
      <c r="J207" s="397">
        <f t="shared" si="9"/>
        <v>306</v>
      </c>
      <c r="K207" s="336">
        <v>103</v>
      </c>
      <c r="L207" s="337" t="s">
        <v>1196</v>
      </c>
      <c r="M207" s="336">
        <v>18</v>
      </c>
      <c r="N207" s="324">
        <v>17</v>
      </c>
      <c r="O207" s="386">
        <v>12</v>
      </c>
      <c r="P207" s="324">
        <v>1</v>
      </c>
      <c r="Q207" s="324"/>
      <c r="R207" s="300" t="s">
        <v>3716</v>
      </c>
      <c r="S207" s="300" t="s">
        <v>3729</v>
      </c>
      <c r="T207" s="300"/>
      <c r="U207" s="300" t="s">
        <v>3726</v>
      </c>
      <c r="V207" s="300" t="s">
        <v>3723</v>
      </c>
      <c r="W207" s="300" t="s">
        <v>3733</v>
      </c>
      <c r="X207" s="300" t="s">
        <v>3725</v>
      </c>
      <c r="Y207" s="400" t="s">
        <v>3727</v>
      </c>
      <c r="Z207" s="400" t="s">
        <v>3728</v>
      </c>
    </row>
    <row r="208" spans="1:26" ht="13.8" x14ac:dyDescent="0.25">
      <c r="A208" s="324">
        <v>2201</v>
      </c>
      <c r="B208" s="324">
        <v>555</v>
      </c>
      <c r="C208" s="330">
        <v>588.08569550666675</v>
      </c>
      <c r="D208" s="393">
        <f>VLOOKUP(B208,'[3]Gail Math'!$A:$B,2,FALSE)</f>
        <v>20</v>
      </c>
      <c r="E208" s="330">
        <f t="shared" si="8"/>
        <v>29.404284775333338</v>
      </c>
      <c r="F208" s="328">
        <v>1.84</v>
      </c>
      <c r="G208" s="325">
        <v>41870</v>
      </c>
      <c r="H208" s="335">
        <v>160.6791517777778</v>
      </c>
      <c r="I208" s="324">
        <v>158</v>
      </c>
      <c r="J208" s="397">
        <f t="shared" si="9"/>
        <v>380</v>
      </c>
      <c r="K208" s="336">
        <v>104</v>
      </c>
      <c r="L208" s="337" t="s">
        <v>1277</v>
      </c>
      <c r="M208" s="336">
        <v>20</v>
      </c>
      <c r="N208" s="324">
        <v>19</v>
      </c>
      <c r="O208" s="386">
        <v>12</v>
      </c>
      <c r="P208" s="324">
        <v>1</v>
      </c>
      <c r="Q208" s="324"/>
      <c r="R208" s="300" t="s">
        <v>3716</v>
      </c>
      <c r="S208" s="300" t="s">
        <v>3729</v>
      </c>
      <c r="T208" s="300"/>
      <c r="U208" s="300" t="s">
        <v>3726</v>
      </c>
      <c r="V208" s="300" t="s">
        <v>3723</v>
      </c>
      <c r="W208" s="300" t="s">
        <v>3733</v>
      </c>
      <c r="X208" s="300" t="s">
        <v>3725</v>
      </c>
      <c r="Y208" s="400" t="s">
        <v>3727</v>
      </c>
      <c r="Z208" s="400" t="s">
        <v>3728</v>
      </c>
    </row>
    <row r="209" spans="1:26" ht="13.8" x14ac:dyDescent="0.25">
      <c r="A209" s="324">
        <v>2202</v>
      </c>
      <c r="B209" s="324">
        <v>557</v>
      </c>
      <c r="C209" s="330">
        <v>547.38074416666666</v>
      </c>
      <c r="D209" s="393">
        <f>VLOOKUP(B209,'[3]Gail Math'!$A:$B,2,FALSE)</f>
        <v>20</v>
      </c>
      <c r="E209" s="330">
        <f t="shared" si="8"/>
        <v>27.369037208333332</v>
      </c>
      <c r="F209" s="328">
        <v>1.83</v>
      </c>
      <c r="G209" s="325">
        <v>41870</v>
      </c>
      <c r="H209" s="335">
        <v>142.17681666666667</v>
      </c>
      <c r="I209" s="324">
        <v>138.5</v>
      </c>
      <c r="J209" s="397">
        <f t="shared" si="9"/>
        <v>306</v>
      </c>
      <c r="K209" s="336">
        <v>104</v>
      </c>
      <c r="L209" s="337" t="s">
        <v>1230</v>
      </c>
      <c r="M209" s="336">
        <v>18</v>
      </c>
      <c r="N209" s="324">
        <v>17</v>
      </c>
      <c r="O209" s="386">
        <v>14</v>
      </c>
      <c r="P209" s="324">
        <v>1</v>
      </c>
      <c r="Q209" s="324"/>
      <c r="R209" s="300" t="s">
        <v>3716</v>
      </c>
      <c r="S209" s="300" t="s">
        <v>3729</v>
      </c>
      <c r="T209" s="300"/>
      <c r="U209" s="300" t="s">
        <v>3726</v>
      </c>
      <c r="V209" s="300" t="s">
        <v>3723</v>
      </c>
      <c r="W209" s="300" t="s">
        <v>3733</v>
      </c>
      <c r="X209" s="300" t="s">
        <v>3725</v>
      </c>
      <c r="Y209" s="400" t="s">
        <v>3727</v>
      </c>
      <c r="Z209" s="400" t="s">
        <v>3728</v>
      </c>
    </row>
    <row r="210" spans="1:26" ht="13.8" x14ac:dyDescent="0.25">
      <c r="A210" s="324">
        <v>2203</v>
      </c>
      <c r="B210" s="324">
        <v>558</v>
      </c>
      <c r="C210" s="330">
        <v>456.60106335999996</v>
      </c>
      <c r="D210" s="393">
        <f>VLOOKUP(B210,'[3]Gail Math'!$A:$B,2,FALSE)</f>
        <v>20</v>
      </c>
      <c r="E210" s="330">
        <f t="shared" si="8"/>
        <v>22.830053167999999</v>
      </c>
      <c r="F210" s="328">
        <v>1.86</v>
      </c>
      <c r="G210" s="325">
        <v>41870</v>
      </c>
      <c r="H210" s="335">
        <v>149.21603377777777</v>
      </c>
      <c r="I210" s="324">
        <v>142.5</v>
      </c>
      <c r="J210" s="397">
        <f t="shared" si="9"/>
        <v>306</v>
      </c>
      <c r="K210" s="336">
        <v>105</v>
      </c>
      <c r="L210" s="337" t="s">
        <v>1199</v>
      </c>
      <c r="M210" s="336">
        <v>18</v>
      </c>
      <c r="N210" s="324">
        <v>17</v>
      </c>
      <c r="O210" s="386">
        <v>15</v>
      </c>
      <c r="P210" s="324">
        <v>1</v>
      </c>
      <c r="Q210" s="324"/>
      <c r="R210" s="300" t="s">
        <v>3716</v>
      </c>
      <c r="S210" s="300" t="s">
        <v>3729</v>
      </c>
      <c r="T210" s="300"/>
      <c r="U210" s="300" t="s">
        <v>3726</v>
      </c>
      <c r="V210" s="300" t="s">
        <v>3723</v>
      </c>
      <c r="W210" s="300" t="s">
        <v>3733</v>
      </c>
      <c r="X210" s="300" t="s">
        <v>3725</v>
      </c>
      <c r="Y210" s="400" t="s">
        <v>3727</v>
      </c>
      <c r="Z210" s="400" t="s">
        <v>3728</v>
      </c>
    </row>
    <row r="211" spans="1:26" ht="13.8" x14ac:dyDescent="0.25">
      <c r="A211" s="324">
        <v>2204</v>
      </c>
      <c r="B211" s="324">
        <v>559</v>
      </c>
      <c r="C211" s="330">
        <v>664.02673672000003</v>
      </c>
      <c r="D211" s="393">
        <f>VLOOKUP(B211,'[3]Gail Math'!$A:$B,2,FALSE)</f>
        <v>20</v>
      </c>
      <c r="E211" s="330">
        <f t="shared" si="8"/>
        <v>33.201336836000003</v>
      </c>
      <c r="F211" s="328">
        <v>1.82</v>
      </c>
      <c r="G211" s="325">
        <v>41870</v>
      </c>
      <c r="H211" s="335">
        <v>222.827764</v>
      </c>
      <c r="I211" s="324">
        <v>220.5</v>
      </c>
      <c r="J211" s="397">
        <f t="shared" si="9"/>
        <v>756</v>
      </c>
      <c r="K211" s="336">
        <v>105</v>
      </c>
      <c r="L211" s="337" t="s">
        <v>1230</v>
      </c>
      <c r="M211" s="336">
        <v>28</v>
      </c>
      <c r="N211" s="324">
        <v>27</v>
      </c>
      <c r="O211" s="386">
        <v>14</v>
      </c>
      <c r="P211" s="324">
        <v>1</v>
      </c>
      <c r="Q211" s="324"/>
      <c r="R211" s="300" t="s">
        <v>3716</v>
      </c>
      <c r="S211" s="300" t="s">
        <v>3729</v>
      </c>
      <c r="T211" s="300"/>
      <c r="U211" s="300" t="s">
        <v>3726</v>
      </c>
      <c r="V211" s="300" t="s">
        <v>3723</v>
      </c>
      <c r="W211" s="300" t="s">
        <v>3733</v>
      </c>
      <c r="X211" s="300" t="s">
        <v>3725</v>
      </c>
      <c r="Y211" s="400" t="s">
        <v>3727</v>
      </c>
      <c r="Z211" s="400" t="s">
        <v>3728</v>
      </c>
    </row>
    <row r="212" spans="1:26" ht="13.8" x14ac:dyDescent="0.25">
      <c r="A212" s="324">
        <v>2205</v>
      </c>
      <c r="B212" s="324">
        <v>560</v>
      </c>
      <c r="C212" s="330">
        <v>322.85257437333337</v>
      </c>
      <c r="D212" s="393">
        <f>VLOOKUP(B212,'[3]Gail Math'!$A:$B,2,FALSE)</f>
        <v>20</v>
      </c>
      <c r="E212" s="330">
        <f t="shared" si="8"/>
        <v>16.142628718666668</v>
      </c>
      <c r="F212" s="328">
        <v>1.86</v>
      </c>
      <c r="G212" s="325">
        <v>41870</v>
      </c>
      <c r="H212" s="335">
        <v>104.48303377777779</v>
      </c>
      <c r="I212" s="324">
        <v>103.5</v>
      </c>
      <c r="J212" s="397">
        <f t="shared" si="9"/>
        <v>156</v>
      </c>
      <c r="K212" s="336">
        <v>106</v>
      </c>
      <c r="L212" s="337" t="s">
        <v>1408</v>
      </c>
      <c r="M212" s="336">
        <v>13</v>
      </c>
      <c r="N212" s="324">
        <v>12</v>
      </c>
      <c r="O212" s="386">
        <v>14</v>
      </c>
      <c r="P212" s="324">
        <v>1</v>
      </c>
      <c r="Q212" s="324"/>
      <c r="R212" s="300" t="s">
        <v>3716</v>
      </c>
      <c r="S212" s="300" t="s">
        <v>3729</v>
      </c>
      <c r="T212" s="300"/>
      <c r="U212" s="300" t="s">
        <v>3726</v>
      </c>
      <c r="V212" s="300" t="s">
        <v>3723</v>
      </c>
      <c r="W212" s="300" t="s">
        <v>3733</v>
      </c>
      <c r="X212" s="300" t="s">
        <v>3725</v>
      </c>
      <c r="Y212" s="400" t="s">
        <v>3727</v>
      </c>
      <c r="Z212" s="400" t="s">
        <v>3728</v>
      </c>
    </row>
    <row r="213" spans="1:26" ht="13.8" x14ac:dyDescent="0.25">
      <c r="A213" s="324">
        <v>2206</v>
      </c>
      <c r="B213" s="324">
        <v>562</v>
      </c>
      <c r="C213" s="330">
        <v>790.96988230666693</v>
      </c>
      <c r="D213" s="393">
        <f>VLOOKUP(B213,'[3]Gail Math'!$A:$B,2,FALSE)</f>
        <v>20</v>
      </c>
      <c r="E213" s="330">
        <f t="shared" si="8"/>
        <v>39.548494115333348</v>
      </c>
      <c r="F213" s="328">
        <v>1.82</v>
      </c>
      <c r="G213" s="325">
        <v>41870</v>
      </c>
      <c r="H213" s="335">
        <v>238.96371066666674</v>
      </c>
      <c r="I213" s="324">
        <v>238.5</v>
      </c>
      <c r="J213" s="397">
        <f t="shared" si="9"/>
        <v>870</v>
      </c>
      <c r="K213" s="336">
        <v>107</v>
      </c>
      <c r="L213" s="337" t="s">
        <v>1430</v>
      </c>
      <c r="M213" s="336">
        <v>30</v>
      </c>
      <c r="N213" s="324">
        <v>29</v>
      </c>
      <c r="O213" s="386">
        <v>15</v>
      </c>
      <c r="P213" s="324">
        <v>1</v>
      </c>
      <c r="Q213" s="324"/>
      <c r="R213" s="300" t="s">
        <v>3716</v>
      </c>
      <c r="S213" s="300" t="s">
        <v>3729</v>
      </c>
      <c r="T213" s="300"/>
      <c r="U213" s="300" t="s">
        <v>3726</v>
      </c>
      <c r="V213" s="300" t="s">
        <v>3723</v>
      </c>
      <c r="W213" s="300" t="s">
        <v>3733</v>
      </c>
      <c r="X213" s="300" t="s">
        <v>3725</v>
      </c>
      <c r="Y213" s="400" t="s">
        <v>3727</v>
      </c>
      <c r="Z213" s="400" t="s">
        <v>3728</v>
      </c>
    </row>
    <row r="214" spans="1:26" ht="13.8" x14ac:dyDescent="0.25">
      <c r="A214" s="324">
        <v>2207</v>
      </c>
      <c r="B214" s="324">
        <v>563</v>
      </c>
      <c r="C214" s="330">
        <v>438.25728821333331</v>
      </c>
      <c r="D214" s="393">
        <f>VLOOKUP(B214,'[3]Gail Math'!$A:$B,2,FALSE)</f>
        <v>20</v>
      </c>
      <c r="E214" s="330">
        <f t="shared" si="8"/>
        <v>21.912864410666664</v>
      </c>
      <c r="F214" s="328">
        <v>1.81</v>
      </c>
      <c r="G214" s="325">
        <v>41870</v>
      </c>
      <c r="H214" s="335">
        <v>136.52875022222221</v>
      </c>
      <c r="I214" s="324">
        <v>133</v>
      </c>
      <c r="J214" s="397">
        <f t="shared" si="9"/>
        <v>272</v>
      </c>
      <c r="K214" s="336">
        <v>108</v>
      </c>
      <c r="L214" s="337" t="s">
        <v>1351</v>
      </c>
      <c r="M214" s="336">
        <v>17</v>
      </c>
      <c r="N214" s="324">
        <v>16</v>
      </c>
      <c r="O214" s="386">
        <v>15</v>
      </c>
      <c r="P214" s="324">
        <v>1</v>
      </c>
      <c r="Q214" s="324"/>
      <c r="R214" s="300" t="s">
        <v>3716</v>
      </c>
      <c r="S214" s="300" t="s">
        <v>3729</v>
      </c>
      <c r="T214" s="300"/>
      <c r="U214" s="300" t="s">
        <v>3726</v>
      </c>
      <c r="V214" s="300" t="s">
        <v>3723</v>
      </c>
      <c r="W214" s="300" t="s">
        <v>3733</v>
      </c>
      <c r="X214" s="300" t="s">
        <v>3725</v>
      </c>
      <c r="Y214" s="400" t="s">
        <v>3727</v>
      </c>
      <c r="Z214" s="400" t="s">
        <v>3728</v>
      </c>
    </row>
    <row r="215" spans="1:26" ht="13.8" x14ac:dyDescent="0.25">
      <c r="A215" s="324">
        <v>2208</v>
      </c>
      <c r="B215" s="324">
        <v>564</v>
      </c>
      <c r="C215" s="330">
        <v>319.47563050000002</v>
      </c>
      <c r="D215" s="393">
        <f>VLOOKUP(B215,'[3]Gail Math'!$A:$B,2,FALSE)</f>
        <v>20</v>
      </c>
      <c r="E215" s="330">
        <f t="shared" si="8"/>
        <v>15.973781525000001</v>
      </c>
      <c r="F215" s="328">
        <v>1.8</v>
      </c>
      <c r="G215" s="325">
        <v>41808</v>
      </c>
      <c r="H215" s="335">
        <v>87.527570000000011</v>
      </c>
      <c r="I215" s="324">
        <v>85.5</v>
      </c>
      <c r="J215" s="397">
        <f t="shared" si="9"/>
        <v>110</v>
      </c>
      <c r="K215" s="336">
        <v>66</v>
      </c>
      <c r="L215" s="337" t="s">
        <v>1215</v>
      </c>
      <c r="M215" s="336">
        <v>11</v>
      </c>
      <c r="N215" s="324">
        <v>10</v>
      </c>
      <c r="O215" s="386">
        <v>14</v>
      </c>
      <c r="P215" s="324">
        <v>1</v>
      </c>
      <c r="Q215" s="324"/>
      <c r="R215" s="300" t="s">
        <v>3716</v>
      </c>
      <c r="S215" s="300" t="s">
        <v>3729</v>
      </c>
      <c r="T215" s="300"/>
      <c r="U215" s="300" t="s">
        <v>3726</v>
      </c>
      <c r="V215" s="300" t="s">
        <v>3723</v>
      </c>
      <c r="W215" s="300" t="s">
        <v>3733</v>
      </c>
      <c r="X215" s="300" t="s">
        <v>3725</v>
      </c>
      <c r="Y215" s="400" t="s">
        <v>3727</v>
      </c>
      <c r="Z215" s="400" t="s">
        <v>3728</v>
      </c>
    </row>
    <row r="216" spans="1:26" ht="13.8" x14ac:dyDescent="0.25">
      <c r="A216" s="324">
        <v>2209</v>
      </c>
      <c r="B216" s="324">
        <v>565</v>
      </c>
      <c r="C216" s="330">
        <v>470.75254988888895</v>
      </c>
      <c r="D216" s="393">
        <f>VLOOKUP(B216,'[3]Gail Math'!$A:$B,2,FALSE)</f>
        <v>20</v>
      </c>
      <c r="E216" s="330">
        <f t="shared" si="8"/>
        <v>23.537627494444447</v>
      </c>
      <c r="F216" s="328">
        <v>1.83</v>
      </c>
      <c r="G216" s="325">
        <v>41870</v>
      </c>
      <c r="H216" s="335">
        <v>155.8783277777778</v>
      </c>
      <c r="I216" s="324">
        <v>153</v>
      </c>
      <c r="J216" s="397">
        <f t="shared" si="9"/>
        <v>342</v>
      </c>
      <c r="K216" s="336">
        <v>108</v>
      </c>
      <c r="L216" s="337" t="s">
        <v>1230</v>
      </c>
      <c r="M216" s="336">
        <v>19</v>
      </c>
      <c r="N216" s="324">
        <v>18</v>
      </c>
      <c r="O216" s="386">
        <v>15</v>
      </c>
      <c r="P216" s="324">
        <v>1</v>
      </c>
      <c r="Q216" s="324"/>
      <c r="R216" s="300" t="s">
        <v>3716</v>
      </c>
      <c r="S216" s="300" t="s">
        <v>3729</v>
      </c>
      <c r="T216" s="300"/>
      <c r="U216" s="300" t="s">
        <v>3726</v>
      </c>
      <c r="V216" s="300" t="s">
        <v>3723</v>
      </c>
      <c r="W216" s="300" t="s">
        <v>3733</v>
      </c>
      <c r="X216" s="300" t="s">
        <v>3725</v>
      </c>
      <c r="Y216" s="400" t="s">
        <v>3727</v>
      </c>
      <c r="Z216" s="400" t="s">
        <v>3728</v>
      </c>
    </row>
    <row r="217" spans="1:26" ht="13.8" x14ac:dyDescent="0.25">
      <c r="A217" s="324">
        <v>2210</v>
      </c>
      <c r="B217" s="324">
        <v>566</v>
      </c>
      <c r="C217" s="330">
        <v>463.40159034666658</v>
      </c>
      <c r="D217" s="393">
        <f>VLOOKUP(B217,'[3]Gail Math'!$A:$B,2,FALSE)</f>
        <v>20</v>
      </c>
      <c r="E217" s="330">
        <f t="shared" si="8"/>
        <v>23.170079517333328</v>
      </c>
      <c r="F217" s="328">
        <v>1.83</v>
      </c>
      <c r="G217" s="325">
        <v>41870</v>
      </c>
      <c r="H217" s="335">
        <v>141.28097266666666</v>
      </c>
      <c r="I217" s="324">
        <v>141</v>
      </c>
      <c r="J217" s="397">
        <f t="shared" si="9"/>
        <v>306</v>
      </c>
      <c r="K217" s="336">
        <v>109</v>
      </c>
      <c r="L217" s="337" t="s">
        <v>1351</v>
      </c>
      <c r="M217" s="336">
        <v>18</v>
      </c>
      <c r="N217" s="324">
        <v>17</v>
      </c>
      <c r="O217" s="386">
        <v>14</v>
      </c>
      <c r="P217" s="324">
        <v>1</v>
      </c>
      <c r="Q217" s="324"/>
      <c r="R217" s="300" t="s">
        <v>3716</v>
      </c>
      <c r="S217" s="300" t="s">
        <v>3729</v>
      </c>
      <c r="T217" s="300"/>
      <c r="U217" s="300" t="s">
        <v>3726</v>
      </c>
      <c r="V217" s="300" t="s">
        <v>3723</v>
      </c>
      <c r="W217" s="300" t="s">
        <v>3733</v>
      </c>
      <c r="X217" s="300" t="s">
        <v>3725</v>
      </c>
      <c r="Y217" s="400" t="s">
        <v>3727</v>
      </c>
      <c r="Z217" s="400" t="s">
        <v>3728</v>
      </c>
    </row>
    <row r="218" spans="1:26" ht="13.8" x14ac:dyDescent="0.25">
      <c r="A218" s="324">
        <v>2211</v>
      </c>
      <c r="B218" s="324">
        <v>568</v>
      </c>
      <c r="C218" s="330">
        <v>598.85271524000007</v>
      </c>
      <c r="D218" s="393">
        <f>VLOOKUP(B218,'[3]Gail Math'!$A:$B,2,FALSE)</f>
        <v>20</v>
      </c>
      <c r="E218" s="330">
        <f t="shared" si="8"/>
        <v>29.942635762000002</v>
      </c>
      <c r="F218" s="328">
        <v>1.82</v>
      </c>
      <c r="G218" s="325">
        <v>41870</v>
      </c>
      <c r="H218" s="335">
        <v>175.10313311111113</v>
      </c>
      <c r="I218" s="324">
        <v>172.5</v>
      </c>
      <c r="J218" s="397">
        <f t="shared" si="9"/>
        <v>462</v>
      </c>
      <c r="K218" s="336">
        <v>109</v>
      </c>
      <c r="L218" s="337" t="s">
        <v>1364</v>
      </c>
      <c r="M218" s="336">
        <v>22</v>
      </c>
      <c r="N218" s="324">
        <v>21</v>
      </c>
      <c r="O218" s="386">
        <v>11</v>
      </c>
      <c r="P218" s="324">
        <v>1</v>
      </c>
      <c r="Q218" s="324"/>
      <c r="R218" s="300" t="s">
        <v>3716</v>
      </c>
      <c r="S218" s="300" t="s">
        <v>3729</v>
      </c>
      <c r="T218" s="300"/>
      <c r="U218" s="300" t="s">
        <v>3726</v>
      </c>
      <c r="V218" s="300" t="s">
        <v>3723</v>
      </c>
      <c r="W218" s="300" t="s">
        <v>3733</v>
      </c>
      <c r="X218" s="300" t="s">
        <v>3725</v>
      </c>
      <c r="Y218" s="400" t="s">
        <v>3727</v>
      </c>
      <c r="Z218" s="400" t="s">
        <v>3728</v>
      </c>
    </row>
    <row r="219" spans="1:26" ht="13.8" x14ac:dyDescent="0.25">
      <c r="A219" s="324">
        <v>2212</v>
      </c>
      <c r="B219" s="324">
        <v>569</v>
      </c>
      <c r="C219" s="330">
        <v>596.50541764444461</v>
      </c>
      <c r="D219" s="393">
        <f>VLOOKUP(B219,'[3]Gail Math'!$A:$B,2,FALSE)</f>
        <v>20</v>
      </c>
      <c r="E219" s="330">
        <f t="shared" si="8"/>
        <v>29.825270882222231</v>
      </c>
      <c r="F219" s="328">
        <v>1.83</v>
      </c>
      <c r="G219" s="325">
        <v>41870</v>
      </c>
      <c r="H219" s="335">
        <v>168.02969511111115</v>
      </c>
      <c r="I219" s="324">
        <v>167.5</v>
      </c>
      <c r="J219" s="397">
        <f t="shared" si="9"/>
        <v>420</v>
      </c>
      <c r="K219" s="336">
        <v>110</v>
      </c>
      <c r="L219" s="337" t="s">
        <v>1449</v>
      </c>
      <c r="M219" s="336">
        <v>21</v>
      </c>
      <c r="N219" s="324">
        <v>20</v>
      </c>
      <c r="O219" s="386">
        <v>13</v>
      </c>
      <c r="P219" s="324">
        <v>1</v>
      </c>
      <c r="Q219" s="324"/>
      <c r="R219" s="300" t="s">
        <v>3716</v>
      </c>
      <c r="S219" s="300" t="s">
        <v>3729</v>
      </c>
      <c r="T219" s="300"/>
      <c r="U219" s="300" t="s">
        <v>3726</v>
      </c>
      <c r="V219" s="300" t="s">
        <v>3723</v>
      </c>
      <c r="W219" s="300" t="s">
        <v>3733</v>
      </c>
      <c r="X219" s="300" t="s">
        <v>3725</v>
      </c>
      <c r="Y219" s="400" t="s">
        <v>3727</v>
      </c>
      <c r="Z219" s="400" t="s">
        <v>3728</v>
      </c>
    </row>
    <row r="220" spans="1:26" ht="13.8" x14ac:dyDescent="0.25">
      <c r="A220" s="324">
        <v>2213</v>
      </c>
      <c r="B220" s="324">
        <v>570</v>
      </c>
      <c r="C220" s="330">
        <v>428.71949127777782</v>
      </c>
      <c r="D220" s="393">
        <f>VLOOKUP(B220,'[3]Gail Math'!$A:$B,2,FALSE)</f>
        <v>20</v>
      </c>
      <c r="E220" s="330">
        <f t="shared" si="8"/>
        <v>21.435974563888891</v>
      </c>
      <c r="F220" s="328">
        <v>1.82</v>
      </c>
      <c r="G220" s="325">
        <v>41870</v>
      </c>
      <c r="H220" s="335">
        <v>145.32864111111112</v>
      </c>
      <c r="I220" s="324">
        <v>144</v>
      </c>
      <c r="J220" s="397">
        <f t="shared" si="9"/>
        <v>306</v>
      </c>
      <c r="K220" s="336">
        <v>111</v>
      </c>
      <c r="L220" s="337" t="s">
        <v>1270</v>
      </c>
      <c r="M220" s="336">
        <v>18</v>
      </c>
      <c r="N220" s="324">
        <v>17</v>
      </c>
      <c r="O220" s="386">
        <v>12</v>
      </c>
      <c r="P220" s="324">
        <v>1</v>
      </c>
      <c r="Q220" s="324"/>
      <c r="R220" s="300" t="s">
        <v>3716</v>
      </c>
      <c r="S220" s="300" t="s">
        <v>3729</v>
      </c>
      <c r="T220" s="300"/>
      <c r="U220" s="300" t="s">
        <v>3726</v>
      </c>
      <c r="V220" s="300" t="s">
        <v>3723</v>
      </c>
      <c r="W220" s="300" t="s">
        <v>3733</v>
      </c>
      <c r="X220" s="300" t="s">
        <v>3725</v>
      </c>
      <c r="Y220" s="400" t="s">
        <v>3727</v>
      </c>
      <c r="Z220" s="400" t="s">
        <v>3728</v>
      </c>
    </row>
    <row r="221" spans="1:26" ht="13.8" x14ac:dyDescent="0.25">
      <c r="A221" s="324">
        <v>2214</v>
      </c>
      <c r="B221" s="324">
        <v>571</v>
      </c>
      <c r="C221" s="330">
        <v>497.84412863999995</v>
      </c>
      <c r="D221" s="393">
        <f>VLOOKUP(B221,'[3]Gail Math'!$A:$B,2,FALSE)</f>
        <v>20</v>
      </c>
      <c r="E221" s="330">
        <f t="shared" si="8"/>
        <v>24.892206431999998</v>
      </c>
      <c r="F221" s="328">
        <v>1.83</v>
      </c>
      <c r="G221" s="325">
        <v>41870</v>
      </c>
      <c r="H221" s="335">
        <v>145.56845866666666</v>
      </c>
      <c r="I221" s="324">
        <v>143.5</v>
      </c>
      <c r="J221" s="397">
        <f t="shared" si="9"/>
        <v>306</v>
      </c>
      <c r="K221" s="336">
        <v>111</v>
      </c>
      <c r="L221" s="337" t="s">
        <v>1499</v>
      </c>
      <c r="M221" s="336">
        <v>18</v>
      </c>
      <c r="N221" s="324">
        <v>17</v>
      </c>
      <c r="O221" s="386">
        <v>15</v>
      </c>
      <c r="P221" s="324">
        <v>1</v>
      </c>
      <c r="Q221" s="324"/>
      <c r="R221" s="300" t="s">
        <v>3716</v>
      </c>
      <c r="S221" s="300" t="s">
        <v>3729</v>
      </c>
      <c r="T221" s="300"/>
      <c r="U221" s="300" t="s">
        <v>3726</v>
      </c>
      <c r="V221" s="300" t="s">
        <v>3723</v>
      </c>
      <c r="W221" s="300" t="s">
        <v>3733</v>
      </c>
      <c r="X221" s="300" t="s">
        <v>3725</v>
      </c>
      <c r="Y221" s="400" t="s">
        <v>3727</v>
      </c>
      <c r="Z221" s="400" t="s">
        <v>3728</v>
      </c>
    </row>
    <row r="222" spans="1:26" ht="13.8" x14ac:dyDescent="0.25">
      <c r="A222" s="324">
        <v>2215</v>
      </c>
      <c r="B222" s="324">
        <v>573</v>
      </c>
      <c r="C222" s="330">
        <v>428.1733392933333</v>
      </c>
      <c r="D222" s="393">
        <f>VLOOKUP(B222,'[3]Gail Math'!$A:$B,2,FALSE)</f>
        <v>20</v>
      </c>
      <c r="E222" s="330">
        <f t="shared" si="8"/>
        <v>21.408666964666665</v>
      </c>
      <c r="F222" s="328">
        <v>1.84</v>
      </c>
      <c r="G222" s="325">
        <v>41870</v>
      </c>
      <c r="H222" s="335">
        <v>134.22361733333332</v>
      </c>
      <c r="I222" s="324">
        <v>132.25</v>
      </c>
      <c r="J222" s="397">
        <f t="shared" si="9"/>
        <v>272</v>
      </c>
      <c r="K222" s="336">
        <v>112</v>
      </c>
      <c r="L222" s="337" t="s">
        <v>1256</v>
      </c>
      <c r="M222" s="336">
        <v>17</v>
      </c>
      <c r="N222" s="324">
        <v>16</v>
      </c>
      <c r="O222" s="386">
        <v>15</v>
      </c>
      <c r="P222" s="324">
        <v>1</v>
      </c>
      <c r="Q222" s="324"/>
      <c r="R222" s="300" t="s">
        <v>3716</v>
      </c>
      <c r="S222" s="300" t="s">
        <v>3729</v>
      </c>
      <c r="T222" s="300"/>
      <c r="U222" s="300" t="s">
        <v>3726</v>
      </c>
      <c r="V222" s="300" t="s">
        <v>3723</v>
      </c>
      <c r="W222" s="300" t="s">
        <v>3733</v>
      </c>
      <c r="X222" s="300" t="s">
        <v>3725</v>
      </c>
      <c r="Y222" s="400" t="s">
        <v>3727</v>
      </c>
      <c r="Z222" s="400" t="s">
        <v>3728</v>
      </c>
    </row>
    <row r="223" spans="1:26" ht="13.8" x14ac:dyDescent="0.25">
      <c r="A223" s="324">
        <v>2216</v>
      </c>
      <c r="B223" s="324">
        <v>574</v>
      </c>
      <c r="C223" s="330">
        <v>377.03665999999993</v>
      </c>
      <c r="D223" s="393">
        <f>VLOOKUP(B223,'[3]Gail Math'!$A:$B,2,FALSE)</f>
        <v>20</v>
      </c>
      <c r="E223" s="330">
        <f t="shared" si="8"/>
        <v>18.851832999999996</v>
      </c>
      <c r="F223" s="328">
        <v>1.83</v>
      </c>
      <c r="G223" s="325">
        <v>41870</v>
      </c>
      <c r="H223" s="335">
        <v>116.01127999999999</v>
      </c>
      <c r="I223" s="324">
        <v>113</v>
      </c>
      <c r="J223" s="397">
        <f t="shared" si="9"/>
        <v>182</v>
      </c>
      <c r="K223" s="336">
        <v>112</v>
      </c>
      <c r="L223" s="337" t="s">
        <v>1343</v>
      </c>
      <c r="M223" s="336">
        <v>14</v>
      </c>
      <c r="N223" s="324">
        <v>13</v>
      </c>
      <c r="O223" s="386">
        <v>15</v>
      </c>
      <c r="P223" s="324">
        <v>1</v>
      </c>
      <c r="Q223" s="324"/>
      <c r="R223" s="300" t="s">
        <v>3716</v>
      </c>
      <c r="S223" s="300" t="s">
        <v>3729</v>
      </c>
      <c r="T223" s="300"/>
      <c r="U223" s="300" t="s">
        <v>3726</v>
      </c>
      <c r="V223" s="300" t="s">
        <v>3723</v>
      </c>
      <c r="W223" s="300" t="s">
        <v>3733</v>
      </c>
      <c r="X223" s="300" t="s">
        <v>3725</v>
      </c>
      <c r="Y223" s="400" t="s">
        <v>3727</v>
      </c>
      <c r="Z223" s="400" t="s">
        <v>3728</v>
      </c>
    </row>
    <row r="224" spans="1:26" ht="13.8" x14ac:dyDescent="0.25">
      <c r="A224" s="324">
        <v>2217</v>
      </c>
      <c r="B224" s="324">
        <v>576</v>
      </c>
      <c r="C224" s="330">
        <v>443.35185800888888</v>
      </c>
      <c r="D224" s="393">
        <f>VLOOKUP(B224,'[3]Gail Math'!$A:$B,2,FALSE)</f>
        <v>20</v>
      </c>
      <c r="E224" s="330">
        <f t="shared" si="8"/>
        <v>22.167592900444443</v>
      </c>
      <c r="F224" s="328">
        <v>1.84</v>
      </c>
      <c r="G224" s="325">
        <v>41870</v>
      </c>
      <c r="H224" s="335">
        <v>143.94540844444444</v>
      </c>
      <c r="I224" s="324">
        <v>141.5</v>
      </c>
      <c r="J224" s="397">
        <f t="shared" si="9"/>
        <v>306</v>
      </c>
      <c r="K224" s="336">
        <v>113</v>
      </c>
      <c r="L224" s="337" t="s">
        <v>1189</v>
      </c>
      <c r="M224" s="336">
        <v>18</v>
      </c>
      <c r="N224" s="324">
        <v>17</v>
      </c>
      <c r="O224" s="386">
        <v>14</v>
      </c>
      <c r="P224" s="324">
        <v>1</v>
      </c>
      <c r="Q224" s="324"/>
      <c r="R224" s="300" t="s">
        <v>3716</v>
      </c>
      <c r="S224" s="300" t="s">
        <v>3729</v>
      </c>
      <c r="T224" s="300"/>
      <c r="U224" s="300" t="s">
        <v>3726</v>
      </c>
      <c r="V224" s="300" t="s">
        <v>3723</v>
      </c>
      <c r="W224" s="300" t="s">
        <v>3733</v>
      </c>
      <c r="X224" s="300" t="s">
        <v>3725</v>
      </c>
      <c r="Y224" s="400" t="s">
        <v>3727</v>
      </c>
      <c r="Z224" s="400" t="s">
        <v>3728</v>
      </c>
    </row>
    <row r="225" spans="1:26" ht="13.8" x14ac:dyDescent="0.25">
      <c r="A225" s="324">
        <v>2218</v>
      </c>
      <c r="B225" s="324">
        <v>577</v>
      </c>
      <c r="C225" s="330">
        <v>651.65953506666688</v>
      </c>
      <c r="D225" s="393">
        <f>VLOOKUP(B225,'[3]Gail Math'!$A:$B,2,FALSE)</f>
        <v>20</v>
      </c>
      <c r="E225" s="330">
        <f t="shared" si="8"/>
        <v>32.582976753333341</v>
      </c>
      <c r="F225" s="328">
        <v>1.82</v>
      </c>
      <c r="G225" s="325">
        <v>41870</v>
      </c>
      <c r="H225" s="335">
        <v>180.51510666666672</v>
      </c>
      <c r="I225" s="324">
        <v>177</v>
      </c>
      <c r="J225" s="397">
        <f t="shared" si="9"/>
        <v>462</v>
      </c>
      <c r="K225" s="336">
        <v>114</v>
      </c>
      <c r="L225" s="337" t="s">
        <v>1218</v>
      </c>
      <c r="M225" s="336">
        <v>22</v>
      </c>
      <c r="N225" s="324">
        <v>21</v>
      </c>
      <c r="O225" s="386">
        <v>13</v>
      </c>
      <c r="P225" s="324">
        <v>1</v>
      </c>
      <c r="Q225" s="324"/>
      <c r="R225" s="300" t="s">
        <v>3716</v>
      </c>
      <c r="S225" s="300" t="s">
        <v>3729</v>
      </c>
      <c r="T225" s="300"/>
      <c r="U225" s="300" t="s">
        <v>3726</v>
      </c>
      <c r="V225" s="300" t="s">
        <v>3723</v>
      </c>
      <c r="W225" s="300" t="s">
        <v>3733</v>
      </c>
      <c r="X225" s="300" t="s">
        <v>3725</v>
      </c>
      <c r="Y225" s="400" t="s">
        <v>3727</v>
      </c>
      <c r="Z225" s="400" t="s">
        <v>3728</v>
      </c>
    </row>
    <row r="226" spans="1:26" ht="13.8" x14ac:dyDescent="0.25">
      <c r="A226" s="324">
        <v>2219</v>
      </c>
      <c r="B226" s="324">
        <v>578</v>
      </c>
      <c r="C226" s="330">
        <v>556.35730799999999</v>
      </c>
      <c r="D226" s="393">
        <f>VLOOKUP(B226,'[3]Gail Math'!$A:$B,2,FALSE)</f>
        <v>20</v>
      </c>
      <c r="E226" s="330">
        <f t="shared" si="8"/>
        <v>27.817865399999999</v>
      </c>
      <c r="F226" s="328">
        <v>1.81</v>
      </c>
      <c r="G226" s="325">
        <v>41870</v>
      </c>
      <c r="H226" s="335">
        <v>185.45243600000001</v>
      </c>
      <c r="I226" s="324">
        <v>184</v>
      </c>
      <c r="J226" s="397">
        <f t="shared" si="9"/>
        <v>506</v>
      </c>
      <c r="K226" s="336">
        <v>114</v>
      </c>
      <c r="L226" s="337" t="s">
        <v>1196</v>
      </c>
      <c r="M226" s="336">
        <v>23</v>
      </c>
      <c r="N226" s="324">
        <v>22</v>
      </c>
      <c r="O226" s="386">
        <v>13</v>
      </c>
      <c r="P226" s="324">
        <v>1</v>
      </c>
      <c r="Q226" s="324"/>
      <c r="R226" s="300" t="s">
        <v>3716</v>
      </c>
      <c r="S226" s="300" t="s">
        <v>3729</v>
      </c>
      <c r="T226" s="300"/>
      <c r="U226" s="300" t="s">
        <v>3726</v>
      </c>
      <c r="V226" s="300" t="s">
        <v>3723</v>
      </c>
      <c r="W226" s="300" t="s">
        <v>3733</v>
      </c>
      <c r="X226" s="300" t="s">
        <v>3725</v>
      </c>
      <c r="Y226" s="400" t="s">
        <v>3727</v>
      </c>
      <c r="Z226" s="400" t="s">
        <v>3728</v>
      </c>
    </row>
    <row r="227" spans="1:26" ht="13.8" x14ac:dyDescent="0.25">
      <c r="A227" s="324">
        <v>2220</v>
      </c>
      <c r="B227" s="324">
        <v>580</v>
      </c>
      <c r="C227" s="330">
        <v>698.21639579999987</v>
      </c>
      <c r="D227" s="393">
        <f>VLOOKUP(B227,'[3]Gail Math'!$A:$B,2,FALSE)</f>
        <v>20</v>
      </c>
      <c r="E227" s="330">
        <f t="shared" si="8"/>
        <v>34.910819789999991</v>
      </c>
      <c r="F227" s="328">
        <v>1.84</v>
      </c>
      <c r="G227" s="325">
        <v>41870</v>
      </c>
      <c r="H227" s="335">
        <v>231.96557999999996</v>
      </c>
      <c r="I227" s="324">
        <v>231</v>
      </c>
      <c r="J227" s="397">
        <f t="shared" si="9"/>
        <v>812</v>
      </c>
      <c r="K227" s="336">
        <v>116</v>
      </c>
      <c r="L227" s="337" t="s">
        <v>932</v>
      </c>
      <c r="M227" s="336">
        <v>29</v>
      </c>
      <c r="N227" s="324">
        <v>28</v>
      </c>
      <c r="O227" s="386">
        <v>12</v>
      </c>
      <c r="P227" s="324">
        <v>1</v>
      </c>
      <c r="Q227" s="324"/>
      <c r="R227" s="300" t="s">
        <v>3716</v>
      </c>
      <c r="S227" s="300" t="s">
        <v>3729</v>
      </c>
      <c r="T227" s="300"/>
      <c r="U227" s="300" t="s">
        <v>3726</v>
      </c>
      <c r="V227" s="300" t="s">
        <v>3723</v>
      </c>
      <c r="W227" s="300" t="s">
        <v>3733</v>
      </c>
      <c r="X227" s="300" t="s">
        <v>3725</v>
      </c>
      <c r="Y227" s="400" t="s">
        <v>3727</v>
      </c>
      <c r="Z227" s="400" t="s">
        <v>3728</v>
      </c>
    </row>
    <row r="228" spans="1:26" ht="13.8" x14ac:dyDescent="0.25">
      <c r="A228" s="324">
        <v>2221</v>
      </c>
      <c r="B228" s="324">
        <v>581</v>
      </c>
      <c r="C228" s="330">
        <v>506.72901930000006</v>
      </c>
      <c r="D228" s="393">
        <f>VLOOKUP(B228,'[3]Gail Math'!$A:$B,2,FALSE)</f>
        <v>20</v>
      </c>
      <c r="E228" s="330">
        <f t="shared" si="8"/>
        <v>25.336450965000004</v>
      </c>
      <c r="F228" s="328">
        <v>1.81</v>
      </c>
      <c r="G228" s="325">
        <v>41870</v>
      </c>
      <c r="H228" s="335">
        <v>160.86635533333336</v>
      </c>
      <c r="I228" s="324">
        <v>158</v>
      </c>
      <c r="J228" s="397">
        <f t="shared" si="9"/>
        <v>380</v>
      </c>
      <c r="K228" s="336">
        <v>116</v>
      </c>
      <c r="L228" s="337" t="s">
        <v>1230</v>
      </c>
      <c r="M228" s="336">
        <v>20</v>
      </c>
      <c r="N228" s="324">
        <v>19</v>
      </c>
      <c r="O228" s="386">
        <v>13</v>
      </c>
      <c r="P228" s="324">
        <v>1</v>
      </c>
      <c r="Q228" s="324"/>
      <c r="R228" s="300" t="s">
        <v>3716</v>
      </c>
      <c r="S228" s="300" t="s">
        <v>3729</v>
      </c>
      <c r="T228" s="300"/>
      <c r="U228" s="300" t="s">
        <v>3726</v>
      </c>
      <c r="V228" s="300" t="s">
        <v>3723</v>
      </c>
      <c r="W228" s="300" t="s">
        <v>3733</v>
      </c>
      <c r="X228" s="300" t="s">
        <v>3725</v>
      </c>
      <c r="Y228" s="400" t="s">
        <v>3727</v>
      </c>
      <c r="Z228" s="400" t="s">
        <v>3728</v>
      </c>
    </row>
    <row r="229" spans="1:26" ht="13.8" x14ac:dyDescent="0.25">
      <c r="A229" s="324">
        <v>2222</v>
      </c>
      <c r="B229" s="324">
        <v>582</v>
      </c>
      <c r="C229" s="330">
        <v>480.57361792</v>
      </c>
      <c r="D229" s="393">
        <f>VLOOKUP(B229,'[3]Gail Math'!$A:$B,2,FALSE)</f>
        <v>20</v>
      </c>
      <c r="E229" s="330">
        <f t="shared" si="8"/>
        <v>24.028680896000001</v>
      </c>
      <c r="F229" s="328">
        <v>1.8</v>
      </c>
      <c r="G229" s="325">
        <v>41870</v>
      </c>
      <c r="H229" s="335">
        <v>166.86583955555557</v>
      </c>
      <c r="I229" s="324">
        <v>164.5</v>
      </c>
      <c r="J229" s="397">
        <f t="shared" si="9"/>
        <v>420</v>
      </c>
      <c r="K229" s="336">
        <v>117</v>
      </c>
      <c r="L229" s="337" t="s">
        <v>1306</v>
      </c>
      <c r="M229" s="336">
        <v>21</v>
      </c>
      <c r="N229" s="324">
        <v>20</v>
      </c>
      <c r="O229" s="386">
        <v>15</v>
      </c>
      <c r="P229" s="324">
        <v>1</v>
      </c>
      <c r="Q229" s="324"/>
      <c r="R229" s="300" t="s">
        <v>3716</v>
      </c>
      <c r="S229" s="300" t="s">
        <v>3729</v>
      </c>
      <c r="T229" s="300"/>
      <c r="U229" s="300" t="s">
        <v>3726</v>
      </c>
      <c r="V229" s="300" t="s">
        <v>3723</v>
      </c>
      <c r="W229" s="300" t="s">
        <v>3733</v>
      </c>
      <c r="X229" s="300" t="s">
        <v>3725</v>
      </c>
      <c r="Y229" s="400" t="s">
        <v>3727</v>
      </c>
      <c r="Z229" s="400" t="s">
        <v>3728</v>
      </c>
    </row>
    <row r="230" spans="1:26" ht="13.8" x14ac:dyDescent="0.25">
      <c r="A230" s="324">
        <v>2223</v>
      </c>
      <c r="B230" s="324">
        <v>583</v>
      </c>
      <c r="C230" s="330">
        <v>578.85790956666665</v>
      </c>
      <c r="D230" s="393">
        <f>VLOOKUP(B230,'[3]Gail Math'!$A:$B,2,FALSE)</f>
        <v>20</v>
      </c>
      <c r="E230" s="330">
        <f t="shared" si="8"/>
        <v>28.942895478333334</v>
      </c>
      <c r="F230" s="328">
        <v>1.83</v>
      </c>
      <c r="G230" s="325">
        <v>41870</v>
      </c>
      <c r="H230" s="335">
        <v>203.10803844444445</v>
      </c>
      <c r="I230" s="324">
        <v>200.5</v>
      </c>
      <c r="J230" s="397">
        <f t="shared" si="9"/>
        <v>600</v>
      </c>
      <c r="K230" s="336">
        <v>117</v>
      </c>
      <c r="L230" s="337" t="s">
        <v>1406</v>
      </c>
      <c r="M230" s="336">
        <v>25</v>
      </c>
      <c r="N230" s="324">
        <v>24</v>
      </c>
      <c r="O230" s="386">
        <v>15</v>
      </c>
      <c r="P230" s="324">
        <v>1</v>
      </c>
      <c r="Q230" s="324"/>
      <c r="R230" s="300" t="s">
        <v>3716</v>
      </c>
      <c r="S230" s="300" t="s">
        <v>3729</v>
      </c>
      <c r="T230" s="300"/>
      <c r="U230" s="300" t="s">
        <v>3726</v>
      </c>
      <c r="V230" s="300" t="s">
        <v>3723</v>
      </c>
      <c r="W230" s="300" t="s">
        <v>3733</v>
      </c>
      <c r="X230" s="300" t="s">
        <v>3725</v>
      </c>
      <c r="Y230" s="400" t="s">
        <v>3727</v>
      </c>
      <c r="Z230" s="400" t="s">
        <v>3728</v>
      </c>
    </row>
    <row r="231" spans="1:26" ht="13.8" x14ac:dyDescent="0.25">
      <c r="A231" s="324">
        <v>2224</v>
      </c>
      <c r="B231" s="324">
        <v>584</v>
      </c>
      <c r="C231" s="330">
        <v>547.20573457777789</v>
      </c>
      <c r="D231" s="393">
        <f>VLOOKUP(B231,'[3]Gail Math'!$A:$B,2,FALSE)</f>
        <v>20</v>
      </c>
      <c r="E231" s="330">
        <f t="shared" si="8"/>
        <v>27.360286728888894</v>
      </c>
      <c r="F231" s="328">
        <v>1.85</v>
      </c>
      <c r="G231" s="325">
        <v>41870</v>
      </c>
      <c r="H231" s="335">
        <v>174.26934222222224</v>
      </c>
      <c r="I231" s="324">
        <v>172</v>
      </c>
      <c r="J231" s="397">
        <f t="shared" si="9"/>
        <v>462</v>
      </c>
      <c r="K231" s="336">
        <v>118</v>
      </c>
      <c r="L231" s="337" t="s">
        <v>1189</v>
      </c>
      <c r="M231" s="336">
        <v>22</v>
      </c>
      <c r="N231" s="324">
        <v>21</v>
      </c>
      <c r="O231" s="386">
        <v>15</v>
      </c>
      <c r="P231" s="324">
        <v>1</v>
      </c>
      <c r="Q231" s="324"/>
      <c r="R231" s="300" t="s">
        <v>3716</v>
      </c>
      <c r="S231" s="300" t="s">
        <v>3729</v>
      </c>
      <c r="T231" s="300"/>
      <c r="U231" s="300" t="s">
        <v>3726</v>
      </c>
      <c r="V231" s="300" t="s">
        <v>3723</v>
      </c>
      <c r="W231" s="300" t="s">
        <v>3733</v>
      </c>
      <c r="X231" s="300" t="s">
        <v>3725</v>
      </c>
      <c r="Y231" s="400" t="s">
        <v>3727</v>
      </c>
      <c r="Z231" s="400" t="s">
        <v>3728</v>
      </c>
    </row>
    <row r="232" spans="1:26" ht="13.8" x14ac:dyDescent="0.25">
      <c r="A232" s="324">
        <v>2225</v>
      </c>
      <c r="B232" s="324">
        <v>585</v>
      </c>
      <c r="C232" s="330">
        <v>705.05123066666681</v>
      </c>
      <c r="D232" s="393">
        <f>VLOOKUP(B232,'[3]Gail Math'!$A:$B,2,FALSE)</f>
        <v>20</v>
      </c>
      <c r="E232" s="330">
        <f t="shared" si="8"/>
        <v>35.252561533333342</v>
      </c>
      <c r="F232" s="328">
        <v>1.85</v>
      </c>
      <c r="G232" s="325">
        <v>41870</v>
      </c>
      <c r="H232" s="335">
        <v>204.3626755555556</v>
      </c>
      <c r="I232" s="324">
        <v>202</v>
      </c>
      <c r="J232" s="397">
        <f t="shared" si="9"/>
        <v>650</v>
      </c>
      <c r="K232" s="336">
        <v>119</v>
      </c>
      <c r="L232" s="337" t="s">
        <v>1277</v>
      </c>
      <c r="M232" s="336">
        <v>26</v>
      </c>
      <c r="N232" s="324">
        <v>25</v>
      </c>
      <c r="O232" s="386">
        <v>15</v>
      </c>
      <c r="P232" s="324">
        <v>1</v>
      </c>
      <c r="Q232" s="347"/>
      <c r="R232" s="300" t="s">
        <v>3716</v>
      </c>
      <c r="S232" s="300" t="s">
        <v>3729</v>
      </c>
      <c r="T232" s="300"/>
      <c r="U232" s="300" t="s">
        <v>3726</v>
      </c>
      <c r="V232" s="300" t="s">
        <v>3723</v>
      </c>
      <c r="W232" s="300" t="s">
        <v>3733</v>
      </c>
      <c r="X232" s="300" t="s">
        <v>3725</v>
      </c>
      <c r="Y232" s="400" t="s">
        <v>3727</v>
      </c>
      <c r="Z232" s="400" t="s">
        <v>3728</v>
      </c>
    </row>
    <row r="233" spans="1:26" ht="13.8" x14ac:dyDescent="0.25">
      <c r="A233" s="324">
        <v>2226</v>
      </c>
      <c r="B233" s="324">
        <v>586</v>
      </c>
      <c r="C233" s="330">
        <v>744.49604266666677</v>
      </c>
      <c r="D233" s="393">
        <f>VLOOKUP(B233,'[3]Gail Math'!$A:$B,2,FALSE)</f>
        <v>20</v>
      </c>
      <c r="E233" s="330">
        <f t="shared" si="8"/>
        <v>37.224802133333341</v>
      </c>
      <c r="F233" s="328">
        <v>1.83</v>
      </c>
      <c r="G233" s="325">
        <v>41870</v>
      </c>
      <c r="H233" s="335">
        <v>193.87917777777781</v>
      </c>
      <c r="I233" s="324">
        <v>192.5</v>
      </c>
      <c r="J233" s="397">
        <f t="shared" si="9"/>
        <v>552</v>
      </c>
      <c r="K233" s="336">
        <v>119</v>
      </c>
      <c r="L233" s="337" t="s">
        <v>1186</v>
      </c>
      <c r="M233" s="336">
        <v>24</v>
      </c>
      <c r="N233" s="324">
        <v>23</v>
      </c>
      <c r="O233" s="386">
        <v>11</v>
      </c>
      <c r="P233" s="324">
        <v>1</v>
      </c>
      <c r="Q233" s="324"/>
      <c r="R233" s="300" t="s">
        <v>3716</v>
      </c>
      <c r="S233" s="300" t="s">
        <v>3729</v>
      </c>
      <c r="T233" s="300"/>
      <c r="U233" s="300" t="s">
        <v>3726</v>
      </c>
      <c r="V233" s="300" t="s">
        <v>3723</v>
      </c>
      <c r="W233" s="300" t="s">
        <v>3733</v>
      </c>
      <c r="X233" s="300" t="s">
        <v>3725</v>
      </c>
      <c r="Y233" s="400" t="s">
        <v>3727</v>
      </c>
      <c r="Z233" s="400" t="s">
        <v>3728</v>
      </c>
    </row>
    <row r="234" spans="1:26" ht="13.8" x14ac:dyDescent="0.25">
      <c r="A234" s="324">
        <v>2227</v>
      </c>
      <c r="B234" s="324">
        <v>587</v>
      </c>
      <c r="C234" s="330">
        <v>406.70518399999986</v>
      </c>
      <c r="D234" s="393">
        <f>VLOOKUP(B234,'[3]Gail Math'!$A:$B,2,FALSE)</f>
        <v>20</v>
      </c>
      <c r="E234" s="330">
        <f t="shared" si="8"/>
        <v>20.335259199999992</v>
      </c>
      <c r="F234" s="328">
        <v>1.8</v>
      </c>
      <c r="G234" s="325">
        <v>41870</v>
      </c>
      <c r="H234" s="335">
        <v>112.97366222222219</v>
      </c>
      <c r="I234" s="324">
        <v>110.5</v>
      </c>
      <c r="J234" s="397">
        <f t="shared" si="9"/>
        <v>182</v>
      </c>
      <c r="K234" s="336">
        <v>120</v>
      </c>
      <c r="L234" s="337" t="s">
        <v>1189</v>
      </c>
      <c r="M234" s="336">
        <v>14</v>
      </c>
      <c r="N234" s="324">
        <v>13</v>
      </c>
      <c r="O234" s="386">
        <v>13</v>
      </c>
      <c r="P234" s="324">
        <v>1</v>
      </c>
      <c r="Q234" s="324"/>
      <c r="R234" s="300" t="s">
        <v>3716</v>
      </c>
      <c r="S234" s="300" t="s">
        <v>3729</v>
      </c>
      <c r="T234" s="300"/>
      <c r="U234" s="300" t="s">
        <v>3726</v>
      </c>
      <c r="V234" s="300" t="s">
        <v>3723</v>
      </c>
      <c r="W234" s="300" t="s">
        <v>3733</v>
      </c>
      <c r="X234" s="300" t="s">
        <v>3725</v>
      </c>
      <c r="Y234" s="400" t="s">
        <v>3727</v>
      </c>
      <c r="Z234" s="400" t="s">
        <v>3728</v>
      </c>
    </row>
    <row r="235" spans="1:26" ht="13.8" x14ac:dyDescent="0.25">
      <c r="A235" s="324">
        <v>2228</v>
      </c>
      <c r="B235" s="324">
        <v>589</v>
      </c>
      <c r="C235" s="330">
        <v>504.88257500000003</v>
      </c>
      <c r="D235" s="393">
        <f>VLOOKUP(B235,'[3]Gail Math'!$A:$B,2,FALSE)</f>
        <v>20</v>
      </c>
      <c r="E235" s="330">
        <f t="shared" si="8"/>
        <v>25.244128750000002</v>
      </c>
      <c r="F235" s="328">
        <v>1.82</v>
      </c>
      <c r="G235" s="325">
        <v>41870</v>
      </c>
      <c r="H235" s="335">
        <v>134.63535333333334</v>
      </c>
      <c r="I235" s="324">
        <v>134</v>
      </c>
      <c r="J235" s="397">
        <f t="shared" si="9"/>
        <v>272</v>
      </c>
      <c r="K235" s="336">
        <v>121</v>
      </c>
      <c r="L235" s="337" t="s">
        <v>1189</v>
      </c>
      <c r="M235" s="336">
        <v>17</v>
      </c>
      <c r="N235" s="324">
        <v>16</v>
      </c>
      <c r="O235" s="386">
        <v>10</v>
      </c>
      <c r="P235" s="324">
        <v>1</v>
      </c>
      <c r="Q235" s="324"/>
      <c r="R235" s="300" t="s">
        <v>3716</v>
      </c>
      <c r="S235" s="300" t="s">
        <v>3729</v>
      </c>
      <c r="T235" s="300"/>
      <c r="U235" s="300" t="s">
        <v>3726</v>
      </c>
      <c r="V235" s="300" t="s">
        <v>3723</v>
      </c>
      <c r="W235" s="300" t="s">
        <v>3733</v>
      </c>
      <c r="X235" s="300" t="s">
        <v>3725</v>
      </c>
      <c r="Y235" s="400" t="s">
        <v>3727</v>
      </c>
      <c r="Z235" s="400" t="s">
        <v>3728</v>
      </c>
    </row>
    <row r="236" spans="1:26" ht="13.8" x14ac:dyDescent="0.25">
      <c r="A236" s="324">
        <v>2229</v>
      </c>
      <c r="B236" s="324">
        <v>590</v>
      </c>
      <c r="C236" s="330">
        <v>466.84532440000004</v>
      </c>
      <c r="D236" s="393">
        <f>VLOOKUP(B236,'[3]Gail Math'!$A:$B,2,FALSE)</f>
        <v>20</v>
      </c>
      <c r="E236" s="330">
        <f t="shared" si="8"/>
        <v>23.342266220000003</v>
      </c>
      <c r="F236" s="328">
        <v>1.83</v>
      </c>
      <c r="G236" s="325">
        <v>41870</v>
      </c>
      <c r="H236" s="335">
        <v>128.25421</v>
      </c>
      <c r="I236" s="324">
        <v>126.5</v>
      </c>
      <c r="J236" s="397">
        <f t="shared" si="9"/>
        <v>240</v>
      </c>
      <c r="K236" s="336">
        <v>122</v>
      </c>
      <c r="L236" s="337" t="s">
        <v>1235</v>
      </c>
      <c r="M236" s="336">
        <v>16</v>
      </c>
      <c r="N236" s="324">
        <v>15</v>
      </c>
      <c r="O236" s="386">
        <v>11</v>
      </c>
      <c r="P236" s="324">
        <v>1</v>
      </c>
      <c r="Q236" s="324"/>
      <c r="R236" s="300" t="s">
        <v>3716</v>
      </c>
      <c r="S236" s="300" t="s">
        <v>3729</v>
      </c>
      <c r="T236" s="300"/>
      <c r="U236" s="300" t="s">
        <v>3726</v>
      </c>
      <c r="V236" s="300" t="s">
        <v>3723</v>
      </c>
      <c r="W236" s="300" t="s">
        <v>3733</v>
      </c>
      <c r="X236" s="300" t="s">
        <v>3725</v>
      </c>
      <c r="Y236" s="400" t="s">
        <v>3727</v>
      </c>
      <c r="Z236" s="400" t="s">
        <v>3728</v>
      </c>
    </row>
    <row r="237" spans="1:26" ht="13.8" x14ac:dyDescent="0.25">
      <c r="A237" s="324">
        <v>2230</v>
      </c>
      <c r="B237" s="324">
        <v>591</v>
      </c>
      <c r="C237" s="330">
        <v>621.47451080000008</v>
      </c>
      <c r="D237" s="393">
        <f>VLOOKUP(B237,'[3]Gail Math'!$A:$B,2,FALSE)</f>
        <v>20</v>
      </c>
      <c r="E237" s="330">
        <f t="shared" si="8"/>
        <v>31.073725540000005</v>
      </c>
      <c r="F237" s="328">
        <v>1.81</v>
      </c>
      <c r="G237" s="325">
        <v>41870</v>
      </c>
      <c r="H237" s="335">
        <v>160.5877288888889</v>
      </c>
      <c r="I237" s="324">
        <v>157.5</v>
      </c>
      <c r="J237" s="397">
        <f t="shared" si="9"/>
        <v>380</v>
      </c>
      <c r="K237" s="336">
        <v>122</v>
      </c>
      <c r="L237" s="337" t="s">
        <v>1313</v>
      </c>
      <c r="M237" s="336">
        <v>20</v>
      </c>
      <c r="N237" s="324">
        <v>19</v>
      </c>
      <c r="O237" s="386">
        <v>12</v>
      </c>
      <c r="P237" s="324">
        <v>1</v>
      </c>
      <c r="Q237" s="324"/>
      <c r="R237" s="300" t="s">
        <v>3716</v>
      </c>
      <c r="S237" s="300" t="s">
        <v>3729</v>
      </c>
      <c r="T237" s="300"/>
      <c r="U237" s="300" t="s">
        <v>3726</v>
      </c>
      <c r="V237" s="300" t="s">
        <v>3723</v>
      </c>
      <c r="W237" s="300" t="s">
        <v>3733</v>
      </c>
      <c r="X237" s="300" t="s">
        <v>3725</v>
      </c>
      <c r="Y237" s="400" t="s">
        <v>3727</v>
      </c>
      <c r="Z237" s="400" t="s">
        <v>3728</v>
      </c>
    </row>
    <row r="238" spans="1:26" ht="13.8" x14ac:dyDescent="0.25">
      <c r="A238" s="324">
        <v>2231</v>
      </c>
      <c r="B238" s="324">
        <v>592</v>
      </c>
      <c r="C238" s="330">
        <v>508.08602677777782</v>
      </c>
      <c r="D238" s="393">
        <f>VLOOKUP(B238,'[3]Gail Math'!$A:$B,2,FALSE)</f>
        <v>20</v>
      </c>
      <c r="E238" s="330">
        <f t="shared" si="8"/>
        <v>25.404301338888892</v>
      </c>
      <c r="F238" s="328">
        <v>1.85</v>
      </c>
      <c r="G238" s="325">
        <v>41870</v>
      </c>
      <c r="H238" s="335">
        <v>143.12282444444446</v>
      </c>
      <c r="I238" s="324">
        <v>140</v>
      </c>
      <c r="J238" s="397">
        <f t="shared" si="9"/>
        <v>306</v>
      </c>
      <c r="K238" s="336">
        <v>123</v>
      </c>
      <c r="L238" s="337" t="s">
        <v>1235</v>
      </c>
      <c r="M238" s="336">
        <v>18</v>
      </c>
      <c r="N238" s="324">
        <v>17</v>
      </c>
      <c r="O238" s="386">
        <v>12</v>
      </c>
      <c r="P238" s="324">
        <v>1</v>
      </c>
      <c r="Q238" s="324"/>
      <c r="R238" s="300" t="s">
        <v>3716</v>
      </c>
      <c r="S238" s="300" t="s">
        <v>3729</v>
      </c>
      <c r="T238" s="300"/>
      <c r="U238" s="300" t="s">
        <v>3726</v>
      </c>
      <c r="V238" s="300" t="s">
        <v>3723</v>
      </c>
      <c r="W238" s="300" t="s">
        <v>3733</v>
      </c>
      <c r="X238" s="300" t="s">
        <v>3725</v>
      </c>
      <c r="Y238" s="400" t="s">
        <v>3727</v>
      </c>
      <c r="Z238" s="400" t="s">
        <v>3728</v>
      </c>
    </row>
    <row r="239" spans="1:26" ht="13.8" x14ac:dyDescent="0.25">
      <c r="A239" s="324">
        <v>2232</v>
      </c>
      <c r="B239" s="324">
        <v>593</v>
      </c>
      <c r="C239" s="330">
        <v>423.02218400000004</v>
      </c>
      <c r="D239" s="393">
        <f>VLOOKUP(B239,'[3]Gail Math'!$A:$B,2,FALSE)</f>
        <v>20</v>
      </c>
      <c r="E239" s="330">
        <f t="shared" si="8"/>
        <v>21.1511092</v>
      </c>
      <c r="F239" s="328">
        <v>1.82</v>
      </c>
      <c r="G239" s="325">
        <v>41870</v>
      </c>
      <c r="H239" s="335">
        <v>135.58403333333334</v>
      </c>
      <c r="I239" s="324">
        <v>132</v>
      </c>
      <c r="J239" s="397">
        <f t="shared" si="9"/>
        <v>272</v>
      </c>
      <c r="K239" s="336">
        <v>123</v>
      </c>
      <c r="L239" s="337" t="s">
        <v>1215</v>
      </c>
      <c r="M239" s="336">
        <v>17</v>
      </c>
      <c r="N239" s="324">
        <v>16</v>
      </c>
      <c r="O239" s="386">
        <v>12</v>
      </c>
      <c r="P239" s="324">
        <v>1</v>
      </c>
      <c r="Q239" s="324"/>
      <c r="R239" s="300" t="s">
        <v>3716</v>
      </c>
      <c r="S239" s="300" t="s">
        <v>3729</v>
      </c>
      <c r="T239" s="300"/>
      <c r="U239" s="300" t="s">
        <v>3726</v>
      </c>
      <c r="V239" s="300" t="s">
        <v>3723</v>
      </c>
      <c r="W239" s="300" t="s">
        <v>3733</v>
      </c>
      <c r="X239" s="300" t="s">
        <v>3725</v>
      </c>
      <c r="Y239" s="400" t="s">
        <v>3727</v>
      </c>
      <c r="Z239" s="400" t="s">
        <v>3728</v>
      </c>
    </row>
    <row r="240" spans="1:26" ht="13.8" x14ac:dyDescent="0.25">
      <c r="A240" s="348">
        <v>2233</v>
      </c>
      <c r="B240" s="324" t="s">
        <v>1551</v>
      </c>
      <c r="C240" s="394">
        <v>400.54091690666661</v>
      </c>
      <c r="D240" s="393">
        <v>20</v>
      </c>
      <c r="E240" s="330">
        <f t="shared" si="8"/>
        <v>20.02704584533333</v>
      </c>
      <c r="F240" s="395">
        <v>1.89</v>
      </c>
      <c r="G240" s="349">
        <v>41886</v>
      </c>
      <c r="H240" s="350">
        <v>136.23840711111109</v>
      </c>
      <c r="I240" s="324">
        <v>132.5</v>
      </c>
      <c r="J240" s="397">
        <f t="shared" si="9"/>
        <v>195</v>
      </c>
      <c r="K240" s="336">
        <v>126</v>
      </c>
      <c r="L240" s="337" t="s">
        <v>1430</v>
      </c>
      <c r="M240" s="336">
        <v>15</v>
      </c>
      <c r="N240" s="324">
        <v>13</v>
      </c>
      <c r="O240" s="386">
        <v>18</v>
      </c>
      <c r="P240" s="324">
        <v>1</v>
      </c>
      <c r="Q240" s="324"/>
      <c r="R240" s="300" t="s">
        <v>3716</v>
      </c>
      <c r="S240" s="300" t="s">
        <v>3729</v>
      </c>
      <c r="T240" s="300"/>
      <c r="U240" s="300" t="s">
        <v>3726</v>
      </c>
      <c r="V240" s="300" t="s">
        <v>3723</v>
      </c>
      <c r="W240" s="300" t="s">
        <v>3733</v>
      </c>
      <c r="X240" s="300" t="s">
        <v>3725</v>
      </c>
      <c r="Y240" s="400" t="s">
        <v>3727</v>
      </c>
      <c r="Z240" s="400" t="s">
        <v>3728</v>
      </c>
    </row>
    <row r="241" spans="1:26" ht="13.8" x14ac:dyDescent="0.25">
      <c r="A241" s="348">
        <v>2234</v>
      </c>
      <c r="B241" s="324" t="s">
        <v>1551</v>
      </c>
      <c r="C241" s="394">
        <v>604.06049705999999</v>
      </c>
      <c r="D241" s="393">
        <v>20</v>
      </c>
      <c r="E241" s="330">
        <f t="shared" si="8"/>
        <v>30.203024852999999</v>
      </c>
      <c r="F241" s="395">
        <v>1.86</v>
      </c>
      <c r="G241" s="349">
        <v>41886</v>
      </c>
      <c r="H241" s="350">
        <v>195.488834</v>
      </c>
      <c r="I241" s="324">
        <v>193.5</v>
      </c>
      <c r="J241" s="397">
        <f t="shared" si="9"/>
        <v>440</v>
      </c>
      <c r="K241" s="336">
        <v>126</v>
      </c>
      <c r="L241" s="337" t="s">
        <v>1281</v>
      </c>
      <c r="M241" s="336">
        <v>22</v>
      </c>
      <c r="N241" s="324">
        <v>20</v>
      </c>
      <c r="O241" s="386">
        <v>21</v>
      </c>
      <c r="P241" s="324">
        <v>1</v>
      </c>
      <c r="Q241" s="324"/>
      <c r="R241" s="300" t="s">
        <v>3716</v>
      </c>
      <c r="S241" s="300" t="s">
        <v>3729</v>
      </c>
      <c r="T241" s="300"/>
      <c r="U241" s="300" t="s">
        <v>3726</v>
      </c>
      <c r="V241" s="300" t="s">
        <v>3723</v>
      </c>
      <c r="W241" s="300" t="s">
        <v>3733</v>
      </c>
      <c r="X241" s="300" t="s">
        <v>3725</v>
      </c>
      <c r="Y241" s="400" t="s">
        <v>3727</v>
      </c>
      <c r="Z241" s="400" t="s">
        <v>3728</v>
      </c>
    </row>
    <row r="242" spans="1:26" ht="13.8" x14ac:dyDescent="0.25">
      <c r="A242" s="348">
        <v>2237</v>
      </c>
      <c r="B242" s="324" t="s">
        <v>1551</v>
      </c>
      <c r="C242" s="394">
        <v>558.47728219999999</v>
      </c>
      <c r="D242" s="393">
        <v>20</v>
      </c>
      <c r="E242" s="330">
        <f t="shared" si="8"/>
        <v>27.92386411</v>
      </c>
      <c r="F242" s="395">
        <v>1.86</v>
      </c>
      <c r="G242" s="349">
        <v>41886</v>
      </c>
      <c r="H242" s="350">
        <v>180.15396200000001</v>
      </c>
      <c r="I242" s="324">
        <v>178</v>
      </c>
      <c r="J242" s="397">
        <f t="shared" si="9"/>
        <v>360</v>
      </c>
      <c r="K242" s="336">
        <v>127</v>
      </c>
      <c r="L242" s="337" t="s">
        <v>1499</v>
      </c>
      <c r="M242" s="336">
        <v>20</v>
      </c>
      <c r="N242" s="324">
        <v>18</v>
      </c>
      <c r="O242" s="386">
        <v>24</v>
      </c>
      <c r="P242" s="324">
        <v>1</v>
      </c>
      <c r="Q242" s="324"/>
      <c r="R242" s="300" t="s">
        <v>3716</v>
      </c>
      <c r="S242" s="300" t="s">
        <v>3729</v>
      </c>
      <c r="T242" s="300"/>
      <c r="U242" s="300" t="s">
        <v>3726</v>
      </c>
      <c r="V242" s="300" t="s">
        <v>3723</v>
      </c>
      <c r="W242" s="300" t="s">
        <v>3733</v>
      </c>
      <c r="X242" s="300" t="s">
        <v>3725</v>
      </c>
      <c r="Y242" s="400" t="s">
        <v>3727</v>
      </c>
      <c r="Z242" s="400" t="s">
        <v>3728</v>
      </c>
    </row>
    <row r="243" spans="1:26" ht="13.8" x14ac:dyDescent="0.25">
      <c r="A243" s="348">
        <v>2238</v>
      </c>
      <c r="B243" s="324" t="s">
        <v>1551</v>
      </c>
      <c r="C243" s="394">
        <v>371.25838151111105</v>
      </c>
      <c r="D243" s="393">
        <v>20</v>
      </c>
      <c r="E243" s="330">
        <f t="shared" si="8"/>
        <v>18.562919075555552</v>
      </c>
      <c r="F243" s="395">
        <v>1.87</v>
      </c>
      <c r="G243" s="349">
        <v>41886</v>
      </c>
      <c r="H243" s="350">
        <v>130.72478222222222</v>
      </c>
      <c r="I243" s="324">
        <v>129.5</v>
      </c>
      <c r="J243" s="397">
        <f t="shared" si="9"/>
        <v>195</v>
      </c>
      <c r="K243" s="336">
        <v>128</v>
      </c>
      <c r="L243" s="337" t="s">
        <v>1264</v>
      </c>
      <c r="M243" s="336">
        <v>15</v>
      </c>
      <c r="N243" s="324">
        <v>13</v>
      </c>
      <c r="O243" s="386">
        <v>17</v>
      </c>
      <c r="P243" s="324">
        <v>1</v>
      </c>
      <c r="Q243" s="324"/>
      <c r="R243" s="300" t="s">
        <v>3716</v>
      </c>
      <c r="S243" s="300" t="s">
        <v>3729</v>
      </c>
      <c r="T243" s="300"/>
      <c r="U243" s="300" t="s">
        <v>3726</v>
      </c>
      <c r="V243" s="300" t="s">
        <v>3723</v>
      </c>
      <c r="W243" s="300" t="s">
        <v>3733</v>
      </c>
      <c r="X243" s="300" t="s">
        <v>3725</v>
      </c>
      <c r="Y243" s="400" t="s">
        <v>3727</v>
      </c>
      <c r="Z243" s="400" t="s">
        <v>3728</v>
      </c>
    </row>
    <row r="244" spans="1:26" ht="13.8" x14ac:dyDescent="0.25">
      <c r="A244" s="348">
        <v>2239</v>
      </c>
      <c r="B244" s="324" t="s">
        <v>1551</v>
      </c>
      <c r="C244" s="394">
        <v>265.50479996444449</v>
      </c>
      <c r="D244" s="393">
        <v>20</v>
      </c>
      <c r="E244" s="330">
        <f t="shared" si="8"/>
        <v>13.275239998222224</v>
      </c>
      <c r="F244" s="395">
        <v>1.91</v>
      </c>
      <c r="G244" s="349">
        <v>41886</v>
      </c>
      <c r="H244" s="350">
        <v>78.784807111111121</v>
      </c>
      <c r="I244" s="324">
        <v>78</v>
      </c>
      <c r="J244" s="397">
        <f t="shared" si="9"/>
        <v>63</v>
      </c>
      <c r="K244" s="336">
        <v>128</v>
      </c>
      <c r="L244" s="337" t="s">
        <v>1430</v>
      </c>
      <c r="M244" s="336">
        <v>9</v>
      </c>
      <c r="N244" s="324">
        <v>7</v>
      </c>
      <c r="O244" s="386">
        <v>20</v>
      </c>
      <c r="P244" s="324">
        <v>1</v>
      </c>
      <c r="Q244" s="324"/>
      <c r="R244" s="300" t="s">
        <v>3716</v>
      </c>
      <c r="S244" s="300" t="s">
        <v>3729</v>
      </c>
      <c r="T244" s="300"/>
      <c r="U244" s="300" t="s">
        <v>3726</v>
      </c>
      <c r="V244" s="300" t="s">
        <v>3723</v>
      </c>
      <c r="W244" s="300" t="s">
        <v>3733</v>
      </c>
      <c r="X244" s="300" t="s">
        <v>3725</v>
      </c>
      <c r="Y244" s="400" t="s">
        <v>3727</v>
      </c>
      <c r="Z244" s="400" t="s">
        <v>3728</v>
      </c>
    </row>
    <row r="245" spans="1:26" ht="13.8" x14ac:dyDescent="0.25">
      <c r="A245" s="348">
        <v>2240</v>
      </c>
      <c r="B245" s="324" t="s">
        <v>1551</v>
      </c>
      <c r="C245" s="394">
        <v>967.41403733333345</v>
      </c>
      <c r="D245" s="393">
        <v>20</v>
      </c>
      <c r="E245" s="330">
        <f t="shared" si="8"/>
        <v>48.370701866666671</v>
      </c>
      <c r="F245" s="395">
        <v>1.85</v>
      </c>
      <c r="G245" s="349">
        <v>41886</v>
      </c>
      <c r="H245" s="350">
        <v>274.83353333333338</v>
      </c>
      <c r="I245" s="324">
        <v>272.5</v>
      </c>
      <c r="J245" s="397">
        <f t="shared" si="9"/>
        <v>899</v>
      </c>
      <c r="K245" s="336">
        <v>128</v>
      </c>
      <c r="L245" s="337" t="s">
        <v>1196</v>
      </c>
      <c r="M245" s="336">
        <v>31</v>
      </c>
      <c r="N245" s="324">
        <v>29</v>
      </c>
      <c r="O245" s="386">
        <v>22</v>
      </c>
      <c r="P245" s="324">
        <v>1</v>
      </c>
      <c r="Q245" s="324"/>
      <c r="R245" s="300" t="s">
        <v>3716</v>
      </c>
      <c r="S245" s="300" t="s">
        <v>3729</v>
      </c>
      <c r="T245" s="300"/>
      <c r="U245" s="300" t="s">
        <v>3726</v>
      </c>
      <c r="V245" s="300" t="s">
        <v>3723</v>
      </c>
      <c r="W245" s="300" t="s">
        <v>3733</v>
      </c>
      <c r="X245" s="300" t="s">
        <v>3725</v>
      </c>
      <c r="Y245" s="400" t="s">
        <v>3727</v>
      </c>
      <c r="Z245" s="400" t="s">
        <v>3728</v>
      </c>
    </row>
    <row r="246" spans="1:26" ht="13.8" x14ac:dyDescent="0.25">
      <c r="A246" s="348">
        <v>2243</v>
      </c>
      <c r="B246" s="324" t="s">
        <v>1551</v>
      </c>
      <c r="C246" s="394">
        <v>438.92179505777784</v>
      </c>
      <c r="D246" s="393">
        <v>20</v>
      </c>
      <c r="E246" s="330">
        <f t="shared" si="8"/>
        <v>21.946089752888891</v>
      </c>
      <c r="F246" s="395">
        <v>1.88</v>
      </c>
      <c r="G246" s="349">
        <v>41886</v>
      </c>
      <c r="H246" s="350">
        <v>148.28439022222224</v>
      </c>
      <c r="I246" s="324">
        <v>147</v>
      </c>
      <c r="J246" s="397">
        <f t="shared" si="9"/>
        <v>255</v>
      </c>
      <c r="K246" s="336">
        <v>129</v>
      </c>
      <c r="L246" s="337" t="s">
        <v>1215</v>
      </c>
      <c r="M246" s="336">
        <v>17</v>
      </c>
      <c r="N246" s="324">
        <v>15</v>
      </c>
      <c r="O246" s="386">
        <v>19</v>
      </c>
      <c r="P246" s="324">
        <v>1</v>
      </c>
      <c r="Q246" s="324"/>
      <c r="R246" s="300" t="s">
        <v>3716</v>
      </c>
      <c r="S246" s="300" t="s">
        <v>3729</v>
      </c>
      <c r="T246" s="300"/>
      <c r="U246" s="300" t="s">
        <v>3726</v>
      </c>
      <c r="V246" s="300" t="s">
        <v>3723</v>
      </c>
      <c r="W246" s="300" t="s">
        <v>3733</v>
      </c>
      <c r="X246" s="300" t="s">
        <v>3725</v>
      </c>
      <c r="Y246" s="400" t="s">
        <v>3727</v>
      </c>
      <c r="Z246" s="400" t="s">
        <v>3728</v>
      </c>
    </row>
    <row r="247" spans="1:26" ht="13.8" x14ac:dyDescent="0.25">
      <c r="A247" s="348">
        <v>2244</v>
      </c>
      <c r="B247" s="324" t="s">
        <v>1551</v>
      </c>
      <c r="C247" s="394">
        <v>713.56981466666673</v>
      </c>
      <c r="D247" s="393">
        <v>20</v>
      </c>
      <c r="E247" s="330">
        <f t="shared" si="8"/>
        <v>35.678490733333334</v>
      </c>
      <c r="F247" s="395">
        <v>1.89</v>
      </c>
      <c r="G247" s="349">
        <v>41886</v>
      </c>
      <c r="H247" s="350">
        <v>227.25153333333333</v>
      </c>
      <c r="I247" s="324">
        <v>224.5</v>
      </c>
      <c r="J247" s="397">
        <f t="shared" si="9"/>
        <v>575</v>
      </c>
      <c r="K247" s="336">
        <v>130</v>
      </c>
      <c r="L247" s="337" t="s">
        <v>1264</v>
      </c>
      <c r="M247" s="336">
        <v>25</v>
      </c>
      <c r="N247" s="324">
        <v>23</v>
      </c>
      <c r="O247" s="386">
        <v>19</v>
      </c>
      <c r="P247" s="324">
        <v>1</v>
      </c>
      <c r="Q247" s="324"/>
      <c r="R247" s="300" t="s">
        <v>3716</v>
      </c>
      <c r="S247" s="300" t="s">
        <v>3729</v>
      </c>
      <c r="T247" s="300"/>
      <c r="U247" s="300" t="s">
        <v>3726</v>
      </c>
      <c r="V247" s="300" t="s">
        <v>3723</v>
      </c>
      <c r="W247" s="300" t="s">
        <v>3733</v>
      </c>
      <c r="X247" s="300" t="s">
        <v>3725</v>
      </c>
      <c r="Y247" s="400" t="s">
        <v>3727</v>
      </c>
      <c r="Z247" s="400" t="s">
        <v>3728</v>
      </c>
    </row>
    <row r="248" spans="1:26" ht="13.8" x14ac:dyDescent="0.25">
      <c r="A248" s="348">
        <v>2246</v>
      </c>
      <c r="B248" s="324" t="s">
        <v>1551</v>
      </c>
      <c r="C248" s="394">
        <v>699.67913110666666</v>
      </c>
      <c r="D248" s="393">
        <v>20</v>
      </c>
      <c r="E248" s="330">
        <f t="shared" si="8"/>
        <v>34.983956555333336</v>
      </c>
      <c r="F248" s="395">
        <v>1.89</v>
      </c>
      <c r="G248" s="349">
        <v>41886</v>
      </c>
      <c r="H248" s="350">
        <v>263.03726733333332</v>
      </c>
      <c r="I248" s="324">
        <v>269</v>
      </c>
      <c r="J248" s="397">
        <f t="shared" si="9"/>
        <v>840</v>
      </c>
      <c r="K248" s="336">
        <v>130</v>
      </c>
      <c r="L248" s="337" t="s">
        <v>935</v>
      </c>
      <c r="M248" s="336">
        <v>30</v>
      </c>
      <c r="N248" s="324">
        <v>28</v>
      </c>
      <c r="O248" s="386">
        <v>23</v>
      </c>
      <c r="P248" s="324">
        <v>1</v>
      </c>
      <c r="Q248" s="324"/>
      <c r="R248" s="300" t="s">
        <v>3716</v>
      </c>
      <c r="S248" s="300" t="s">
        <v>3729</v>
      </c>
      <c r="T248" s="300"/>
      <c r="U248" s="300" t="s">
        <v>3726</v>
      </c>
      <c r="V248" s="300" t="s">
        <v>3723</v>
      </c>
      <c r="W248" s="300" t="s">
        <v>3733</v>
      </c>
      <c r="X248" s="300" t="s">
        <v>3725</v>
      </c>
      <c r="Y248" s="400" t="s">
        <v>3727</v>
      </c>
      <c r="Z248" s="400" t="s">
        <v>3728</v>
      </c>
    </row>
    <row r="249" spans="1:26" ht="13.8" x14ac:dyDescent="0.25">
      <c r="A249" s="348">
        <v>2247</v>
      </c>
      <c r="B249" s="324" t="s">
        <v>1551</v>
      </c>
      <c r="C249" s="394">
        <v>563.37489573333335</v>
      </c>
      <c r="D249" s="393">
        <v>20</v>
      </c>
      <c r="E249" s="330">
        <f t="shared" si="8"/>
        <v>28.168744786666668</v>
      </c>
      <c r="F249" s="395">
        <v>1.86</v>
      </c>
      <c r="G249" s="349">
        <v>41886</v>
      </c>
      <c r="H249" s="350">
        <v>168.17161066666665</v>
      </c>
      <c r="I249" s="324">
        <v>167</v>
      </c>
      <c r="J249" s="397">
        <f t="shared" si="9"/>
        <v>323</v>
      </c>
      <c r="K249" s="336">
        <v>131</v>
      </c>
      <c r="L249" s="337" t="s">
        <v>1408</v>
      </c>
      <c r="M249" s="336">
        <v>19</v>
      </c>
      <c r="N249" s="324">
        <v>17</v>
      </c>
      <c r="O249" s="386">
        <v>16</v>
      </c>
      <c r="P249" s="324">
        <v>1</v>
      </c>
      <c r="Q249" s="324"/>
      <c r="R249" s="300" t="s">
        <v>3716</v>
      </c>
      <c r="S249" s="300" t="s">
        <v>3729</v>
      </c>
      <c r="T249" s="300"/>
      <c r="U249" s="300" t="s">
        <v>3726</v>
      </c>
      <c r="V249" s="300" t="s">
        <v>3723</v>
      </c>
      <c r="W249" s="300" t="s">
        <v>3733</v>
      </c>
      <c r="X249" s="300" t="s">
        <v>3725</v>
      </c>
      <c r="Y249" s="400" t="s">
        <v>3727</v>
      </c>
      <c r="Z249" s="400" t="s">
        <v>3728</v>
      </c>
    </row>
    <row r="250" spans="1:26" ht="13.8" x14ac:dyDescent="0.25">
      <c r="A250" s="348">
        <v>2248</v>
      </c>
      <c r="B250" s="324" t="s">
        <v>1551</v>
      </c>
      <c r="C250" s="394">
        <v>439.18103366666668</v>
      </c>
      <c r="D250" s="393">
        <v>20</v>
      </c>
      <c r="E250" s="330">
        <f t="shared" si="8"/>
        <v>21.959051683333335</v>
      </c>
      <c r="F250" s="395">
        <v>1.89</v>
      </c>
      <c r="G250" s="349">
        <v>41886</v>
      </c>
      <c r="H250" s="350">
        <v>148.87492666666665</v>
      </c>
      <c r="I250" s="324">
        <v>146</v>
      </c>
      <c r="J250" s="397">
        <f t="shared" si="9"/>
        <v>255</v>
      </c>
      <c r="K250" s="336">
        <v>132</v>
      </c>
      <c r="L250" s="337" t="s">
        <v>1235</v>
      </c>
      <c r="M250" s="336">
        <v>17</v>
      </c>
      <c r="N250" s="324">
        <v>15</v>
      </c>
      <c r="O250" s="386">
        <v>19</v>
      </c>
      <c r="P250" s="324">
        <v>1</v>
      </c>
      <c r="Q250" s="324"/>
      <c r="R250" s="300" t="s">
        <v>3716</v>
      </c>
      <c r="S250" s="300" t="s">
        <v>3729</v>
      </c>
      <c r="T250" s="300"/>
      <c r="U250" s="300" t="s">
        <v>3726</v>
      </c>
      <c r="V250" s="300" t="s">
        <v>3723</v>
      </c>
      <c r="W250" s="300" t="s">
        <v>3733</v>
      </c>
      <c r="X250" s="300" t="s">
        <v>3725</v>
      </c>
      <c r="Y250" s="400" t="s">
        <v>3727</v>
      </c>
      <c r="Z250" s="400" t="s">
        <v>3728</v>
      </c>
    </row>
    <row r="251" spans="1:26" ht="13.8" x14ac:dyDescent="0.25">
      <c r="A251" s="348">
        <v>2249</v>
      </c>
      <c r="B251" s="324" t="s">
        <v>1551</v>
      </c>
      <c r="C251" s="394">
        <v>386.06876897333331</v>
      </c>
      <c r="D251" s="393">
        <v>20</v>
      </c>
      <c r="E251" s="330">
        <f t="shared" si="8"/>
        <v>19.303438448666665</v>
      </c>
      <c r="F251" s="395">
        <v>1.92</v>
      </c>
      <c r="G251" s="349">
        <v>41886</v>
      </c>
      <c r="H251" s="350">
        <v>133.58780933333333</v>
      </c>
      <c r="I251" s="324">
        <v>132</v>
      </c>
      <c r="J251" s="397">
        <f t="shared" si="9"/>
        <v>195</v>
      </c>
      <c r="K251" s="336">
        <v>132</v>
      </c>
      <c r="L251" s="337" t="s">
        <v>1408</v>
      </c>
      <c r="M251" s="336">
        <v>15</v>
      </c>
      <c r="N251" s="324">
        <v>13</v>
      </c>
      <c r="O251" s="386">
        <v>17</v>
      </c>
      <c r="P251" s="324">
        <v>1</v>
      </c>
      <c r="Q251" s="324"/>
      <c r="R251" s="300" t="s">
        <v>3716</v>
      </c>
      <c r="S251" s="300" t="s">
        <v>3729</v>
      </c>
      <c r="T251" s="300"/>
      <c r="U251" s="300" t="s">
        <v>3726</v>
      </c>
      <c r="V251" s="300" t="s">
        <v>3723</v>
      </c>
      <c r="W251" s="300" t="s">
        <v>3733</v>
      </c>
      <c r="X251" s="300" t="s">
        <v>3725</v>
      </c>
      <c r="Y251" s="400" t="s">
        <v>3727</v>
      </c>
      <c r="Z251" s="400" t="s">
        <v>3728</v>
      </c>
    </row>
    <row r="252" spans="1:26" ht="13.8" x14ac:dyDescent="0.25">
      <c r="A252" s="348">
        <v>2250</v>
      </c>
      <c r="B252" s="324" t="s">
        <v>1551</v>
      </c>
      <c r="C252" s="394">
        <v>607.86033120000013</v>
      </c>
      <c r="D252" s="393">
        <v>20</v>
      </c>
      <c r="E252" s="330">
        <f t="shared" si="8"/>
        <v>30.393016560000007</v>
      </c>
      <c r="F252" s="395">
        <v>1.87</v>
      </c>
      <c r="G252" s="349">
        <v>41886</v>
      </c>
      <c r="H252" s="350">
        <v>187.61121333333335</v>
      </c>
      <c r="I252" s="324">
        <v>185.25</v>
      </c>
      <c r="J252" s="397">
        <f t="shared" si="9"/>
        <v>399</v>
      </c>
      <c r="K252" s="336">
        <v>133</v>
      </c>
      <c r="L252" s="337" t="s">
        <v>932</v>
      </c>
      <c r="M252" s="336">
        <v>21</v>
      </c>
      <c r="N252" s="324">
        <v>19</v>
      </c>
      <c r="O252" s="386">
        <v>24</v>
      </c>
      <c r="P252" s="324">
        <v>1</v>
      </c>
      <c r="Q252" s="324"/>
      <c r="R252" s="300" t="s">
        <v>3716</v>
      </c>
      <c r="S252" s="300" t="s">
        <v>3729</v>
      </c>
      <c r="T252" s="300"/>
      <c r="U252" s="300" t="s">
        <v>3726</v>
      </c>
      <c r="V252" s="300" t="s">
        <v>3723</v>
      </c>
      <c r="W252" s="300" t="s">
        <v>3733</v>
      </c>
      <c r="X252" s="300" t="s">
        <v>3725</v>
      </c>
      <c r="Y252" s="400" t="s">
        <v>3727</v>
      </c>
      <c r="Z252" s="400" t="s">
        <v>3728</v>
      </c>
    </row>
    <row r="253" spans="1:26" ht="13.8" x14ac:dyDescent="0.25">
      <c r="A253" s="348">
        <v>2252</v>
      </c>
      <c r="B253" s="324" t="s">
        <v>1551</v>
      </c>
      <c r="C253" s="394">
        <v>457.44856266666665</v>
      </c>
      <c r="D253" s="393">
        <v>20</v>
      </c>
      <c r="E253" s="330">
        <f t="shared" si="8"/>
        <v>22.872428133333333</v>
      </c>
      <c r="F253" s="395">
        <v>1.86</v>
      </c>
      <c r="G253" s="349">
        <v>41886</v>
      </c>
      <c r="H253" s="350">
        <v>152.48285422222222</v>
      </c>
      <c r="I253" s="324">
        <v>150.5</v>
      </c>
      <c r="J253" s="397">
        <f t="shared" si="9"/>
        <v>255</v>
      </c>
      <c r="K253" s="336">
        <v>133</v>
      </c>
      <c r="L253" s="337" t="s">
        <v>1408</v>
      </c>
      <c r="M253" s="336">
        <v>17</v>
      </c>
      <c r="N253" s="324">
        <v>15</v>
      </c>
      <c r="O253" s="386">
        <v>14</v>
      </c>
      <c r="P253" s="324">
        <v>1</v>
      </c>
      <c r="Q253" s="324"/>
      <c r="R253" s="300" t="s">
        <v>3716</v>
      </c>
      <c r="S253" s="300" t="s">
        <v>3729</v>
      </c>
      <c r="T253" s="300"/>
      <c r="U253" s="300" t="s">
        <v>3726</v>
      </c>
      <c r="V253" s="300" t="s">
        <v>3723</v>
      </c>
      <c r="W253" s="300" t="s">
        <v>3733</v>
      </c>
      <c r="X253" s="300" t="s">
        <v>3725</v>
      </c>
      <c r="Y253" s="400" t="s">
        <v>3727</v>
      </c>
      <c r="Z253" s="400" t="s">
        <v>3728</v>
      </c>
    </row>
    <row r="254" spans="1:26" ht="13.8" x14ac:dyDescent="0.25">
      <c r="A254" s="348">
        <v>2253</v>
      </c>
      <c r="B254" s="324" t="s">
        <v>1551</v>
      </c>
      <c r="C254" s="394">
        <v>674.85103047999996</v>
      </c>
      <c r="D254" s="393">
        <v>20</v>
      </c>
      <c r="E254" s="330">
        <f t="shared" si="8"/>
        <v>33.742551524</v>
      </c>
      <c r="F254" s="395">
        <v>1.88</v>
      </c>
      <c r="G254" s="349">
        <v>41886</v>
      </c>
      <c r="H254" s="350">
        <v>251.81008599999998</v>
      </c>
      <c r="I254" s="324">
        <v>251</v>
      </c>
      <c r="J254" s="397">
        <f t="shared" si="9"/>
        <v>728</v>
      </c>
      <c r="K254" s="336">
        <v>134</v>
      </c>
      <c r="L254" s="337" t="s">
        <v>1210</v>
      </c>
      <c r="M254" s="336">
        <v>28</v>
      </c>
      <c r="N254" s="324">
        <v>26</v>
      </c>
      <c r="O254" s="386">
        <v>18</v>
      </c>
      <c r="P254" s="324">
        <v>1</v>
      </c>
      <c r="Q254" s="324"/>
      <c r="R254" s="300" t="s">
        <v>3716</v>
      </c>
      <c r="S254" s="300" t="s">
        <v>3729</v>
      </c>
      <c r="T254" s="300"/>
      <c r="U254" s="300" t="s">
        <v>3726</v>
      </c>
      <c r="V254" s="300" t="s">
        <v>3723</v>
      </c>
      <c r="W254" s="300" t="s">
        <v>3733</v>
      </c>
      <c r="X254" s="300" t="s">
        <v>3725</v>
      </c>
      <c r="Y254" s="400" t="s">
        <v>3727</v>
      </c>
      <c r="Z254" s="400" t="s">
        <v>3728</v>
      </c>
    </row>
    <row r="255" spans="1:26" ht="13.8" x14ac:dyDescent="0.25">
      <c r="A255" s="348">
        <v>2254</v>
      </c>
      <c r="B255" s="324" t="s">
        <v>1551</v>
      </c>
      <c r="C255" s="394">
        <v>668.3154984800002</v>
      </c>
      <c r="D255" s="393">
        <v>20</v>
      </c>
      <c r="E255" s="330">
        <f t="shared" si="8"/>
        <v>33.415774924000011</v>
      </c>
      <c r="F255" s="395">
        <v>1.85</v>
      </c>
      <c r="G255" s="349">
        <v>41886</v>
      </c>
      <c r="H255" s="350">
        <v>251.24642800000007</v>
      </c>
      <c r="I255" s="324">
        <v>248.25</v>
      </c>
      <c r="J255" s="397">
        <f t="shared" si="9"/>
        <v>728</v>
      </c>
      <c r="K255" s="336">
        <v>134</v>
      </c>
      <c r="L255" s="337" t="s">
        <v>1364</v>
      </c>
      <c r="M255" s="336">
        <v>28</v>
      </c>
      <c r="N255" s="324">
        <v>26</v>
      </c>
      <c r="O255" s="386">
        <v>20</v>
      </c>
      <c r="P255" s="324">
        <v>1</v>
      </c>
      <c r="Q255" s="324"/>
      <c r="R255" s="300" t="s">
        <v>3716</v>
      </c>
      <c r="S255" s="300" t="s">
        <v>3729</v>
      </c>
      <c r="T255" s="300"/>
      <c r="U255" s="300" t="s">
        <v>3726</v>
      </c>
      <c r="V255" s="300" t="s">
        <v>3723</v>
      </c>
      <c r="W255" s="300" t="s">
        <v>3733</v>
      </c>
      <c r="X255" s="300" t="s">
        <v>3725</v>
      </c>
      <c r="Y255" s="400" t="s">
        <v>3727</v>
      </c>
      <c r="Z255" s="400" t="s">
        <v>3728</v>
      </c>
    </row>
    <row r="256" spans="1:26" ht="13.8" x14ac:dyDescent="0.25">
      <c r="A256" s="348">
        <v>2255</v>
      </c>
      <c r="B256" s="324" t="s">
        <v>1551</v>
      </c>
      <c r="C256" s="394">
        <v>580.04844450666667</v>
      </c>
      <c r="D256" s="393">
        <v>20</v>
      </c>
      <c r="E256" s="330">
        <f t="shared" si="8"/>
        <v>29.002422225333333</v>
      </c>
      <c r="F256" s="395">
        <v>1.89</v>
      </c>
      <c r="G256" s="349">
        <v>41886</v>
      </c>
      <c r="H256" s="350">
        <v>204.96411466666666</v>
      </c>
      <c r="I256" s="324">
        <v>202.5</v>
      </c>
      <c r="J256" s="397">
        <f t="shared" si="9"/>
        <v>483</v>
      </c>
      <c r="K256" s="336">
        <v>135</v>
      </c>
      <c r="L256" s="337" t="s">
        <v>1215</v>
      </c>
      <c r="M256" s="336">
        <v>23</v>
      </c>
      <c r="N256" s="324">
        <v>21</v>
      </c>
      <c r="O256" s="386">
        <v>21</v>
      </c>
      <c r="P256" s="324">
        <v>1</v>
      </c>
      <c r="Q256" s="324"/>
      <c r="R256" s="300" t="s">
        <v>3716</v>
      </c>
      <c r="S256" s="300" t="s">
        <v>3729</v>
      </c>
      <c r="T256" s="300"/>
      <c r="U256" s="300" t="s">
        <v>3726</v>
      </c>
      <c r="V256" s="300" t="s">
        <v>3723</v>
      </c>
      <c r="W256" s="300" t="s">
        <v>3733</v>
      </c>
      <c r="X256" s="300" t="s">
        <v>3725</v>
      </c>
      <c r="Y256" s="400" t="s">
        <v>3727</v>
      </c>
      <c r="Z256" s="400" t="s">
        <v>3728</v>
      </c>
    </row>
    <row r="257" spans="1:26" ht="13.8" x14ac:dyDescent="0.25">
      <c r="A257" s="348">
        <v>2256</v>
      </c>
      <c r="B257" s="324" t="s">
        <v>1551</v>
      </c>
      <c r="C257" s="394">
        <v>745.01586273777775</v>
      </c>
      <c r="D257" s="393">
        <v>20</v>
      </c>
      <c r="E257" s="330">
        <f t="shared" si="8"/>
        <v>37.250793136888888</v>
      </c>
      <c r="F257" s="395">
        <v>1.86</v>
      </c>
      <c r="G257" s="349">
        <v>41886</v>
      </c>
      <c r="H257" s="350">
        <v>235.02077688888889</v>
      </c>
      <c r="I257" s="324">
        <v>231.25</v>
      </c>
      <c r="J257" s="397">
        <f t="shared" si="9"/>
        <v>624</v>
      </c>
      <c r="K257" s="336">
        <v>136</v>
      </c>
      <c r="L257" s="337" t="s">
        <v>1277</v>
      </c>
      <c r="M257" s="336">
        <v>26</v>
      </c>
      <c r="N257" s="324">
        <v>24</v>
      </c>
      <c r="O257" s="386">
        <v>27</v>
      </c>
      <c r="P257" s="324">
        <v>1</v>
      </c>
      <c r="Q257" s="324"/>
      <c r="R257" s="300" t="s">
        <v>3716</v>
      </c>
      <c r="S257" s="300" t="s">
        <v>3729</v>
      </c>
      <c r="T257" s="300"/>
      <c r="U257" s="300" t="s">
        <v>3726</v>
      </c>
      <c r="V257" s="300" t="s">
        <v>3723</v>
      </c>
      <c r="W257" s="300" t="s">
        <v>3733</v>
      </c>
      <c r="X257" s="300" t="s">
        <v>3725</v>
      </c>
      <c r="Y257" s="400" t="s">
        <v>3727</v>
      </c>
      <c r="Z257" s="400" t="s">
        <v>3728</v>
      </c>
    </row>
    <row r="258" spans="1:26" ht="13.8" x14ac:dyDescent="0.25">
      <c r="A258" s="348">
        <v>2257</v>
      </c>
      <c r="B258" s="324" t="s">
        <v>1551</v>
      </c>
      <c r="C258" s="394">
        <v>599.09938766222217</v>
      </c>
      <c r="D258" s="393">
        <v>20</v>
      </c>
      <c r="E258" s="330">
        <f t="shared" si="8"/>
        <v>29.954969383111109</v>
      </c>
      <c r="F258" s="395">
        <v>1.84</v>
      </c>
      <c r="G258" s="349">
        <v>41886</v>
      </c>
      <c r="H258" s="350">
        <v>188.99034311111109</v>
      </c>
      <c r="I258" s="324">
        <v>186</v>
      </c>
      <c r="J258" s="397">
        <f t="shared" si="9"/>
        <v>399</v>
      </c>
      <c r="K258" s="336">
        <v>136</v>
      </c>
      <c r="L258" s="337" t="s">
        <v>1186</v>
      </c>
      <c r="M258" s="336">
        <v>21</v>
      </c>
      <c r="N258" s="324">
        <v>19</v>
      </c>
      <c r="O258" s="386">
        <v>28</v>
      </c>
      <c r="P258" s="324">
        <v>1</v>
      </c>
      <c r="Q258" s="324"/>
      <c r="R258" s="300" t="s">
        <v>3716</v>
      </c>
      <c r="S258" s="300" t="s">
        <v>3729</v>
      </c>
      <c r="T258" s="300"/>
      <c r="U258" s="300" t="s">
        <v>3726</v>
      </c>
      <c r="V258" s="300" t="s">
        <v>3723</v>
      </c>
      <c r="W258" s="300" t="s">
        <v>3733</v>
      </c>
      <c r="X258" s="300" t="s">
        <v>3725</v>
      </c>
      <c r="Y258" s="400" t="s">
        <v>3727</v>
      </c>
      <c r="Z258" s="400" t="s">
        <v>3728</v>
      </c>
    </row>
    <row r="259" spans="1:26" ht="13.8" x14ac:dyDescent="0.25">
      <c r="A259" s="348">
        <v>2258</v>
      </c>
      <c r="B259" s="324" t="s">
        <v>1551</v>
      </c>
      <c r="C259" s="394">
        <v>487.58826604444437</v>
      </c>
      <c r="D259" s="393">
        <v>20</v>
      </c>
      <c r="E259" s="330">
        <f t="shared" si="8"/>
        <v>24.379413302222218</v>
      </c>
      <c r="F259" s="395">
        <v>1.85</v>
      </c>
      <c r="G259" s="349">
        <v>41886</v>
      </c>
      <c r="H259" s="350">
        <v>146.86393555555554</v>
      </c>
      <c r="I259" s="324">
        <v>144</v>
      </c>
      <c r="J259" s="397">
        <f t="shared" si="9"/>
        <v>224</v>
      </c>
      <c r="K259" s="336">
        <v>137</v>
      </c>
      <c r="L259" s="337" t="s">
        <v>1313</v>
      </c>
      <c r="M259" s="336">
        <v>16</v>
      </c>
      <c r="N259" s="324">
        <v>14</v>
      </c>
      <c r="O259" s="386">
        <v>28</v>
      </c>
      <c r="P259" s="324">
        <v>1</v>
      </c>
      <c r="Q259" s="324"/>
      <c r="R259" s="300" t="s">
        <v>3716</v>
      </c>
      <c r="S259" s="300" t="s">
        <v>3729</v>
      </c>
      <c r="T259" s="300"/>
      <c r="U259" s="300" t="s">
        <v>3726</v>
      </c>
      <c r="V259" s="300" t="s">
        <v>3723</v>
      </c>
      <c r="W259" s="300" t="s">
        <v>3733</v>
      </c>
      <c r="X259" s="300" t="s">
        <v>3725</v>
      </c>
      <c r="Y259" s="400" t="s">
        <v>3727</v>
      </c>
      <c r="Z259" s="400" t="s">
        <v>3728</v>
      </c>
    </row>
    <row r="260" spans="1:26" ht="13.8" x14ac:dyDescent="0.25">
      <c r="A260" s="348">
        <v>2259</v>
      </c>
      <c r="B260" s="324" t="s">
        <v>1551</v>
      </c>
      <c r="C260" s="394">
        <v>676.63531288888885</v>
      </c>
      <c r="D260" s="393">
        <v>20</v>
      </c>
      <c r="E260" s="330">
        <f t="shared" si="8"/>
        <v>33.831765644444445</v>
      </c>
      <c r="F260" s="395">
        <v>1.84</v>
      </c>
      <c r="G260" s="349">
        <v>41886</v>
      </c>
      <c r="H260" s="350">
        <v>254.37417777777776</v>
      </c>
      <c r="I260" s="324">
        <v>252</v>
      </c>
      <c r="J260" s="397">
        <f t="shared" si="9"/>
        <v>728</v>
      </c>
      <c r="K260" s="336">
        <v>138</v>
      </c>
      <c r="L260" s="337" t="s">
        <v>932</v>
      </c>
      <c r="M260" s="336">
        <v>28</v>
      </c>
      <c r="N260" s="324">
        <v>26</v>
      </c>
      <c r="O260" s="386">
        <v>25</v>
      </c>
      <c r="P260" s="324">
        <v>1</v>
      </c>
      <c r="Q260" s="324"/>
      <c r="R260" s="300" t="s">
        <v>3716</v>
      </c>
      <c r="S260" s="300" t="s">
        <v>3729</v>
      </c>
      <c r="T260" s="300"/>
      <c r="U260" s="300" t="s">
        <v>3726</v>
      </c>
      <c r="V260" s="300" t="s">
        <v>3723</v>
      </c>
      <c r="W260" s="300" t="s">
        <v>3733</v>
      </c>
      <c r="X260" s="300" t="s">
        <v>3725</v>
      </c>
      <c r="Y260" s="400" t="s">
        <v>3727</v>
      </c>
      <c r="Z260" s="400" t="s">
        <v>3728</v>
      </c>
    </row>
    <row r="261" spans="1:26" ht="13.8" x14ac:dyDescent="0.25">
      <c r="A261" s="348">
        <v>2260</v>
      </c>
      <c r="B261" s="324" t="s">
        <v>1551</v>
      </c>
      <c r="C261" s="394">
        <v>414.21057479999996</v>
      </c>
      <c r="D261" s="393">
        <v>20</v>
      </c>
      <c r="E261" s="330">
        <f t="shared" si="8"/>
        <v>20.710528739999997</v>
      </c>
      <c r="F261" s="395">
        <v>1.89</v>
      </c>
      <c r="G261" s="349">
        <v>41886</v>
      </c>
      <c r="H261" s="350">
        <v>170.45702666666665</v>
      </c>
      <c r="I261" s="324">
        <v>168.5</v>
      </c>
      <c r="J261" s="397">
        <f t="shared" si="9"/>
        <v>323</v>
      </c>
      <c r="K261" s="336">
        <v>138</v>
      </c>
      <c r="L261" s="337" t="s">
        <v>935</v>
      </c>
      <c r="M261" s="336">
        <v>19</v>
      </c>
      <c r="N261" s="324">
        <v>17</v>
      </c>
      <c r="O261" s="386">
        <v>23</v>
      </c>
      <c r="P261" s="324">
        <v>1</v>
      </c>
      <c r="Q261" s="324"/>
      <c r="R261" s="300" t="s">
        <v>3716</v>
      </c>
      <c r="S261" s="300" t="s">
        <v>3729</v>
      </c>
      <c r="T261" s="300"/>
      <c r="U261" s="300" t="s">
        <v>3726</v>
      </c>
      <c r="V261" s="300" t="s">
        <v>3723</v>
      </c>
      <c r="W261" s="300" t="s">
        <v>3733</v>
      </c>
      <c r="X261" s="300" t="s">
        <v>3725</v>
      </c>
      <c r="Y261" s="400" t="s">
        <v>3727</v>
      </c>
      <c r="Z261" s="400" t="s">
        <v>3728</v>
      </c>
    </row>
    <row r="262" spans="1:26" ht="13.8" x14ac:dyDescent="0.25">
      <c r="A262" s="348">
        <v>2261</v>
      </c>
      <c r="B262" s="324" t="s">
        <v>1551</v>
      </c>
      <c r="C262" s="394">
        <v>605.4405542222222</v>
      </c>
      <c r="D262" s="393">
        <v>20</v>
      </c>
      <c r="E262" s="330">
        <f t="shared" si="8"/>
        <v>30.272027711111111</v>
      </c>
      <c r="F262" s="395">
        <v>1.86</v>
      </c>
      <c r="G262" s="349">
        <v>41886</v>
      </c>
      <c r="H262" s="350">
        <v>207.34265555555555</v>
      </c>
      <c r="I262" s="324">
        <v>205</v>
      </c>
      <c r="J262" s="397">
        <f t="shared" si="9"/>
        <v>483</v>
      </c>
      <c r="K262" s="336">
        <v>139</v>
      </c>
      <c r="L262" s="337" t="s">
        <v>1199</v>
      </c>
      <c r="M262" s="336">
        <v>23</v>
      </c>
      <c r="N262" s="324">
        <v>21</v>
      </c>
      <c r="O262" s="386">
        <v>26</v>
      </c>
      <c r="P262" s="324">
        <v>1</v>
      </c>
      <c r="Q262" s="324"/>
      <c r="R262" s="300" t="s">
        <v>3716</v>
      </c>
      <c r="S262" s="300" t="s">
        <v>3729</v>
      </c>
      <c r="T262" s="300"/>
      <c r="U262" s="300" t="s">
        <v>3726</v>
      </c>
      <c r="V262" s="300" t="s">
        <v>3723</v>
      </c>
      <c r="W262" s="300" t="s">
        <v>3733</v>
      </c>
      <c r="X262" s="300" t="s">
        <v>3725</v>
      </c>
      <c r="Y262" s="400" t="s">
        <v>3727</v>
      </c>
      <c r="Z262" s="400" t="s">
        <v>3728</v>
      </c>
    </row>
    <row r="263" spans="1:26" ht="13.8" x14ac:dyDescent="0.25">
      <c r="A263" s="348">
        <v>2262</v>
      </c>
      <c r="B263" s="324" t="s">
        <v>1551</v>
      </c>
      <c r="C263" s="394">
        <v>672.34509941333329</v>
      </c>
      <c r="D263" s="393">
        <v>20</v>
      </c>
      <c r="E263" s="330">
        <f t="shared" si="8"/>
        <v>33.617254970666664</v>
      </c>
      <c r="F263" s="395">
        <v>1.86</v>
      </c>
      <c r="G263" s="349">
        <v>41886</v>
      </c>
      <c r="H263" s="350">
        <v>243.60329688888888</v>
      </c>
      <c r="I263" s="324">
        <v>241</v>
      </c>
      <c r="J263" s="397">
        <f t="shared" si="9"/>
        <v>675</v>
      </c>
      <c r="K263" s="336">
        <v>139</v>
      </c>
      <c r="L263" s="337" t="s">
        <v>1406</v>
      </c>
      <c r="M263" s="336">
        <v>27</v>
      </c>
      <c r="N263" s="324">
        <v>25</v>
      </c>
      <c r="O263" s="386">
        <v>24</v>
      </c>
      <c r="P263" s="324">
        <v>1</v>
      </c>
      <c r="Q263" s="324"/>
      <c r="R263" s="300" t="s">
        <v>3716</v>
      </c>
      <c r="S263" s="300" t="s">
        <v>3729</v>
      </c>
      <c r="T263" s="300"/>
      <c r="U263" s="300" t="s">
        <v>3726</v>
      </c>
      <c r="V263" s="300" t="s">
        <v>3723</v>
      </c>
      <c r="W263" s="300" t="s">
        <v>3733</v>
      </c>
      <c r="X263" s="300" t="s">
        <v>3725</v>
      </c>
      <c r="Y263" s="400" t="s">
        <v>3727</v>
      </c>
      <c r="Z263" s="400" t="s">
        <v>3728</v>
      </c>
    </row>
    <row r="264" spans="1:26" ht="13.8" x14ac:dyDescent="0.25">
      <c r="A264" s="348">
        <v>2263</v>
      </c>
      <c r="B264" s="324" t="s">
        <v>1551</v>
      </c>
      <c r="C264" s="394">
        <v>598.86924527777774</v>
      </c>
      <c r="D264" s="393">
        <v>20</v>
      </c>
      <c r="E264" s="330">
        <f t="shared" si="8"/>
        <v>29.943462263888886</v>
      </c>
      <c r="F264" s="395">
        <v>1.87</v>
      </c>
      <c r="G264" s="349">
        <v>41886</v>
      </c>
      <c r="H264" s="350">
        <v>225.98839444444445</v>
      </c>
      <c r="I264" s="324">
        <v>224.5</v>
      </c>
      <c r="J264" s="397">
        <f t="shared" si="9"/>
        <v>575</v>
      </c>
      <c r="K264" s="336">
        <v>140</v>
      </c>
      <c r="L264" s="337" t="s">
        <v>1389</v>
      </c>
      <c r="M264" s="336">
        <v>25</v>
      </c>
      <c r="N264" s="324">
        <v>23</v>
      </c>
      <c r="O264" s="386">
        <v>22</v>
      </c>
      <c r="P264" s="324">
        <v>1</v>
      </c>
      <c r="Q264" s="324"/>
      <c r="R264" s="300" t="s">
        <v>3716</v>
      </c>
      <c r="S264" s="300" t="s">
        <v>3729</v>
      </c>
      <c r="T264" s="300"/>
      <c r="U264" s="300" t="s">
        <v>3726</v>
      </c>
      <c r="V264" s="300" t="s">
        <v>3723</v>
      </c>
      <c r="W264" s="300" t="s">
        <v>3733</v>
      </c>
      <c r="X264" s="300" t="s">
        <v>3725</v>
      </c>
      <c r="Y264" s="400" t="s">
        <v>3727</v>
      </c>
      <c r="Z264" s="400" t="s">
        <v>3728</v>
      </c>
    </row>
    <row r="265" spans="1:26" ht="13.8" x14ac:dyDescent="0.25">
      <c r="A265" s="348">
        <v>2264</v>
      </c>
      <c r="B265" s="324" t="s">
        <v>1551</v>
      </c>
      <c r="C265" s="394">
        <v>561.6496893333333</v>
      </c>
      <c r="D265" s="393">
        <v>20</v>
      </c>
      <c r="E265" s="330">
        <f t="shared" ref="E265:E300" si="10">C265/D265</f>
        <v>28.082484466666664</v>
      </c>
      <c r="F265" s="395">
        <v>1.91</v>
      </c>
      <c r="G265" s="349">
        <v>41886</v>
      </c>
      <c r="H265" s="350">
        <v>157.76676666666665</v>
      </c>
      <c r="I265" s="324">
        <v>156.5</v>
      </c>
      <c r="J265" s="397">
        <f t="shared" ref="J265:J300" si="11">PRODUCT(M265:N265)</f>
        <v>288</v>
      </c>
      <c r="K265" s="336">
        <v>141</v>
      </c>
      <c r="L265" s="337" t="s">
        <v>1256</v>
      </c>
      <c r="M265" s="336">
        <v>18</v>
      </c>
      <c r="N265" s="324">
        <v>16</v>
      </c>
      <c r="O265" s="386">
        <v>28</v>
      </c>
      <c r="P265" s="324">
        <v>1</v>
      </c>
      <c r="Q265" s="324"/>
      <c r="R265" s="300" t="s">
        <v>3716</v>
      </c>
      <c r="S265" s="300" t="s">
        <v>3729</v>
      </c>
      <c r="T265" s="300"/>
      <c r="U265" s="300" t="s">
        <v>3726</v>
      </c>
      <c r="V265" s="300" t="s">
        <v>3723</v>
      </c>
      <c r="W265" s="300" t="s">
        <v>3733</v>
      </c>
      <c r="X265" s="300" t="s">
        <v>3725</v>
      </c>
      <c r="Y265" s="400" t="s">
        <v>3727</v>
      </c>
      <c r="Z265" s="400" t="s">
        <v>3728</v>
      </c>
    </row>
    <row r="266" spans="1:26" ht="13.8" x14ac:dyDescent="0.25">
      <c r="A266" s="348">
        <v>2265</v>
      </c>
      <c r="B266" s="324" t="s">
        <v>1551</v>
      </c>
      <c r="C266" s="394">
        <v>595.25484296888885</v>
      </c>
      <c r="D266" s="393">
        <v>20</v>
      </c>
      <c r="E266" s="330">
        <f t="shared" si="10"/>
        <v>29.762742148444442</v>
      </c>
      <c r="F266" s="395">
        <v>1.87</v>
      </c>
      <c r="G266" s="349">
        <v>41886</v>
      </c>
      <c r="H266" s="350">
        <v>214.12044711111113</v>
      </c>
      <c r="I266" s="324">
        <v>211.75</v>
      </c>
      <c r="J266" s="397">
        <f t="shared" si="11"/>
        <v>528</v>
      </c>
      <c r="K266" s="336">
        <v>141</v>
      </c>
      <c r="L266" s="337" t="s">
        <v>1418</v>
      </c>
      <c r="M266" s="336">
        <v>24</v>
      </c>
      <c r="N266" s="324">
        <v>22</v>
      </c>
      <c r="O266" s="386">
        <v>28</v>
      </c>
      <c r="P266" s="324">
        <v>1</v>
      </c>
      <c r="Q266" s="324"/>
      <c r="R266" s="300" t="s">
        <v>3716</v>
      </c>
      <c r="S266" s="300" t="s">
        <v>3729</v>
      </c>
      <c r="T266" s="300"/>
      <c r="U266" s="300" t="s">
        <v>3726</v>
      </c>
      <c r="V266" s="300" t="s">
        <v>3723</v>
      </c>
      <c r="W266" s="300" t="s">
        <v>3733</v>
      </c>
      <c r="X266" s="300" t="s">
        <v>3725</v>
      </c>
      <c r="Y266" s="400" t="s">
        <v>3727</v>
      </c>
      <c r="Z266" s="400" t="s">
        <v>3728</v>
      </c>
    </row>
    <row r="267" spans="1:26" ht="13.8" x14ac:dyDescent="0.25">
      <c r="A267" s="348">
        <v>2267</v>
      </c>
      <c r="B267" s="324" t="s">
        <v>1551</v>
      </c>
      <c r="C267" s="394">
        <v>566.44477586666676</v>
      </c>
      <c r="D267" s="393">
        <v>20</v>
      </c>
      <c r="E267" s="330">
        <f t="shared" si="10"/>
        <v>28.322238793333337</v>
      </c>
      <c r="F267" s="395">
        <v>1.88</v>
      </c>
      <c r="G267" s="349">
        <v>41886</v>
      </c>
      <c r="H267" s="350">
        <v>207.48892888888892</v>
      </c>
      <c r="I267" s="324">
        <v>205.5</v>
      </c>
      <c r="J267" s="397">
        <f t="shared" si="11"/>
        <v>483</v>
      </c>
      <c r="K267" s="336">
        <v>142</v>
      </c>
      <c r="L267" s="337" t="s">
        <v>1313</v>
      </c>
      <c r="M267" s="336">
        <v>23</v>
      </c>
      <c r="N267" s="324">
        <v>21</v>
      </c>
      <c r="O267" s="386">
        <v>30</v>
      </c>
      <c r="P267" s="324">
        <v>1</v>
      </c>
      <c r="Q267" s="324"/>
      <c r="R267" s="300" t="s">
        <v>3716</v>
      </c>
      <c r="S267" s="300" t="s">
        <v>3729</v>
      </c>
      <c r="T267" s="300"/>
      <c r="U267" s="300" t="s">
        <v>3726</v>
      </c>
      <c r="V267" s="300" t="s">
        <v>3723</v>
      </c>
      <c r="W267" s="300" t="s">
        <v>3733</v>
      </c>
      <c r="X267" s="300" t="s">
        <v>3725</v>
      </c>
      <c r="Y267" s="400" t="s">
        <v>3727</v>
      </c>
      <c r="Z267" s="400" t="s">
        <v>3728</v>
      </c>
    </row>
    <row r="268" spans="1:26" ht="13.8" x14ac:dyDescent="0.25">
      <c r="A268" s="348">
        <v>2268</v>
      </c>
      <c r="B268" s="324" t="s">
        <v>1551</v>
      </c>
      <c r="C268" s="394">
        <v>622.01391061333334</v>
      </c>
      <c r="D268" s="393">
        <v>20</v>
      </c>
      <c r="E268" s="330">
        <f t="shared" si="10"/>
        <v>31.100695530666666</v>
      </c>
      <c r="F268" s="395">
        <v>1.86</v>
      </c>
      <c r="G268" s="349">
        <v>41886</v>
      </c>
      <c r="H268" s="350">
        <v>199.36343288888889</v>
      </c>
      <c r="I268" s="324">
        <v>198</v>
      </c>
      <c r="J268" s="397">
        <f t="shared" si="11"/>
        <v>440</v>
      </c>
      <c r="K268" s="336">
        <v>143</v>
      </c>
      <c r="L268" s="337" t="s">
        <v>1552</v>
      </c>
      <c r="M268" s="336">
        <v>22</v>
      </c>
      <c r="N268" s="324">
        <v>20</v>
      </c>
      <c r="O268" s="386">
        <v>30</v>
      </c>
      <c r="P268" s="324">
        <v>1</v>
      </c>
      <c r="Q268" s="324"/>
      <c r="R268" s="300" t="s">
        <v>3716</v>
      </c>
      <c r="S268" s="300" t="s">
        <v>3729</v>
      </c>
      <c r="T268" s="300"/>
      <c r="U268" s="300" t="s">
        <v>3726</v>
      </c>
      <c r="V268" s="300" t="s">
        <v>3723</v>
      </c>
      <c r="W268" s="300" t="s">
        <v>3733</v>
      </c>
      <c r="X268" s="300" t="s">
        <v>3725</v>
      </c>
      <c r="Y268" s="400" t="s">
        <v>3727</v>
      </c>
      <c r="Z268" s="400" t="s">
        <v>3728</v>
      </c>
    </row>
    <row r="269" spans="1:26" ht="13.8" x14ac:dyDescent="0.25">
      <c r="A269" s="348">
        <v>2269</v>
      </c>
      <c r="B269" s="324" t="s">
        <v>1551</v>
      </c>
      <c r="C269" s="394">
        <v>276.42697385333338</v>
      </c>
      <c r="D269" s="393">
        <v>10</v>
      </c>
      <c r="E269" s="330">
        <f t="shared" si="10"/>
        <v>27.642697385333339</v>
      </c>
      <c r="F269" s="395">
        <v>1.86</v>
      </c>
      <c r="G269" s="349">
        <v>41886</v>
      </c>
      <c r="H269" s="350">
        <v>78.086715777777798</v>
      </c>
      <c r="I269" s="324">
        <v>76</v>
      </c>
      <c r="J269" s="397">
        <f t="shared" si="11"/>
        <v>63</v>
      </c>
      <c r="K269" s="336">
        <v>143</v>
      </c>
      <c r="L269" s="337" t="s">
        <v>1230</v>
      </c>
      <c r="M269" s="336">
        <v>9</v>
      </c>
      <c r="N269" s="324">
        <v>7</v>
      </c>
      <c r="O269" s="386">
        <v>30</v>
      </c>
      <c r="P269" s="324">
        <v>1</v>
      </c>
      <c r="Q269" s="324"/>
      <c r="R269" s="300" t="s">
        <v>3716</v>
      </c>
      <c r="S269" s="300" t="s">
        <v>3729</v>
      </c>
      <c r="T269" s="300"/>
      <c r="U269" s="300" t="s">
        <v>3726</v>
      </c>
      <c r="V269" s="300" t="s">
        <v>3723</v>
      </c>
      <c r="W269" s="300" t="s">
        <v>3733</v>
      </c>
      <c r="X269" s="300" t="s">
        <v>3725</v>
      </c>
      <c r="Y269" s="400" t="s">
        <v>3727</v>
      </c>
      <c r="Z269" s="400" t="s">
        <v>3728</v>
      </c>
    </row>
    <row r="270" spans="1:26" ht="13.8" x14ac:dyDescent="0.25">
      <c r="A270" s="348">
        <v>2271</v>
      </c>
      <c r="B270" s="324" t="s">
        <v>1551</v>
      </c>
      <c r="C270" s="394">
        <v>444.04161858666674</v>
      </c>
      <c r="D270" s="393">
        <v>20</v>
      </c>
      <c r="E270" s="330">
        <f t="shared" si="10"/>
        <v>22.202080929333338</v>
      </c>
      <c r="F270" s="395">
        <v>1.83</v>
      </c>
      <c r="G270" s="349">
        <v>41886</v>
      </c>
      <c r="H270" s="350">
        <v>168.83711733333337</v>
      </c>
      <c r="I270" s="324">
        <v>168.5</v>
      </c>
      <c r="J270" s="397">
        <f t="shared" si="11"/>
        <v>323</v>
      </c>
      <c r="K270" s="336">
        <v>144</v>
      </c>
      <c r="L270" s="337" t="s">
        <v>1210</v>
      </c>
      <c r="M270" s="336">
        <v>19</v>
      </c>
      <c r="N270" s="324">
        <v>17</v>
      </c>
      <c r="O270" s="386">
        <v>31</v>
      </c>
      <c r="P270" s="324">
        <v>1</v>
      </c>
      <c r="Q270" s="324"/>
      <c r="R270" s="300" t="s">
        <v>3716</v>
      </c>
      <c r="S270" s="300" t="s">
        <v>3729</v>
      </c>
      <c r="T270" s="300"/>
      <c r="U270" s="300" t="s">
        <v>3726</v>
      </c>
      <c r="V270" s="300" t="s">
        <v>3723</v>
      </c>
      <c r="W270" s="300" t="s">
        <v>3733</v>
      </c>
      <c r="X270" s="300" t="s">
        <v>3725</v>
      </c>
      <c r="Y270" s="400" t="s">
        <v>3727</v>
      </c>
      <c r="Z270" s="400" t="s">
        <v>3728</v>
      </c>
    </row>
    <row r="271" spans="1:26" ht="13.8" x14ac:dyDescent="0.25">
      <c r="A271" s="348">
        <v>2272</v>
      </c>
      <c r="B271" s="324" t="s">
        <v>1551</v>
      </c>
      <c r="C271" s="394">
        <v>585.62065141333335</v>
      </c>
      <c r="D271" s="393">
        <v>20</v>
      </c>
      <c r="E271" s="330">
        <f t="shared" si="10"/>
        <v>29.281032570666667</v>
      </c>
      <c r="F271" s="395">
        <v>1.85</v>
      </c>
      <c r="G271" s="349">
        <v>41886</v>
      </c>
      <c r="H271" s="350">
        <v>216.09618133333336</v>
      </c>
      <c r="I271" s="324">
        <v>214.5</v>
      </c>
      <c r="J271" s="397">
        <f t="shared" si="11"/>
        <v>528</v>
      </c>
      <c r="K271" s="336">
        <v>144</v>
      </c>
      <c r="L271" s="337" t="s">
        <v>1408</v>
      </c>
      <c r="M271" s="336">
        <v>24</v>
      </c>
      <c r="N271" s="324">
        <v>22</v>
      </c>
      <c r="O271" s="386">
        <v>28</v>
      </c>
      <c r="P271" s="324">
        <v>1</v>
      </c>
      <c r="Q271" s="324"/>
      <c r="R271" s="300" t="s">
        <v>3716</v>
      </c>
      <c r="S271" s="300" t="s">
        <v>3729</v>
      </c>
      <c r="T271" s="300"/>
      <c r="U271" s="300" t="s">
        <v>3726</v>
      </c>
      <c r="V271" s="300" t="s">
        <v>3723</v>
      </c>
      <c r="W271" s="300" t="s">
        <v>3733</v>
      </c>
      <c r="X271" s="300" t="s">
        <v>3725</v>
      </c>
      <c r="Y271" s="400" t="s">
        <v>3727</v>
      </c>
      <c r="Z271" s="400" t="s">
        <v>3728</v>
      </c>
    </row>
    <row r="272" spans="1:26" ht="13.8" x14ac:dyDescent="0.25">
      <c r="A272" s="348">
        <v>2273</v>
      </c>
      <c r="B272" s="324" t="s">
        <v>1551</v>
      </c>
      <c r="C272" s="394">
        <v>248.20488</v>
      </c>
      <c r="D272" s="393">
        <v>10</v>
      </c>
      <c r="E272" s="330">
        <f t="shared" si="10"/>
        <v>24.820488000000001</v>
      </c>
      <c r="F272" s="395">
        <v>1.88</v>
      </c>
      <c r="G272" s="349">
        <v>41886</v>
      </c>
      <c r="H272" s="350">
        <v>90.256320000000002</v>
      </c>
      <c r="I272" s="324">
        <v>88.5</v>
      </c>
      <c r="J272" s="397">
        <f t="shared" si="11"/>
        <v>80</v>
      </c>
      <c r="K272" s="336">
        <v>145</v>
      </c>
      <c r="L272" s="337" t="s">
        <v>1277</v>
      </c>
      <c r="M272" s="336">
        <v>10</v>
      </c>
      <c r="N272" s="324">
        <v>8</v>
      </c>
      <c r="O272" s="386">
        <v>32</v>
      </c>
      <c r="P272" s="324">
        <v>1</v>
      </c>
      <c r="Q272" s="324"/>
      <c r="R272" s="300" t="s">
        <v>3716</v>
      </c>
      <c r="S272" s="300" t="s">
        <v>3729</v>
      </c>
      <c r="T272" s="300"/>
      <c r="U272" s="300" t="s">
        <v>3726</v>
      </c>
      <c r="V272" s="300" t="s">
        <v>3723</v>
      </c>
      <c r="W272" s="300" t="s">
        <v>3733</v>
      </c>
      <c r="X272" s="300" t="s">
        <v>3725</v>
      </c>
      <c r="Y272" s="400" t="s">
        <v>3727</v>
      </c>
      <c r="Z272" s="400" t="s">
        <v>3728</v>
      </c>
    </row>
    <row r="273" spans="1:26" ht="13.8" x14ac:dyDescent="0.25">
      <c r="A273" s="348">
        <v>2274</v>
      </c>
      <c r="B273" s="324" t="s">
        <v>1551</v>
      </c>
      <c r="C273" s="394">
        <v>653.86421706666681</v>
      </c>
      <c r="D273" s="393">
        <v>20</v>
      </c>
      <c r="E273" s="330">
        <f t="shared" si="10"/>
        <v>32.693210853333341</v>
      </c>
      <c r="F273" s="395">
        <v>1.86</v>
      </c>
      <c r="G273" s="349">
        <v>41886</v>
      </c>
      <c r="H273" s="350">
        <v>227.82725333333337</v>
      </c>
      <c r="I273" s="324">
        <v>228.5</v>
      </c>
      <c r="J273" s="397">
        <f t="shared" si="11"/>
        <v>624</v>
      </c>
      <c r="K273" s="336">
        <v>145</v>
      </c>
      <c r="L273" s="337" t="s">
        <v>1499</v>
      </c>
      <c r="M273" s="336">
        <v>26</v>
      </c>
      <c r="N273" s="324">
        <v>24</v>
      </c>
      <c r="O273" s="386">
        <v>29</v>
      </c>
      <c r="P273" s="324">
        <v>1</v>
      </c>
      <c r="Q273" s="324"/>
      <c r="R273" s="300" t="s">
        <v>3716</v>
      </c>
      <c r="S273" s="300" t="s">
        <v>3729</v>
      </c>
      <c r="T273" s="300"/>
      <c r="U273" s="300" t="s">
        <v>3726</v>
      </c>
      <c r="V273" s="300" t="s">
        <v>3723</v>
      </c>
      <c r="W273" s="300" t="s">
        <v>3733</v>
      </c>
      <c r="X273" s="300" t="s">
        <v>3725</v>
      </c>
      <c r="Y273" s="400" t="s">
        <v>3727</v>
      </c>
      <c r="Z273" s="400" t="s">
        <v>3728</v>
      </c>
    </row>
    <row r="274" spans="1:26" ht="13.8" x14ac:dyDescent="0.25">
      <c r="A274" s="348">
        <v>2275</v>
      </c>
      <c r="B274" s="324" t="s">
        <v>1551</v>
      </c>
      <c r="C274" s="394">
        <v>539.24425480888897</v>
      </c>
      <c r="D274" s="393">
        <v>20</v>
      </c>
      <c r="E274" s="330">
        <f t="shared" si="10"/>
        <v>26.96221274044445</v>
      </c>
      <c r="F274" s="395">
        <v>1.87</v>
      </c>
      <c r="G274" s="349">
        <v>41886</v>
      </c>
      <c r="H274" s="350">
        <v>171.73383911111114</v>
      </c>
      <c r="I274" s="324">
        <v>169.25</v>
      </c>
      <c r="J274" s="397">
        <f t="shared" si="11"/>
        <v>323</v>
      </c>
      <c r="K274" s="336">
        <v>146</v>
      </c>
      <c r="L274" s="337" t="s">
        <v>1277</v>
      </c>
      <c r="M274" s="336">
        <v>19</v>
      </c>
      <c r="N274" s="324">
        <v>17</v>
      </c>
      <c r="O274" s="386">
        <v>31</v>
      </c>
      <c r="P274" s="324">
        <v>1</v>
      </c>
      <c r="Q274" s="324"/>
      <c r="R274" s="300" t="s">
        <v>3716</v>
      </c>
      <c r="S274" s="300" t="s">
        <v>3729</v>
      </c>
      <c r="T274" s="300"/>
      <c r="U274" s="300" t="s">
        <v>3726</v>
      </c>
      <c r="V274" s="300" t="s">
        <v>3723</v>
      </c>
      <c r="W274" s="300" t="s">
        <v>3733</v>
      </c>
      <c r="X274" s="300" t="s">
        <v>3725</v>
      </c>
      <c r="Y274" s="400" t="s">
        <v>3727</v>
      </c>
      <c r="Z274" s="400" t="s">
        <v>3728</v>
      </c>
    </row>
    <row r="275" spans="1:26" ht="13.8" x14ac:dyDescent="0.25">
      <c r="A275" s="348">
        <v>2276</v>
      </c>
      <c r="B275" s="324" t="s">
        <v>1551</v>
      </c>
      <c r="C275" s="394">
        <v>597.07092646666661</v>
      </c>
      <c r="D275" s="393">
        <v>20</v>
      </c>
      <c r="E275" s="330">
        <f t="shared" si="10"/>
        <v>29.85354632333333</v>
      </c>
      <c r="F275" s="395">
        <v>1.87</v>
      </c>
      <c r="G275" s="349">
        <v>41886</v>
      </c>
      <c r="H275" s="350">
        <v>192.60352466666666</v>
      </c>
      <c r="I275" s="324">
        <v>192.25</v>
      </c>
      <c r="J275" s="397">
        <f t="shared" si="11"/>
        <v>440</v>
      </c>
      <c r="K275" s="336">
        <v>146</v>
      </c>
      <c r="L275" s="337" t="s">
        <v>935</v>
      </c>
      <c r="M275" s="336">
        <v>22</v>
      </c>
      <c r="N275" s="324">
        <v>20</v>
      </c>
      <c r="O275" s="386">
        <v>30</v>
      </c>
      <c r="P275" s="324">
        <v>1</v>
      </c>
      <c r="Q275" s="324"/>
      <c r="R275" s="300" t="s">
        <v>3716</v>
      </c>
      <c r="S275" s="300" t="s">
        <v>3729</v>
      </c>
      <c r="T275" s="300"/>
      <c r="U275" s="300" t="s">
        <v>3726</v>
      </c>
      <c r="V275" s="300" t="s">
        <v>3723</v>
      </c>
      <c r="W275" s="300" t="s">
        <v>3733</v>
      </c>
      <c r="X275" s="300" t="s">
        <v>3725</v>
      </c>
      <c r="Y275" s="400" t="s">
        <v>3727</v>
      </c>
      <c r="Z275" s="400" t="s">
        <v>3728</v>
      </c>
    </row>
    <row r="276" spans="1:26" ht="13.8" x14ac:dyDescent="0.25">
      <c r="A276" s="348">
        <v>2278</v>
      </c>
      <c r="B276" s="324" t="s">
        <v>1551</v>
      </c>
      <c r="C276" s="394">
        <v>740.19158304000018</v>
      </c>
      <c r="D276" s="393">
        <v>20</v>
      </c>
      <c r="E276" s="330">
        <f t="shared" si="10"/>
        <v>37.009579152000008</v>
      </c>
      <c r="F276" s="395">
        <v>1.86</v>
      </c>
      <c r="G276" s="349">
        <v>41886</v>
      </c>
      <c r="H276" s="350">
        <v>271.13244800000007</v>
      </c>
      <c r="I276" s="324">
        <v>269.75</v>
      </c>
      <c r="J276" s="397">
        <f t="shared" si="11"/>
        <v>840</v>
      </c>
      <c r="K276" s="336">
        <v>147</v>
      </c>
      <c r="L276" s="337" t="s">
        <v>1256</v>
      </c>
      <c r="M276" s="336">
        <v>30</v>
      </c>
      <c r="N276" s="324">
        <v>28</v>
      </c>
      <c r="O276" s="386">
        <v>30</v>
      </c>
      <c r="P276" s="324">
        <v>1</v>
      </c>
      <c r="Q276" s="324"/>
      <c r="R276" s="300" t="s">
        <v>3716</v>
      </c>
      <c r="S276" s="300" t="s">
        <v>3729</v>
      </c>
      <c r="T276" s="300"/>
      <c r="U276" s="300" t="s">
        <v>3726</v>
      </c>
      <c r="V276" s="300" t="s">
        <v>3723</v>
      </c>
      <c r="W276" s="300" t="s">
        <v>3733</v>
      </c>
      <c r="X276" s="300" t="s">
        <v>3725</v>
      </c>
      <c r="Y276" s="400" t="s">
        <v>3727</v>
      </c>
      <c r="Z276" s="400" t="s">
        <v>3728</v>
      </c>
    </row>
    <row r="277" spans="1:26" ht="13.8" x14ac:dyDescent="0.25">
      <c r="A277" s="348">
        <v>2279</v>
      </c>
      <c r="B277" s="324" t="s">
        <v>1551</v>
      </c>
      <c r="C277" s="394">
        <v>1138.395010311111</v>
      </c>
      <c r="D277" s="393">
        <v>20</v>
      </c>
      <c r="E277" s="330">
        <f t="shared" si="10"/>
        <v>56.919750515555549</v>
      </c>
      <c r="F277" s="395">
        <v>1.85</v>
      </c>
      <c r="G277" s="349">
        <v>41886</v>
      </c>
      <c r="H277" s="350">
        <v>392.55000355555558</v>
      </c>
      <c r="I277" s="324">
        <v>387</v>
      </c>
      <c r="J277" s="397">
        <f t="shared" si="11"/>
        <v>1763</v>
      </c>
      <c r="K277" s="336">
        <v>148</v>
      </c>
      <c r="L277" s="337" t="s">
        <v>1324</v>
      </c>
      <c r="M277" s="336">
        <v>43</v>
      </c>
      <c r="N277" s="324">
        <v>41</v>
      </c>
      <c r="O277" s="386">
        <v>32</v>
      </c>
      <c r="P277" s="324">
        <v>1</v>
      </c>
      <c r="Q277" s="324"/>
      <c r="R277" s="300" t="s">
        <v>3716</v>
      </c>
      <c r="S277" s="300" t="s">
        <v>3729</v>
      </c>
      <c r="T277" s="300"/>
      <c r="U277" s="300" t="s">
        <v>3726</v>
      </c>
      <c r="V277" s="300" t="s">
        <v>3723</v>
      </c>
      <c r="W277" s="300" t="s">
        <v>3733</v>
      </c>
      <c r="X277" s="300" t="s">
        <v>3725</v>
      </c>
      <c r="Y277" s="400" t="s">
        <v>3727</v>
      </c>
      <c r="Z277" s="400" t="s">
        <v>3728</v>
      </c>
    </row>
    <row r="278" spans="1:26" ht="13.8" x14ac:dyDescent="0.25">
      <c r="A278" s="348">
        <v>2281</v>
      </c>
      <c r="B278" s="324" t="s">
        <v>1551</v>
      </c>
      <c r="C278" s="394">
        <v>581.8052916622222</v>
      </c>
      <c r="D278" s="393">
        <v>20</v>
      </c>
      <c r="E278" s="330">
        <f t="shared" si="10"/>
        <v>29.090264583111111</v>
      </c>
      <c r="F278" s="395">
        <v>1.88</v>
      </c>
      <c r="G278" s="349">
        <v>41886</v>
      </c>
      <c r="H278" s="350">
        <v>165.28559422222222</v>
      </c>
      <c r="I278" s="324">
        <v>162</v>
      </c>
      <c r="J278" s="397">
        <f t="shared" si="11"/>
        <v>288</v>
      </c>
      <c r="K278" s="336">
        <v>149</v>
      </c>
      <c r="L278" s="337" t="s">
        <v>1232</v>
      </c>
      <c r="M278" s="336">
        <v>18</v>
      </c>
      <c r="N278" s="324">
        <v>16</v>
      </c>
      <c r="O278" s="386">
        <v>33</v>
      </c>
      <c r="P278" s="324">
        <v>1</v>
      </c>
      <c r="Q278" s="324"/>
      <c r="R278" s="300" t="s">
        <v>3716</v>
      </c>
      <c r="S278" s="300" t="s">
        <v>3729</v>
      </c>
      <c r="T278" s="300"/>
      <c r="U278" s="300" t="s">
        <v>3726</v>
      </c>
      <c r="V278" s="300" t="s">
        <v>3723</v>
      </c>
      <c r="W278" s="300" t="s">
        <v>3733</v>
      </c>
      <c r="X278" s="300" t="s">
        <v>3725</v>
      </c>
      <c r="Y278" s="400" t="s">
        <v>3727</v>
      </c>
      <c r="Z278" s="400" t="s">
        <v>3728</v>
      </c>
    </row>
    <row r="279" spans="1:26" ht="13.8" x14ac:dyDescent="0.25">
      <c r="A279" s="348">
        <v>2282</v>
      </c>
      <c r="B279" s="324" t="s">
        <v>1551</v>
      </c>
      <c r="C279" s="394">
        <v>796.72967082666673</v>
      </c>
      <c r="D279" s="393">
        <v>20</v>
      </c>
      <c r="E279" s="330">
        <f t="shared" si="10"/>
        <v>39.836483541333337</v>
      </c>
      <c r="F279" s="395">
        <v>1.87</v>
      </c>
      <c r="G279" s="349">
        <v>41886</v>
      </c>
      <c r="H279" s="350">
        <v>252.12964266666668</v>
      </c>
      <c r="I279" s="324">
        <v>215</v>
      </c>
      <c r="J279" s="397">
        <f t="shared" si="11"/>
        <v>528</v>
      </c>
      <c r="K279" s="336">
        <v>149</v>
      </c>
      <c r="L279" s="337" t="s">
        <v>1281</v>
      </c>
      <c r="M279" s="336">
        <v>24</v>
      </c>
      <c r="N279" s="324">
        <v>22</v>
      </c>
      <c r="O279" s="386">
        <v>32</v>
      </c>
      <c r="P279" s="324">
        <v>1</v>
      </c>
      <c r="Q279" s="324"/>
      <c r="R279" s="300" t="s">
        <v>3716</v>
      </c>
      <c r="S279" s="300" t="s">
        <v>3729</v>
      </c>
      <c r="T279" s="300"/>
      <c r="U279" s="300" t="s">
        <v>3726</v>
      </c>
      <c r="V279" s="300" t="s">
        <v>3723</v>
      </c>
      <c r="W279" s="300" t="s">
        <v>3733</v>
      </c>
      <c r="X279" s="300" t="s">
        <v>3725</v>
      </c>
      <c r="Y279" s="400" t="s">
        <v>3727</v>
      </c>
      <c r="Z279" s="400" t="s">
        <v>3728</v>
      </c>
    </row>
    <row r="280" spans="1:26" ht="13.8" x14ac:dyDescent="0.25">
      <c r="A280" s="348">
        <v>2283</v>
      </c>
      <c r="B280" s="324" t="s">
        <v>1551</v>
      </c>
      <c r="C280" s="394">
        <v>841.08751055999994</v>
      </c>
      <c r="D280" s="393">
        <v>20</v>
      </c>
      <c r="E280" s="330">
        <f t="shared" si="10"/>
        <v>42.054375527999994</v>
      </c>
      <c r="F280" s="395">
        <v>1.85</v>
      </c>
      <c r="G280" s="349">
        <v>41886</v>
      </c>
      <c r="H280" s="350">
        <v>259.59491066666664</v>
      </c>
      <c r="I280" s="324">
        <v>256</v>
      </c>
      <c r="J280" s="397">
        <f t="shared" si="11"/>
        <v>783</v>
      </c>
      <c r="K280" s="336">
        <v>150</v>
      </c>
      <c r="L280" s="337" t="s">
        <v>1389</v>
      </c>
      <c r="M280" s="336">
        <v>29</v>
      </c>
      <c r="N280" s="324">
        <v>27</v>
      </c>
      <c r="O280" s="386">
        <v>31</v>
      </c>
      <c r="P280" s="324">
        <v>1</v>
      </c>
      <c r="Q280" s="324"/>
      <c r="R280" s="300" t="s">
        <v>3716</v>
      </c>
      <c r="S280" s="300" t="s">
        <v>3729</v>
      </c>
      <c r="T280" s="300"/>
      <c r="U280" s="300" t="s">
        <v>3726</v>
      </c>
      <c r="V280" s="300" t="s">
        <v>3723</v>
      </c>
      <c r="W280" s="300" t="s">
        <v>3733</v>
      </c>
      <c r="X280" s="300" t="s">
        <v>3725</v>
      </c>
      <c r="Y280" s="400" t="s">
        <v>3727</v>
      </c>
      <c r="Z280" s="400" t="s">
        <v>3728</v>
      </c>
    </row>
    <row r="281" spans="1:26" ht="13.8" x14ac:dyDescent="0.25">
      <c r="A281" s="348">
        <v>2284</v>
      </c>
      <c r="B281" s="324" t="s">
        <v>1551</v>
      </c>
      <c r="C281" s="394">
        <v>567.55337825333334</v>
      </c>
      <c r="D281" s="393">
        <v>20</v>
      </c>
      <c r="E281" s="330">
        <f t="shared" si="10"/>
        <v>28.377668912666667</v>
      </c>
      <c r="F281" s="395">
        <v>1.92</v>
      </c>
      <c r="G281" s="349">
        <v>41886</v>
      </c>
      <c r="H281" s="350">
        <v>183.67423244444444</v>
      </c>
      <c r="I281" s="324">
        <v>182</v>
      </c>
      <c r="J281" s="397">
        <f t="shared" si="11"/>
        <v>420</v>
      </c>
      <c r="K281" s="336">
        <v>151</v>
      </c>
      <c r="L281" s="337" t="s">
        <v>1430</v>
      </c>
      <c r="M281" s="336">
        <v>21</v>
      </c>
      <c r="N281" s="324">
        <v>20</v>
      </c>
      <c r="O281" s="386">
        <v>27</v>
      </c>
      <c r="P281" s="324">
        <v>1</v>
      </c>
      <c r="Q281" s="324"/>
      <c r="R281" s="300" t="s">
        <v>3716</v>
      </c>
      <c r="S281" s="300" t="s">
        <v>3729</v>
      </c>
      <c r="T281" s="300"/>
      <c r="U281" s="300" t="s">
        <v>3726</v>
      </c>
      <c r="V281" s="300" t="s">
        <v>3723</v>
      </c>
      <c r="W281" s="300" t="s">
        <v>3733</v>
      </c>
      <c r="X281" s="300" t="s">
        <v>3725</v>
      </c>
      <c r="Y281" s="400" t="s">
        <v>3727</v>
      </c>
      <c r="Z281" s="400" t="s">
        <v>3728</v>
      </c>
    </row>
    <row r="282" spans="1:26" ht="13.8" x14ac:dyDescent="0.25">
      <c r="A282" s="348">
        <v>2285</v>
      </c>
      <c r="B282" s="324" t="s">
        <v>1551</v>
      </c>
      <c r="C282" s="394">
        <v>768.9818430555556</v>
      </c>
      <c r="D282" s="393">
        <v>20</v>
      </c>
      <c r="E282" s="330">
        <f t="shared" si="10"/>
        <v>38.44909215277778</v>
      </c>
      <c r="F282" s="395">
        <v>1.84</v>
      </c>
      <c r="G282" s="349">
        <v>41886</v>
      </c>
      <c r="H282" s="350">
        <v>241.0601388888889</v>
      </c>
      <c r="I282" s="324">
        <v>237.25</v>
      </c>
      <c r="J282" s="397">
        <f t="shared" si="11"/>
        <v>675</v>
      </c>
      <c r="K282" s="336">
        <v>152</v>
      </c>
      <c r="L282" s="337" t="s">
        <v>1264</v>
      </c>
      <c r="M282" s="336">
        <v>27</v>
      </c>
      <c r="N282" s="324">
        <v>25</v>
      </c>
      <c r="O282" s="386">
        <v>27</v>
      </c>
      <c r="P282" s="324">
        <v>1</v>
      </c>
      <c r="Q282" s="324"/>
      <c r="R282" s="300" t="s">
        <v>3716</v>
      </c>
      <c r="S282" s="300" t="s">
        <v>3729</v>
      </c>
      <c r="T282" s="300"/>
      <c r="U282" s="300" t="s">
        <v>3726</v>
      </c>
      <c r="V282" s="300" t="s">
        <v>3723</v>
      </c>
      <c r="W282" s="300" t="s">
        <v>3733</v>
      </c>
      <c r="X282" s="300" t="s">
        <v>3725</v>
      </c>
      <c r="Y282" s="400" t="s">
        <v>3727</v>
      </c>
      <c r="Z282" s="400" t="s">
        <v>3728</v>
      </c>
    </row>
    <row r="283" spans="1:26" ht="13.8" x14ac:dyDescent="0.25">
      <c r="A283" s="348">
        <v>2287</v>
      </c>
      <c r="B283" s="324" t="s">
        <v>1551</v>
      </c>
      <c r="C283" s="394">
        <v>393.80374502000001</v>
      </c>
      <c r="D283" s="393">
        <v>20</v>
      </c>
      <c r="E283" s="330">
        <f t="shared" si="10"/>
        <v>19.690187251000001</v>
      </c>
      <c r="F283" s="395">
        <v>1.92</v>
      </c>
      <c r="G283" s="349">
        <v>41886</v>
      </c>
      <c r="H283" s="350">
        <v>147.49203933333334</v>
      </c>
      <c r="I283" s="324">
        <v>145.75</v>
      </c>
      <c r="J283" s="397">
        <f t="shared" si="11"/>
        <v>255</v>
      </c>
      <c r="K283" s="336">
        <v>152</v>
      </c>
      <c r="L283" s="337" t="s">
        <v>1364</v>
      </c>
      <c r="M283" s="336">
        <v>17</v>
      </c>
      <c r="N283" s="324">
        <v>15</v>
      </c>
      <c r="O283" s="386">
        <v>31</v>
      </c>
      <c r="P283" s="324">
        <v>1</v>
      </c>
      <c r="Q283" s="324"/>
      <c r="R283" s="300" t="s">
        <v>3716</v>
      </c>
      <c r="S283" s="300" t="s">
        <v>3729</v>
      </c>
      <c r="T283" s="300"/>
      <c r="U283" s="300" t="s">
        <v>3726</v>
      </c>
      <c r="V283" s="300" t="s">
        <v>3723</v>
      </c>
      <c r="W283" s="300" t="s">
        <v>3733</v>
      </c>
      <c r="X283" s="300" t="s">
        <v>3725</v>
      </c>
      <c r="Y283" s="400" t="s">
        <v>3727</v>
      </c>
      <c r="Z283" s="400" t="s">
        <v>3728</v>
      </c>
    </row>
    <row r="284" spans="1:26" ht="13.8" x14ac:dyDescent="0.25">
      <c r="A284" s="348">
        <v>2288</v>
      </c>
      <c r="B284" s="324">
        <v>486</v>
      </c>
      <c r="C284" s="394">
        <v>687.66250248000006</v>
      </c>
      <c r="D284" s="393">
        <v>20</v>
      </c>
      <c r="E284" s="330">
        <f t="shared" si="10"/>
        <v>34.383125124000003</v>
      </c>
      <c r="F284" s="395">
        <v>1.91</v>
      </c>
      <c r="G284" s="349">
        <v>41886</v>
      </c>
      <c r="H284" s="350">
        <v>224.72630800000002</v>
      </c>
      <c r="I284" s="324">
        <v>223.25</v>
      </c>
      <c r="J284" s="397">
        <f t="shared" si="11"/>
        <v>600</v>
      </c>
      <c r="K284" s="336">
        <v>153</v>
      </c>
      <c r="L284" s="337" t="s">
        <v>1199</v>
      </c>
      <c r="M284" s="336">
        <v>25</v>
      </c>
      <c r="N284" s="324">
        <v>24</v>
      </c>
      <c r="O284" s="386">
        <v>4</v>
      </c>
      <c r="P284" s="324">
        <v>1</v>
      </c>
      <c r="Q284" s="324"/>
      <c r="R284" s="300" t="s">
        <v>3716</v>
      </c>
      <c r="S284" s="300" t="s">
        <v>3729</v>
      </c>
      <c r="T284" s="300"/>
      <c r="U284" s="300" t="s">
        <v>3726</v>
      </c>
      <c r="V284" s="300" t="s">
        <v>3723</v>
      </c>
      <c r="W284" s="300" t="s">
        <v>3733</v>
      </c>
      <c r="X284" s="300" t="s">
        <v>3725</v>
      </c>
      <c r="Y284" s="400" t="s">
        <v>3727</v>
      </c>
      <c r="Z284" s="400" t="s">
        <v>3728</v>
      </c>
    </row>
    <row r="285" spans="1:26" ht="13.8" x14ac:dyDescent="0.25">
      <c r="A285" s="348">
        <v>2289</v>
      </c>
      <c r="B285" s="324" t="s">
        <v>1551</v>
      </c>
      <c r="C285" s="394">
        <v>945.12016191999999</v>
      </c>
      <c r="D285" s="393">
        <v>20</v>
      </c>
      <c r="E285" s="330">
        <f t="shared" si="10"/>
        <v>47.256008096000002</v>
      </c>
      <c r="F285" s="395">
        <v>1.85</v>
      </c>
      <c r="G285" s="349">
        <v>41886</v>
      </c>
      <c r="H285" s="350">
        <v>312.95369599999998</v>
      </c>
      <c r="I285" s="324">
        <v>309.5</v>
      </c>
      <c r="J285" s="397">
        <f t="shared" si="11"/>
        <v>1155</v>
      </c>
      <c r="K285" s="336">
        <v>154</v>
      </c>
      <c r="L285" s="337" t="s">
        <v>932</v>
      </c>
      <c r="M285" s="336">
        <v>35</v>
      </c>
      <c r="N285" s="324">
        <v>33</v>
      </c>
      <c r="O285" s="386">
        <v>30</v>
      </c>
      <c r="P285" s="324">
        <v>1</v>
      </c>
      <c r="Q285" s="324"/>
      <c r="R285" s="300" t="s">
        <v>3716</v>
      </c>
      <c r="S285" s="300" t="s">
        <v>3729</v>
      </c>
      <c r="T285" s="300"/>
      <c r="U285" s="300" t="s">
        <v>3726</v>
      </c>
      <c r="V285" s="300" t="s">
        <v>3723</v>
      </c>
      <c r="W285" s="300" t="s">
        <v>3733</v>
      </c>
      <c r="X285" s="300" t="s">
        <v>3725</v>
      </c>
      <c r="Y285" s="400" t="s">
        <v>3727</v>
      </c>
      <c r="Z285" s="400" t="s">
        <v>3728</v>
      </c>
    </row>
    <row r="286" spans="1:26" ht="13.8" x14ac:dyDescent="0.25">
      <c r="A286" s="348">
        <v>2290</v>
      </c>
      <c r="B286" s="324" t="s">
        <v>1551</v>
      </c>
      <c r="C286" s="394">
        <v>625.11468623999997</v>
      </c>
      <c r="D286" s="393">
        <v>20</v>
      </c>
      <c r="E286" s="330">
        <f t="shared" si="10"/>
        <v>31.255734311999998</v>
      </c>
      <c r="F286" s="395">
        <v>1.87</v>
      </c>
      <c r="G286" s="349">
        <v>41886</v>
      </c>
      <c r="H286" s="350">
        <v>192.93663155555555</v>
      </c>
      <c r="I286" s="324">
        <v>190.5</v>
      </c>
      <c r="J286" s="397">
        <f t="shared" si="11"/>
        <v>440</v>
      </c>
      <c r="K286" s="336">
        <v>154</v>
      </c>
      <c r="L286" s="337" t="s">
        <v>1186</v>
      </c>
      <c r="M286" s="336">
        <v>22</v>
      </c>
      <c r="N286" s="324">
        <v>20</v>
      </c>
      <c r="O286" s="386">
        <v>32</v>
      </c>
      <c r="P286" s="324">
        <v>1</v>
      </c>
      <c r="Q286" s="324"/>
      <c r="R286" s="300" t="s">
        <v>3716</v>
      </c>
      <c r="S286" s="300" t="s">
        <v>3729</v>
      </c>
      <c r="T286" s="300"/>
      <c r="U286" s="300" t="s">
        <v>3726</v>
      </c>
      <c r="V286" s="300" t="s">
        <v>3723</v>
      </c>
      <c r="W286" s="300" t="s">
        <v>3733</v>
      </c>
      <c r="X286" s="300" t="s">
        <v>3725</v>
      </c>
      <c r="Y286" s="400" t="s">
        <v>3727</v>
      </c>
      <c r="Z286" s="400" t="s">
        <v>3728</v>
      </c>
    </row>
    <row r="287" spans="1:26" ht="13.8" x14ac:dyDescent="0.25">
      <c r="A287" s="348">
        <v>2291</v>
      </c>
      <c r="B287" s="324" t="s">
        <v>1551</v>
      </c>
      <c r="C287" s="394">
        <v>885.29279222222226</v>
      </c>
      <c r="D287" s="393">
        <v>20</v>
      </c>
      <c r="E287" s="330">
        <f t="shared" si="10"/>
        <v>44.264639611111114</v>
      </c>
      <c r="F287" s="395">
        <v>1.89</v>
      </c>
      <c r="G287" s="349">
        <v>41886</v>
      </c>
      <c r="H287" s="350">
        <v>272.39778222222225</v>
      </c>
      <c r="I287" s="324">
        <v>270</v>
      </c>
      <c r="J287" s="397">
        <f t="shared" si="11"/>
        <v>870</v>
      </c>
      <c r="K287" s="336">
        <v>155</v>
      </c>
      <c r="L287" s="337" t="s">
        <v>1408</v>
      </c>
      <c r="M287" s="336">
        <v>30</v>
      </c>
      <c r="N287" s="324">
        <v>29</v>
      </c>
      <c r="O287" s="386">
        <v>28</v>
      </c>
      <c r="P287" s="324">
        <v>1</v>
      </c>
      <c r="Q287" s="324"/>
      <c r="R287" s="300" t="s">
        <v>3716</v>
      </c>
      <c r="S287" s="300" t="s">
        <v>3729</v>
      </c>
      <c r="T287" s="300"/>
      <c r="U287" s="300" t="s">
        <v>3726</v>
      </c>
      <c r="V287" s="300" t="s">
        <v>3723</v>
      </c>
      <c r="W287" s="300" t="s">
        <v>3733</v>
      </c>
      <c r="X287" s="300" t="s">
        <v>3725</v>
      </c>
      <c r="Y287" s="400" t="s">
        <v>3727</v>
      </c>
      <c r="Z287" s="400" t="s">
        <v>3728</v>
      </c>
    </row>
    <row r="288" spans="1:26" ht="13.8" x14ac:dyDescent="0.25">
      <c r="A288" s="348">
        <v>2293</v>
      </c>
      <c r="B288" s="324" t="s">
        <v>1551</v>
      </c>
      <c r="C288" s="394">
        <v>818.37591188888882</v>
      </c>
      <c r="D288" s="393">
        <v>20</v>
      </c>
      <c r="E288" s="330">
        <f t="shared" si="10"/>
        <v>40.91879559444444</v>
      </c>
      <c r="F288" s="395">
        <v>1.91</v>
      </c>
      <c r="G288" s="349">
        <v>41886</v>
      </c>
      <c r="H288" s="350">
        <v>268.3199711111111</v>
      </c>
      <c r="I288" s="324">
        <v>267.5</v>
      </c>
      <c r="J288" s="397">
        <f t="shared" si="11"/>
        <v>840</v>
      </c>
      <c r="K288" s="336">
        <v>156</v>
      </c>
      <c r="L288" s="337" t="s">
        <v>1232</v>
      </c>
      <c r="M288" s="336">
        <v>30</v>
      </c>
      <c r="N288" s="324">
        <v>28</v>
      </c>
      <c r="O288" s="386">
        <v>30</v>
      </c>
      <c r="P288" s="324">
        <v>1</v>
      </c>
      <c r="Q288" s="324"/>
      <c r="R288" s="300" t="s">
        <v>3716</v>
      </c>
      <c r="S288" s="300" t="s">
        <v>3729</v>
      </c>
      <c r="T288" s="300"/>
      <c r="U288" s="300" t="s">
        <v>3726</v>
      </c>
      <c r="V288" s="300" t="s">
        <v>3723</v>
      </c>
      <c r="W288" s="300" t="s">
        <v>3733</v>
      </c>
      <c r="X288" s="300" t="s">
        <v>3725</v>
      </c>
      <c r="Y288" s="400" t="s">
        <v>3727</v>
      </c>
      <c r="Z288" s="400" t="s">
        <v>3728</v>
      </c>
    </row>
    <row r="289" spans="1:26" ht="13.8" x14ac:dyDescent="0.25">
      <c r="A289" s="348">
        <v>2295</v>
      </c>
      <c r="B289" s="324" t="s">
        <v>1551</v>
      </c>
      <c r="C289" s="394">
        <v>504.79676739555555</v>
      </c>
      <c r="D289" s="393">
        <v>20</v>
      </c>
      <c r="E289" s="330">
        <f t="shared" si="10"/>
        <v>25.239838369777779</v>
      </c>
      <c r="F289" s="395">
        <v>1.89</v>
      </c>
      <c r="G289" s="349">
        <v>41886</v>
      </c>
      <c r="H289" s="350">
        <v>176.50236622222224</v>
      </c>
      <c r="I289" s="324">
        <v>174.75</v>
      </c>
      <c r="J289" s="397">
        <f t="shared" si="11"/>
        <v>360</v>
      </c>
      <c r="K289" s="336">
        <v>157</v>
      </c>
      <c r="L289" s="337" t="s">
        <v>1277</v>
      </c>
      <c r="M289" s="336">
        <v>20</v>
      </c>
      <c r="N289" s="324">
        <v>18</v>
      </c>
      <c r="O289" s="386">
        <v>31</v>
      </c>
      <c r="P289" s="324">
        <v>1</v>
      </c>
      <c r="Q289" s="324"/>
      <c r="R289" s="300" t="s">
        <v>3716</v>
      </c>
      <c r="S289" s="300" t="s">
        <v>3729</v>
      </c>
      <c r="T289" s="300"/>
      <c r="U289" s="300" t="s">
        <v>3726</v>
      </c>
      <c r="V289" s="300" t="s">
        <v>3723</v>
      </c>
      <c r="W289" s="300" t="s">
        <v>3733</v>
      </c>
      <c r="X289" s="300" t="s">
        <v>3725</v>
      </c>
      <c r="Y289" s="400" t="s">
        <v>3727</v>
      </c>
      <c r="Z289" s="400" t="s">
        <v>3728</v>
      </c>
    </row>
    <row r="290" spans="1:26" ht="13.8" x14ac:dyDescent="0.25">
      <c r="A290" s="348">
        <v>2296</v>
      </c>
      <c r="B290" s="324" t="s">
        <v>1551</v>
      </c>
      <c r="C290" s="394">
        <v>798.29819160000011</v>
      </c>
      <c r="D290" s="393">
        <v>20</v>
      </c>
      <c r="E290" s="330">
        <f t="shared" si="10"/>
        <v>39.914909580000007</v>
      </c>
      <c r="F290" s="395">
        <v>1.85</v>
      </c>
      <c r="G290" s="349">
        <v>41886</v>
      </c>
      <c r="H290" s="350">
        <v>252.62601000000001</v>
      </c>
      <c r="I290" s="324">
        <v>249.5</v>
      </c>
      <c r="J290" s="397">
        <f t="shared" si="11"/>
        <v>728</v>
      </c>
      <c r="K290" s="336">
        <v>157</v>
      </c>
      <c r="L290" s="337" t="s">
        <v>1230</v>
      </c>
      <c r="M290" s="336">
        <v>28</v>
      </c>
      <c r="N290" s="324">
        <v>26</v>
      </c>
      <c r="O290" s="386">
        <v>33</v>
      </c>
      <c r="P290" s="324">
        <v>1</v>
      </c>
      <c r="Q290" s="324"/>
      <c r="R290" s="300" t="s">
        <v>3716</v>
      </c>
      <c r="S290" s="300" t="s">
        <v>3729</v>
      </c>
      <c r="T290" s="300"/>
      <c r="U290" s="300" t="s">
        <v>3726</v>
      </c>
      <c r="V290" s="300" t="s">
        <v>3723</v>
      </c>
      <c r="W290" s="300" t="s">
        <v>3733</v>
      </c>
      <c r="X290" s="300" t="s">
        <v>3725</v>
      </c>
      <c r="Y290" s="400" t="s">
        <v>3727</v>
      </c>
      <c r="Z290" s="400" t="s">
        <v>3728</v>
      </c>
    </row>
    <row r="291" spans="1:26" ht="13.8" x14ac:dyDescent="0.25">
      <c r="A291" s="348">
        <v>2297</v>
      </c>
      <c r="B291" s="324" t="s">
        <v>1551</v>
      </c>
      <c r="C291" s="394">
        <v>952.74900609777796</v>
      </c>
      <c r="D291" s="393">
        <v>20</v>
      </c>
      <c r="E291" s="330">
        <f t="shared" si="10"/>
        <v>47.637450304888901</v>
      </c>
      <c r="F291" s="395">
        <v>1.87</v>
      </c>
      <c r="G291" s="349">
        <v>41886</v>
      </c>
      <c r="H291" s="350">
        <v>309.33409288888896</v>
      </c>
      <c r="I291" s="324">
        <v>303</v>
      </c>
      <c r="J291" s="397">
        <f t="shared" si="11"/>
        <v>1088</v>
      </c>
      <c r="K291" s="336">
        <v>158</v>
      </c>
      <c r="L291" s="337" t="s">
        <v>1408</v>
      </c>
      <c r="M291" s="336">
        <v>34</v>
      </c>
      <c r="N291" s="324">
        <v>32</v>
      </c>
      <c r="O291" s="386">
        <v>31</v>
      </c>
      <c r="P291" s="324">
        <v>1</v>
      </c>
      <c r="Q291" s="324"/>
      <c r="R291" s="300" t="s">
        <v>3716</v>
      </c>
      <c r="S291" s="300" t="s">
        <v>3729</v>
      </c>
      <c r="T291" s="300"/>
      <c r="U291" s="300" t="s">
        <v>3726</v>
      </c>
      <c r="V291" s="300" t="s">
        <v>3723</v>
      </c>
      <c r="W291" s="300" t="s">
        <v>3733</v>
      </c>
      <c r="X291" s="300" t="s">
        <v>3725</v>
      </c>
      <c r="Y291" s="400" t="s">
        <v>3727</v>
      </c>
      <c r="Z291" s="400" t="s">
        <v>3728</v>
      </c>
    </row>
    <row r="292" spans="1:26" ht="13.8" x14ac:dyDescent="0.25">
      <c r="A292" s="348">
        <v>2298</v>
      </c>
      <c r="B292" s="324" t="s">
        <v>1551</v>
      </c>
      <c r="C292" s="394">
        <v>401.61945259999999</v>
      </c>
      <c r="D292" s="393">
        <v>20</v>
      </c>
      <c r="E292" s="330">
        <f t="shared" si="10"/>
        <v>20.080972629999998</v>
      </c>
      <c r="F292" s="395">
        <v>1.88</v>
      </c>
      <c r="G292" s="349">
        <v>41886</v>
      </c>
      <c r="H292" s="350">
        <v>148.19906</v>
      </c>
      <c r="I292" s="324">
        <v>148</v>
      </c>
      <c r="J292" s="397">
        <f t="shared" si="11"/>
        <v>255</v>
      </c>
      <c r="K292" s="336">
        <v>159</v>
      </c>
      <c r="L292" s="337" t="s">
        <v>1499</v>
      </c>
      <c r="M292" s="336">
        <v>17</v>
      </c>
      <c r="N292" s="324">
        <v>15</v>
      </c>
      <c r="O292" s="386">
        <v>33</v>
      </c>
      <c r="P292" s="324">
        <v>1</v>
      </c>
      <c r="Q292" s="324"/>
      <c r="R292" s="300" t="s">
        <v>3716</v>
      </c>
      <c r="S292" s="300" t="s">
        <v>3729</v>
      </c>
      <c r="T292" s="300"/>
      <c r="U292" s="300" t="s">
        <v>3726</v>
      </c>
      <c r="V292" s="300" t="s">
        <v>3723</v>
      </c>
      <c r="W292" s="300" t="s">
        <v>3733</v>
      </c>
      <c r="X292" s="300" t="s">
        <v>3725</v>
      </c>
      <c r="Y292" s="400" t="s">
        <v>3727</v>
      </c>
      <c r="Z292" s="400" t="s">
        <v>3728</v>
      </c>
    </row>
    <row r="293" spans="1:26" ht="13.8" x14ac:dyDescent="0.25">
      <c r="A293" s="348">
        <v>2299</v>
      </c>
      <c r="B293" s="324" t="s">
        <v>1551</v>
      </c>
      <c r="C293" s="394">
        <v>390.03891090666673</v>
      </c>
      <c r="D293" s="393">
        <v>20</v>
      </c>
      <c r="E293" s="330">
        <f t="shared" si="10"/>
        <v>19.501945545333335</v>
      </c>
      <c r="F293" s="395">
        <v>1.84</v>
      </c>
      <c r="G293" s="349">
        <v>41886</v>
      </c>
      <c r="H293" s="350">
        <v>151.17787244444446</v>
      </c>
      <c r="I293" s="324">
        <v>149</v>
      </c>
      <c r="J293" s="397">
        <f t="shared" si="11"/>
        <v>255</v>
      </c>
      <c r="K293" s="336">
        <v>160</v>
      </c>
      <c r="L293" s="337" t="s">
        <v>932</v>
      </c>
      <c r="M293" s="336">
        <v>17</v>
      </c>
      <c r="N293" s="324">
        <v>15</v>
      </c>
      <c r="O293" s="386">
        <v>31</v>
      </c>
      <c r="P293" s="324">
        <v>1</v>
      </c>
      <c r="Q293" s="324"/>
      <c r="R293" s="300" t="s">
        <v>3716</v>
      </c>
      <c r="S293" s="300" t="s">
        <v>3729</v>
      </c>
      <c r="T293" s="300"/>
      <c r="U293" s="300" t="s">
        <v>3726</v>
      </c>
      <c r="V293" s="300" t="s">
        <v>3723</v>
      </c>
      <c r="W293" s="300" t="s">
        <v>3733</v>
      </c>
      <c r="X293" s="300" t="s">
        <v>3725</v>
      </c>
      <c r="Y293" s="400" t="s">
        <v>3727</v>
      </c>
      <c r="Z293" s="400" t="s">
        <v>3728</v>
      </c>
    </row>
    <row r="294" spans="1:26" ht="13.8" x14ac:dyDescent="0.25">
      <c r="A294" s="348">
        <v>2300</v>
      </c>
      <c r="B294" s="324" t="s">
        <v>1551</v>
      </c>
      <c r="C294" s="394">
        <v>528.9126772222221</v>
      </c>
      <c r="D294" s="393">
        <v>20</v>
      </c>
      <c r="E294" s="330">
        <f t="shared" si="10"/>
        <v>26.445633861111105</v>
      </c>
      <c r="F294" s="395">
        <v>1.86</v>
      </c>
      <c r="G294" s="349">
        <v>41886</v>
      </c>
      <c r="H294" s="350">
        <v>162.7423622222222</v>
      </c>
      <c r="I294" s="324">
        <v>161.5</v>
      </c>
      <c r="J294" s="397">
        <f t="shared" si="11"/>
        <v>288</v>
      </c>
      <c r="K294" s="336">
        <v>160</v>
      </c>
      <c r="L294" s="337" t="s">
        <v>1284</v>
      </c>
      <c r="M294" s="336">
        <v>18</v>
      </c>
      <c r="N294" s="324">
        <v>16</v>
      </c>
      <c r="O294" s="386">
        <v>32</v>
      </c>
      <c r="P294" s="324">
        <v>1</v>
      </c>
      <c r="Q294" s="324"/>
      <c r="R294" s="300" t="s">
        <v>3716</v>
      </c>
      <c r="S294" s="300" t="s">
        <v>3729</v>
      </c>
      <c r="T294" s="300"/>
      <c r="U294" s="300" t="s">
        <v>3726</v>
      </c>
      <c r="V294" s="300" t="s">
        <v>3723</v>
      </c>
      <c r="W294" s="300" t="s">
        <v>3733</v>
      </c>
      <c r="X294" s="300" t="s">
        <v>3725</v>
      </c>
      <c r="Y294" s="400" t="s">
        <v>3727</v>
      </c>
      <c r="Z294" s="400" t="s">
        <v>3728</v>
      </c>
    </row>
    <row r="295" spans="1:26" ht="13.8" x14ac:dyDescent="0.25">
      <c r="A295" s="348">
        <v>2302</v>
      </c>
      <c r="B295" s="324" t="s">
        <v>1551</v>
      </c>
      <c r="C295" s="394">
        <v>1208.2726867200001</v>
      </c>
      <c r="D295" s="393">
        <v>20</v>
      </c>
      <c r="E295" s="330">
        <f t="shared" si="10"/>
        <v>60.413634336000008</v>
      </c>
      <c r="F295" s="395">
        <v>1.88</v>
      </c>
      <c r="G295" s="349">
        <v>41886</v>
      </c>
      <c r="H295" s="350">
        <v>341.31996800000002</v>
      </c>
      <c r="I295" s="324">
        <v>338.75</v>
      </c>
      <c r="J295" s="397">
        <f t="shared" si="11"/>
        <v>1368</v>
      </c>
      <c r="K295" s="336">
        <v>160</v>
      </c>
      <c r="L295" s="337" t="s">
        <v>1186</v>
      </c>
      <c r="M295" s="336">
        <v>38</v>
      </c>
      <c r="N295" s="324">
        <v>36</v>
      </c>
      <c r="O295" s="386">
        <v>33</v>
      </c>
      <c r="P295" s="324">
        <v>1</v>
      </c>
      <c r="Q295" s="324"/>
      <c r="R295" s="300" t="s">
        <v>3716</v>
      </c>
      <c r="S295" s="300" t="s">
        <v>3729</v>
      </c>
      <c r="T295" s="300"/>
      <c r="U295" s="300" t="s">
        <v>3726</v>
      </c>
      <c r="V295" s="300" t="s">
        <v>3723</v>
      </c>
      <c r="W295" s="300" t="s">
        <v>3733</v>
      </c>
      <c r="X295" s="300" t="s">
        <v>3725</v>
      </c>
      <c r="Y295" s="400" t="s">
        <v>3727</v>
      </c>
      <c r="Z295" s="400" t="s">
        <v>3728</v>
      </c>
    </row>
    <row r="296" spans="1:26" ht="13.8" x14ac:dyDescent="0.25">
      <c r="A296" s="348">
        <v>2303</v>
      </c>
      <c r="B296" s="324" t="s">
        <v>1551</v>
      </c>
      <c r="C296" s="394">
        <v>546.68920799999989</v>
      </c>
      <c r="D296" s="393">
        <v>20</v>
      </c>
      <c r="E296" s="330">
        <f t="shared" si="10"/>
        <v>27.334460399999994</v>
      </c>
      <c r="F296" s="395">
        <v>1.86</v>
      </c>
      <c r="G296" s="349">
        <v>41886</v>
      </c>
      <c r="H296" s="350">
        <v>198.07579999999999</v>
      </c>
      <c r="I296" s="324">
        <v>196</v>
      </c>
      <c r="J296" s="397">
        <f t="shared" si="11"/>
        <v>440</v>
      </c>
      <c r="K296" s="336">
        <v>162</v>
      </c>
      <c r="L296" s="337" t="s">
        <v>1270</v>
      </c>
      <c r="M296" s="336">
        <v>22</v>
      </c>
      <c r="N296" s="324">
        <v>20</v>
      </c>
      <c r="O296" s="386">
        <v>33</v>
      </c>
      <c r="P296" s="324">
        <v>1</v>
      </c>
      <c r="Q296" s="324"/>
      <c r="R296" s="300" t="s">
        <v>3716</v>
      </c>
      <c r="S296" s="300" t="s">
        <v>3729</v>
      </c>
      <c r="T296" s="300"/>
      <c r="U296" s="300" t="s">
        <v>3726</v>
      </c>
      <c r="V296" s="300" t="s">
        <v>3723</v>
      </c>
      <c r="W296" s="300" t="s">
        <v>3733</v>
      </c>
      <c r="X296" s="300" t="s">
        <v>3725</v>
      </c>
      <c r="Y296" s="400" t="s">
        <v>3727</v>
      </c>
      <c r="Z296" s="400" t="s">
        <v>3728</v>
      </c>
    </row>
    <row r="297" spans="1:26" ht="13.8" x14ac:dyDescent="0.25">
      <c r="A297" s="348">
        <v>2304</v>
      </c>
      <c r="B297" s="324" t="s">
        <v>1551</v>
      </c>
      <c r="C297" s="394">
        <v>597.8743081244445</v>
      </c>
      <c r="D297" s="393">
        <v>20</v>
      </c>
      <c r="E297" s="330">
        <f t="shared" si="10"/>
        <v>29.893715406222224</v>
      </c>
      <c r="F297" s="395">
        <v>1.84</v>
      </c>
      <c r="G297" s="349">
        <v>41886</v>
      </c>
      <c r="H297" s="350">
        <v>204.0526648888889</v>
      </c>
      <c r="I297" s="324">
        <v>202</v>
      </c>
      <c r="J297" s="397">
        <f t="shared" si="11"/>
        <v>483</v>
      </c>
      <c r="K297" s="336">
        <v>162</v>
      </c>
      <c r="L297" s="337" t="s">
        <v>1189</v>
      </c>
      <c r="M297" s="336">
        <v>23</v>
      </c>
      <c r="N297" s="324">
        <v>21</v>
      </c>
      <c r="O297" s="386">
        <v>32</v>
      </c>
      <c r="P297" s="324">
        <v>1</v>
      </c>
      <c r="Q297" s="324"/>
      <c r="R297" s="300" t="s">
        <v>3716</v>
      </c>
      <c r="S297" s="300" t="s">
        <v>3729</v>
      </c>
      <c r="T297" s="300"/>
      <c r="U297" s="300" t="s">
        <v>3726</v>
      </c>
      <c r="V297" s="300" t="s">
        <v>3723</v>
      </c>
      <c r="W297" s="300" t="s">
        <v>3733</v>
      </c>
      <c r="X297" s="300" t="s">
        <v>3725</v>
      </c>
      <c r="Y297" s="400" t="s">
        <v>3727</v>
      </c>
      <c r="Z297" s="400" t="s">
        <v>3728</v>
      </c>
    </row>
    <row r="298" spans="1:26" ht="13.8" x14ac:dyDescent="0.25">
      <c r="A298" s="348">
        <v>2305</v>
      </c>
      <c r="B298" s="324" t="s">
        <v>1551</v>
      </c>
      <c r="C298" s="394">
        <v>616.31093880000003</v>
      </c>
      <c r="D298" s="393">
        <v>20</v>
      </c>
      <c r="E298" s="330">
        <f t="shared" si="10"/>
        <v>30.815546940000001</v>
      </c>
      <c r="F298" s="395">
        <v>1.9</v>
      </c>
      <c r="G298" s="349">
        <v>41886</v>
      </c>
      <c r="H298" s="350">
        <v>255.73067999999998</v>
      </c>
      <c r="I298" s="324">
        <v>254</v>
      </c>
      <c r="J298" s="397">
        <f t="shared" si="11"/>
        <v>783</v>
      </c>
      <c r="K298" s="336">
        <v>163</v>
      </c>
      <c r="L298" s="337" t="s">
        <v>1362</v>
      </c>
      <c r="M298" s="336">
        <v>29</v>
      </c>
      <c r="N298" s="324">
        <v>27</v>
      </c>
      <c r="O298" s="386">
        <v>33</v>
      </c>
      <c r="P298" s="324">
        <v>1</v>
      </c>
      <c r="Q298" s="324"/>
      <c r="R298" s="300" t="s">
        <v>3716</v>
      </c>
      <c r="S298" s="300" t="s">
        <v>3729</v>
      </c>
      <c r="T298" s="300"/>
      <c r="U298" s="300" t="s">
        <v>3726</v>
      </c>
      <c r="V298" s="300" t="s">
        <v>3723</v>
      </c>
      <c r="W298" s="300" t="s">
        <v>3733</v>
      </c>
      <c r="X298" s="300" t="s">
        <v>3725</v>
      </c>
      <c r="Y298" s="400" t="s">
        <v>3727</v>
      </c>
      <c r="Z298" s="400" t="s">
        <v>3728</v>
      </c>
    </row>
    <row r="299" spans="1:26" ht="13.8" x14ac:dyDescent="0.25">
      <c r="A299" s="348">
        <v>2306</v>
      </c>
      <c r="B299" s="324" t="s">
        <v>1551</v>
      </c>
      <c r="C299" s="394">
        <v>469.49159992</v>
      </c>
      <c r="D299" s="393">
        <v>20</v>
      </c>
      <c r="E299" s="330">
        <f t="shared" si="10"/>
        <v>23.474579995999999</v>
      </c>
      <c r="F299" s="395">
        <v>1.88</v>
      </c>
      <c r="G299" s="349">
        <v>41886</v>
      </c>
      <c r="H299" s="350">
        <v>168.27655911111111</v>
      </c>
      <c r="I299" s="324">
        <v>166.25</v>
      </c>
      <c r="J299" s="397">
        <f t="shared" si="11"/>
        <v>323</v>
      </c>
      <c r="K299" s="336">
        <v>164</v>
      </c>
      <c r="L299" s="337" t="s">
        <v>1264</v>
      </c>
      <c r="M299" s="336">
        <v>19</v>
      </c>
      <c r="N299" s="324">
        <v>17</v>
      </c>
      <c r="O299" s="386">
        <v>31</v>
      </c>
      <c r="P299" s="324">
        <v>1</v>
      </c>
      <c r="Q299" s="324"/>
      <c r="R299" s="300" t="s">
        <v>3716</v>
      </c>
      <c r="S299" s="300" t="s">
        <v>3729</v>
      </c>
      <c r="T299" s="300"/>
      <c r="U299" s="300" t="s">
        <v>3726</v>
      </c>
      <c r="V299" s="300" t="s">
        <v>3723</v>
      </c>
      <c r="W299" s="300" t="s">
        <v>3733</v>
      </c>
      <c r="X299" s="300" t="s">
        <v>3725</v>
      </c>
      <c r="Y299" s="400" t="s">
        <v>3727</v>
      </c>
      <c r="Z299" s="400" t="s">
        <v>3728</v>
      </c>
    </row>
    <row r="300" spans="1:26" ht="14.4" thickBot="1" x14ac:dyDescent="0.3">
      <c r="A300" s="348">
        <v>2307</v>
      </c>
      <c r="B300" s="324">
        <v>510</v>
      </c>
      <c r="C300" s="394">
        <v>683.7936339044445</v>
      </c>
      <c r="D300" s="393">
        <v>20</v>
      </c>
      <c r="E300" s="330">
        <f t="shared" si="10"/>
        <v>34.189681695222227</v>
      </c>
      <c r="F300" s="395">
        <v>1.86</v>
      </c>
      <c r="G300" s="349">
        <v>41886</v>
      </c>
      <c r="H300" s="350">
        <v>218.46441977777781</v>
      </c>
      <c r="I300" s="324">
        <v>217</v>
      </c>
      <c r="J300" s="397">
        <f t="shared" si="11"/>
        <v>575</v>
      </c>
      <c r="K300" s="336">
        <v>164</v>
      </c>
      <c r="L300" s="337" t="s">
        <v>1215</v>
      </c>
      <c r="M300" s="351">
        <v>25</v>
      </c>
      <c r="N300" s="352">
        <v>23</v>
      </c>
      <c r="O300" s="387">
        <v>32</v>
      </c>
      <c r="P300" s="352">
        <v>1</v>
      </c>
      <c r="Q300" s="324"/>
      <c r="R300" s="300" t="s">
        <v>3716</v>
      </c>
      <c r="S300" s="300" t="s">
        <v>3729</v>
      </c>
      <c r="T300" s="300"/>
      <c r="U300" s="300" t="s">
        <v>3726</v>
      </c>
      <c r="V300" s="300" t="s">
        <v>3723</v>
      </c>
      <c r="W300" s="300" t="s">
        <v>3733</v>
      </c>
      <c r="X300" s="300" t="s">
        <v>3725</v>
      </c>
      <c r="Y300" s="400" t="s">
        <v>3727</v>
      </c>
      <c r="Z300" s="400" t="s">
        <v>3728</v>
      </c>
    </row>
    <row r="301" spans="1:26" ht="14.4" thickTop="1" thickBot="1" x14ac:dyDescent="0.3">
      <c r="H301" s="355"/>
      <c r="I301" s="356" t="s">
        <v>1550</v>
      </c>
      <c r="J301" s="315">
        <f>SUM(J2:J300)</f>
        <v>123286</v>
      </c>
      <c r="K301" s="356"/>
      <c r="L301" s="337"/>
      <c r="M301" s="357">
        <f>SUM(M2:M300)</f>
        <v>5915</v>
      </c>
      <c r="N301" s="358">
        <f>SUM(N2:N300)</f>
        <v>5562</v>
      </c>
      <c r="O301" s="388">
        <f>SUM(O2:O300)</f>
        <v>5246</v>
      </c>
      <c r="P301" s="359">
        <f>SUM(P2:P300)</f>
        <v>294</v>
      </c>
      <c r="Q301" s="360" t="s">
        <v>1549</v>
      </c>
    </row>
    <row r="305" spans="1:8" ht="13.8" x14ac:dyDescent="0.25">
      <c r="A305" s="361"/>
      <c r="B305" s="362"/>
      <c r="C305" s="363"/>
      <c r="D305" s="364" t="s">
        <v>1548</v>
      </c>
      <c r="E305" s="362"/>
      <c r="F305" s="363"/>
      <c r="G305" s="365"/>
      <c r="H305" s="366"/>
    </row>
    <row r="306" spans="1:8" x14ac:dyDescent="0.25">
      <c r="A306" s="369" t="s">
        <v>1547</v>
      </c>
      <c r="B306" s="370"/>
      <c r="C306" s="371"/>
      <c r="D306" s="370"/>
      <c r="E306" s="370"/>
      <c r="F306" s="372"/>
      <c r="G306" s="370"/>
      <c r="H306" s="373"/>
    </row>
    <row r="307" spans="1:8" x14ac:dyDescent="0.25">
      <c r="A307" s="369" t="s">
        <v>1546</v>
      </c>
      <c r="B307" s="372"/>
      <c r="C307" s="371"/>
      <c r="D307" s="372"/>
      <c r="E307" s="370"/>
      <c r="F307" s="372"/>
      <c r="H307" s="373"/>
    </row>
    <row r="308" spans="1:8" x14ac:dyDescent="0.25">
      <c r="A308" s="369" t="s">
        <v>1545</v>
      </c>
      <c r="B308" s="370"/>
      <c r="C308" s="371"/>
      <c r="D308" s="370"/>
      <c r="E308" s="370"/>
      <c r="F308" s="372"/>
      <c r="H308" s="373"/>
    </row>
    <row r="309" spans="1:8" x14ac:dyDescent="0.25">
      <c r="A309" s="369" t="s">
        <v>1544</v>
      </c>
      <c r="B309" s="372"/>
      <c r="C309" s="371"/>
      <c r="D309" s="372"/>
      <c r="E309" s="370"/>
      <c r="F309" s="372"/>
      <c r="H309" s="373"/>
    </row>
    <row r="310" spans="1:8" x14ac:dyDescent="0.25">
      <c r="A310" s="369" t="s">
        <v>1543</v>
      </c>
      <c r="B310" s="372"/>
      <c r="C310" s="371"/>
      <c r="D310" s="372"/>
      <c r="E310" s="370"/>
      <c r="F310" s="372"/>
      <c r="H310" s="373"/>
    </row>
    <row r="311" spans="1:8" x14ac:dyDescent="0.25">
      <c r="A311" s="369" t="s">
        <v>1542</v>
      </c>
      <c r="B311" s="372"/>
      <c r="C311" s="371"/>
      <c r="D311" s="372"/>
      <c r="E311" s="370"/>
      <c r="F311" s="372"/>
      <c r="G311" s="370"/>
      <c r="H311" s="374"/>
    </row>
    <row r="312" spans="1:8" x14ac:dyDescent="0.25">
      <c r="A312" s="375"/>
      <c r="B312" s="376"/>
      <c r="C312" s="377"/>
      <c r="D312" s="378"/>
      <c r="E312" s="377"/>
      <c r="F312" s="376"/>
      <c r="G312" s="376"/>
      <c r="H312" s="379"/>
    </row>
    <row r="313" spans="1:8" x14ac:dyDescent="0.25">
      <c r="A313" s="380"/>
    </row>
    <row r="314" spans="1:8" x14ac:dyDescent="0.25">
      <c r="A314" s="381"/>
      <c r="B314" s="382"/>
    </row>
    <row r="315" spans="1:8" x14ac:dyDescent="0.25">
      <c r="A315" s="383"/>
    </row>
    <row r="316" spans="1:8" x14ac:dyDescent="0.25">
      <c r="A316" s="383"/>
    </row>
  </sheetData>
  <pageMargins left="0.3125" right="0.21875" top="0.75" bottom="0.53125" header="0.3" footer="0.3"/>
  <pageSetup orientation="landscape" r:id="rId1"/>
  <headerFooter>
    <oddHeader>&amp;C&amp;"+,Bold"QC Extracted DNA Swab 
MASTER Inventory&amp;R&amp;"-,Bold"Updated 09/01/2016</oddHeader>
    <oddFooter>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593"/>
  <sheetViews>
    <sheetView workbookViewId="0">
      <selection activeCell="A168" sqref="A168:XFD169"/>
    </sheetView>
  </sheetViews>
  <sheetFormatPr defaultRowHeight="13.8" x14ac:dyDescent="0.25"/>
  <cols>
    <col min="1" max="1" width="12.69921875" customWidth="1"/>
    <col min="2" max="2" width="13" customWidth="1"/>
    <col min="3" max="3" width="9.296875" customWidth="1"/>
    <col min="4" max="4" width="10.09765625" customWidth="1"/>
    <col min="5" max="5" width="10.296875" customWidth="1"/>
    <col min="6" max="6" width="7.59765625" customWidth="1"/>
    <col min="7" max="7" width="6.69921875" customWidth="1"/>
    <col min="8" max="8" width="6.5" customWidth="1"/>
    <col min="9" max="9" width="10.59765625" customWidth="1"/>
    <col min="10" max="10" width="16.5" customWidth="1"/>
    <col min="11" max="11" width="14.19921875" customWidth="1"/>
    <col min="12" max="12" width="16.796875" customWidth="1"/>
    <col min="13" max="13" width="12.59765625" customWidth="1"/>
    <col min="14" max="14" width="12.19921875" customWidth="1"/>
    <col min="15" max="16" width="16.19921875" customWidth="1"/>
    <col min="17" max="17" width="7.3984375" customWidth="1"/>
    <col min="18" max="18" width="37.296875" customWidth="1"/>
  </cols>
  <sheetData>
    <row r="1" spans="1:141" ht="84" x14ac:dyDescent="0.25">
      <c r="A1" s="460"/>
      <c r="B1" s="464" t="s">
        <v>4027</v>
      </c>
      <c r="C1" s="460" t="s">
        <v>3756</v>
      </c>
      <c r="D1" s="464" t="s">
        <v>4026</v>
      </c>
      <c r="F1" s="464" t="s">
        <v>3763</v>
      </c>
      <c r="G1" s="464" t="s">
        <v>3764</v>
      </c>
      <c r="K1" t="s">
        <v>3757</v>
      </c>
      <c r="N1">
        <v>1</v>
      </c>
    </row>
    <row r="2" spans="1:141" ht="28.8" x14ac:dyDescent="0.3">
      <c r="A2" s="402" t="s">
        <v>3732</v>
      </c>
      <c r="B2" s="403" t="s">
        <v>3734</v>
      </c>
      <c r="C2" s="463" t="s">
        <v>3762</v>
      </c>
      <c r="D2" s="461" t="s">
        <v>3735</v>
      </c>
      <c r="E2" s="461" t="s">
        <v>3736</v>
      </c>
      <c r="F2" s="426" t="s">
        <v>1555</v>
      </c>
      <c r="G2" s="427" t="s">
        <v>1554</v>
      </c>
      <c r="H2" s="462" t="s">
        <v>3758</v>
      </c>
      <c r="I2" s="299" t="s">
        <v>3718</v>
      </c>
      <c r="J2" s="299" t="s">
        <v>3719</v>
      </c>
      <c r="K2" s="299" t="s">
        <v>3720</v>
      </c>
      <c r="L2" s="299" t="s">
        <v>3721</v>
      </c>
      <c r="M2" s="299" t="s">
        <v>3722</v>
      </c>
      <c r="N2" s="299" t="s">
        <v>3742</v>
      </c>
      <c r="O2" s="299" t="s">
        <v>3743</v>
      </c>
      <c r="P2" s="399" t="s">
        <v>3740</v>
      </c>
      <c r="Q2" s="399" t="s">
        <v>3741</v>
      </c>
      <c r="R2" s="401"/>
      <c r="S2" s="401"/>
      <c r="T2" s="401"/>
      <c r="U2" s="401"/>
      <c r="V2" s="401"/>
      <c r="W2" s="401"/>
      <c r="X2" s="401"/>
      <c r="Y2" s="401"/>
      <c r="Z2" s="401"/>
      <c r="AA2" s="401"/>
      <c r="AB2" s="401"/>
      <c r="AC2" s="401"/>
      <c r="AD2" s="401"/>
      <c r="AE2" s="401"/>
      <c r="AF2" s="401"/>
      <c r="AG2" s="401"/>
      <c r="AH2" s="401"/>
      <c r="AI2" s="401"/>
      <c r="AJ2" s="401"/>
      <c r="AK2" s="401"/>
      <c r="AL2" s="401"/>
      <c r="AM2" s="401"/>
      <c r="AN2" s="401"/>
      <c r="AO2" s="401"/>
      <c r="AP2" s="401"/>
      <c r="AQ2" s="401"/>
      <c r="AR2" s="401"/>
      <c r="AS2" s="401"/>
      <c r="AT2" s="401"/>
      <c r="AU2" s="401"/>
      <c r="AV2" s="401"/>
      <c r="AW2" s="401"/>
      <c r="AX2" s="401"/>
      <c r="AY2" s="401"/>
      <c r="AZ2" s="401"/>
      <c r="BA2" s="401"/>
      <c r="BB2" s="401"/>
      <c r="BC2" s="401"/>
      <c r="BD2" s="401"/>
      <c r="BE2" s="401"/>
      <c r="BF2" s="401"/>
      <c r="BG2" s="401"/>
      <c r="BH2" s="401"/>
      <c r="BI2" s="401"/>
      <c r="BJ2" s="401"/>
      <c r="BK2" s="401"/>
      <c r="BL2" s="401"/>
      <c r="BM2" s="401"/>
      <c r="BN2" s="401"/>
      <c r="BO2" s="401"/>
      <c r="BP2" s="401"/>
      <c r="BQ2" s="401"/>
      <c r="BR2" s="401"/>
      <c r="BS2" s="401"/>
      <c r="BT2" s="401"/>
      <c r="BU2" s="401"/>
      <c r="BV2" s="401"/>
      <c r="BW2" s="401"/>
      <c r="BX2" s="401"/>
      <c r="BY2" s="401"/>
      <c r="BZ2" s="401"/>
      <c r="CA2" s="401"/>
      <c r="CB2" s="401"/>
      <c r="CC2" s="401"/>
      <c r="CD2" s="401"/>
      <c r="CE2" s="401"/>
      <c r="CF2" s="401"/>
      <c r="CG2" s="401"/>
      <c r="CH2" s="401"/>
      <c r="CI2" s="401"/>
      <c r="CJ2" s="401"/>
      <c r="CK2" s="401"/>
      <c r="CL2" s="401"/>
      <c r="CM2" s="401"/>
      <c r="CN2" s="401"/>
      <c r="CO2" s="401"/>
      <c r="CP2" s="401"/>
      <c r="CQ2" s="401"/>
      <c r="CR2" s="401"/>
      <c r="CS2" s="401"/>
      <c r="CT2" s="401"/>
      <c r="CU2" s="401"/>
      <c r="CV2" s="401"/>
      <c r="CW2" s="401"/>
      <c r="CX2" s="401"/>
      <c r="CY2" s="401"/>
      <c r="CZ2" s="401"/>
      <c r="DA2" s="401"/>
      <c r="DB2" s="401"/>
      <c r="DC2" s="401"/>
      <c r="DD2" s="401"/>
      <c r="DE2" s="401"/>
      <c r="DF2" s="401"/>
      <c r="DG2" s="401"/>
      <c r="DH2" s="401"/>
      <c r="DI2" s="401"/>
      <c r="DJ2" s="401"/>
      <c r="DK2" s="401"/>
      <c r="DL2" s="401"/>
      <c r="DM2" s="401"/>
      <c r="DN2" s="401"/>
      <c r="DO2" s="401"/>
      <c r="DP2" s="401"/>
      <c r="DQ2" s="401"/>
      <c r="DR2" s="401"/>
      <c r="DS2" s="401"/>
      <c r="DT2" s="401"/>
      <c r="DU2" s="401"/>
      <c r="DV2" s="401"/>
      <c r="DW2" s="401"/>
      <c r="DX2" s="401"/>
      <c r="DY2" s="401"/>
      <c r="DZ2" s="401"/>
      <c r="EA2" s="401"/>
      <c r="EB2" s="401"/>
      <c r="EC2" s="401"/>
      <c r="ED2" s="401"/>
      <c r="EE2" s="401"/>
      <c r="EF2" s="401"/>
      <c r="EG2" s="401"/>
      <c r="EH2" s="401"/>
      <c r="EI2" s="401"/>
      <c r="EJ2" s="401"/>
      <c r="EK2" s="401"/>
    </row>
    <row r="3" spans="1:141" ht="15" x14ac:dyDescent="0.25">
      <c r="A3" s="433">
        <v>15</v>
      </c>
      <c r="B3" s="445">
        <v>38353</v>
      </c>
      <c r="C3" s="434" t="s">
        <v>3759</v>
      </c>
      <c r="D3" s="431"/>
      <c r="E3" s="435"/>
      <c r="F3" s="436">
        <v>125</v>
      </c>
      <c r="G3" s="424">
        <v>5</v>
      </c>
      <c r="H3" s="431">
        <v>1</v>
      </c>
      <c r="I3" s="300" t="s">
        <v>3716</v>
      </c>
      <c r="J3" s="300" t="s">
        <v>3739</v>
      </c>
      <c r="K3" s="300"/>
      <c r="L3" s="300" t="s">
        <v>3726</v>
      </c>
      <c r="M3" s="300" t="s">
        <v>3723</v>
      </c>
      <c r="N3" s="300" t="s">
        <v>3724</v>
      </c>
      <c r="O3" s="300" t="s">
        <v>3725</v>
      </c>
      <c r="R3" t="s">
        <v>3760</v>
      </c>
    </row>
    <row r="4" spans="1:141" ht="15.6" x14ac:dyDescent="0.3">
      <c r="A4" s="437">
        <v>24</v>
      </c>
      <c r="B4" s="445">
        <v>38353</v>
      </c>
      <c r="C4" s="438" t="s">
        <v>3759</v>
      </c>
      <c r="D4" s="431"/>
      <c r="E4" s="439"/>
      <c r="F4" s="440">
        <v>123</v>
      </c>
      <c r="G4" s="441">
        <v>4</v>
      </c>
      <c r="H4" s="431">
        <v>1</v>
      </c>
      <c r="I4" s="300" t="s">
        <v>3716</v>
      </c>
      <c r="J4" s="300" t="s">
        <v>3739</v>
      </c>
      <c r="K4" s="300"/>
      <c r="L4" s="300" t="s">
        <v>3726</v>
      </c>
      <c r="M4" s="300" t="s">
        <v>3723</v>
      </c>
      <c r="N4" s="300" t="s">
        <v>3724</v>
      </c>
      <c r="O4" s="300" t="s">
        <v>3725</v>
      </c>
      <c r="R4" t="s">
        <v>3761</v>
      </c>
    </row>
    <row r="5" spans="1:141" ht="15.6" x14ac:dyDescent="0.3">
      <c r="A5" s="437">
        <v>82</v>
      </c>
      <c r="B5" s="445">
        <v>38353</v>
      </c>
      <c r="C5" s="438" t="s">
        <v>3759</v>
      </c>
      <c r="D5" s="431"/>
      <c r="E5" s="439"/>
      <c r="F5" s="440">
        <v>71</v>
      </c>
      <c r="G5" s="441">
        <v>2</v>
      </c>
      <c r="H5" s="431">
        <v>1</v>
      </c>
      <c r="I5" s="300" t="s">
        <v>3716</v>
      </c>
      <c r="J5" s="300" t="s">
        <v>3739</v>
      </c>
      <c r="K5" s="300"/>
      <c r="L5" s="300" t="s">
        <v>3726</v>
      </c>
      <c r="M5" s="300" t="s">
        <v>3723</v>
      </c>
      <c r="N5" s="300" t="s">
        <v>3724</v>
      </c>
      <c r="O5" s="300" t="s">
        <v>3725</v>
      </c>
    </row>
    <row r="6" spans="1:141" ht="15" x14ac:dyDescent="0.25">
      <c r="A6" s="433">
        <v>147</v>
      </c>
      <c r="B6" s="445">
        <v>38353</v>
      </c>
      <c r="C6" s="434" t="s">
        <v>3759</v>
      </c>
      <c r="D6" s="431"/>
      <c r="E6" s="435"/>
      <c r="F6" s="436">
        <v>86</v>
      </c>
      <c r="G6" s="424">
        <v>6</v>
      </c>
      <c r="H6" s="431">
        <v>1</v>
      </c>
      <c r="I6" s="300" t="s">
        <v>3716</v>
      </c>
      <c r="J6" s="300" t="s">
        <v>3739</v>
      </c>
      <c r="K6" s="300"/>
      <c r="L6" s="300" t="s">
        <v>3726</v>
      </c>
      <c r="M6" s="300" t="s">
        <v>3723</v>
      </c>
      <c r="N6" s="300" t="s">
        <v>3724</v>
      </c>
      <c r="O6" s="300" t="s">
        <v>3725</v>
      </c>
    </row>
    <row r="7" spans="1:141" ht="15.6" x14ac:dyDescent="0.3">
      <c r="A7" s="437">
        <v>163</v>
      </c>
      <c r="B7" s="445">
        <v>38353</v>
      </c>
      <c r="C7" s="438" t="s">
        <v>3759</v>
      </c>
      <c r="D7" s="431"/>
      <c r="E7" s="439"/>
      <c r="F7" s="440">
        <v>127</v>
      </c>
      <c r="G7" s="441">
        <v>2</v>
      </c>
      <c r="H7" s="431">
        <v>1</v>
      </c>
      <c r="I7" s="300" t="s">
        <v>3716</v>
      </c>
      <c r="J7" s="300" t="s">
        <v>3739</v>
      </c>
      <c r="K7" s="300"/>
      <c r="L7" s="300" t="s">
        <v>3726</v>
      </c>
      <c r="M7" s="300" t="s">
        <v>3723</v>
      </c>
      <c r="N7" s="300" t="s">
        <v>3724</v>
      </c>
      <c r="O7" s="300" t="s">
        <v>3725</v>
      </c>
    </row>
    <row r="8" spans="1:141" ht="15.6" x14ac:dyDescent="0.3">
      <c r="A8" s="437">
        <v>250</v>
      </c>
      <c r="B8" s="445">
        <v>38353</v>
      </c>
      <c r="C8" s="438" t="s">
        <v>3759</v>
      </c>
      <c r="D8" s="431"/>
      <c r="E8" s="439"/>
      <c r="F8" s="440">
        <v>39</v>
      </c>
      <c r="G8" s="441">
        <v>3</v>
      </c>
      <c r="H8" s="431">
        <v>1</v>
      </c>
      <c r="I8" s="300" t="s">
        <v>3716</v>
      </c>
      <c r="J8" s="300" t="s">
        <v>3739</v>
      </c>
      <c r="K8" s="300"/>
      <c r="L8" s="300" t="s">
        <v>3726</v>
      </c>
      <c r="M8" s="300" t="s">
        <v>3723</v>
      </c>
      <c r="N8" s="300" t="s">
        <v>3724</v>
      </c>
      <c r="O8" s="300" t="s">
        <v>3725</v>
      </c>
    </row>
    <row r="9" spans="1:141" ht="15.6" x14ac:dyDescent="0.3">
      <c r="A9" s="437">
        <v>252</v>
      </c>
      <c r="B9" s="445">
        <v>38353</v>
      </c>
      <c r="C9" s="438" t="s">
        <v>3759</v>
      </c>
      <c r="D9" s="431"/>
      <c r="E9" s="439"/>
      <c r="F9" s="440">
        <v>52</v>
      </c>
      <c r="G9" s="441">
        <v>2</v>
      </c>
      <c r="H9" s="431">
        <v>1</v>
      </c>
      <c r="I9" s="300" t="s">
        <v>3716</v>
      </c>
      <c r="J9" s="300" t="s">
        <v>3739</v>
      </c>
      <c r="K9" s="300"/>
      <c r="L9" s="300" t="s">
        <v>3726</v>
      </c>
      <c r="M9" s="300" t="s">
        <v>3723</v>
      </c>
      <c r="N9" s="300" t="s">
        <v>3724</v>
      </c>
      <c r="O9" s="300" t="s">
        <v>3725</v>
      </c>
    </row>
    <row r="10" spans="1:141" ht="15.6" x14ac:dyDescent="0.3">
      <c r="A10" s="437">
        <v>255</v>
      </c>
      <c r="B10" s="445">
        <v>38353</v>
      </c>
      <c r="C10" s="438" t="s">
        <v>3759</v>
      </c>
      <c r="D10" s="431"/>
      <c r="E10" s="439"/>
      <c r="F10" s="440">
        <v>65</v>
      </c>
      <c r="G10" s="441">
        <v>1</v>
      </c>
      <c r="H10" s="431">
        <v>1</v>
      </c>
      <c r="I10" s="300" t="s">
        <v>3716</v>
      </c>
      <c r="J10" s="300" t="s">
        <v>3739</v>
      </c>
      <c r="K10" s="300"/>
      <c r="L10" s="300" t="s">
        <v>3726</v>
      </c>
      <c r="M10" s="300" t="s">
        <v>3723</v>
      </c>
      <c r="N10" s="300" t="s">
        <v>3724</v>
      </c>
      <c r="O10" s="300" t="s">
        <v>3725</v>
      </c>
    </row>
    <row r="11" spans="1:141" ht="15.6" x14ac:dyDescent="0.3">
      <c r="A11" s="437">
        <v>256</v>
      </c>
      <c r="B11" s="445">
        <v>38353</v>
      </c>
      <c r="C11" s="438" t="s">
        <v>3759</v>
      </c>
      <c r="D11" s="431"/>
      <c r="E11" s="439"/>
      <c r="F11" s="440">
        <v>49</v>
      </c>
      <c r="G11" s="441">
        <v>2</v>
      </c>
      <c r="H11" s="431">
        <v>1</v>
      </c>
      <c r="I11" s="300" t="s">
        <v>3716</v>
      </c>
      <c r="J11" s="300" t="s">
        <v>3739</v>
      </c>
      <c r="K11" s="300"/>
      <c r="L11" s="300" t="s">
        <v>3726</v>
      </c>
      <c r="M11" s="300" t="s">
        <v>3723</v>
      </c>
      <c r="N11" s="300" t="s">
        <v>3724</v>
      </c>
      <c r="O11" s="300" t="s">
        <v>3725</v>
      </c>
    </row>
    <row r="12" spans="1:141" ht="15" x14ac:dyDescent="0.25">
      <c r="A12" s="433">
        <v>257</v>
      </c>
      <c r="B12" s="445">
        <v>38353</v>
      </c>
      <c r="C12" s="434" t="s">
        <v>3759</v>
      </c>
      <c r="D12" s="431"/>
      <c r="E12" s="435"/>
      <c r="F12" s="436">
        <v>127</v>
      </c>
      <c r="G12" s="424">
        <v>16</v>
      </c>
      <c r="H12" s="431">
        <v>1</v>
      </c>
      <c r="I12" s="300" t="s">
        <v>3716</v>
      </c>
      <c r="J12" s="300" t="s">
        <v>3739</v>
      </c>
      <c r="K12" s="300"/>
      <c r="L12" s="300" t="s">
        <v>3726</v>
      </c>
      <c r="M12" s="300" t="s">
        <v>3723</v>
      </c>
      <c r="N12" s="300" t="s">
        <v>3724</v>
      </c>
      <c r="O12" s="300" t="s">
        <v>3725</v>
      </c>
    </row>
    <row r="13" spans="1:141" ht="15.6" x14ac:dyDescent="0.3">
      <c r="A13" s="437">
        <v>274</v>
      </c>
      <c r="B13" s="445">
        <v>38353</v>
      </c>
      <c r="C13" s="438" t="s">
        <v>3759</v>
      </c>
      <c r="D13" s="431"/>
      <c r="E13" s="439"/>
      <c r="F13" s="440">
        <v>113</v>
      </c>
      <c r="G13" s="441">
        <v>2</v>
      </c>
      <c r="H13" s="431">
        <v>1</v>
      </c>
      <c r="I13" s="300" t="s">
        <v>3716</v>
      </c>
      <c r="J13" s="300" t="s">
        <v>3739</v>
      </c>
      <c r="K13" s="300"/>
      <c r="L13" s="300" t="s">
        <v>3726</v>
      </c>
      <c r="M13" s="300" t="s">
        <v>3723</v>
      </c>
      <c r="N13" s="300" t="s">
        <v>3724</v>
      </c>
      <c r="O13" s="300" t="s">
        <v>3725</v>
      </c>
    </row>
    <row r="14" spans="1:141" ht="15" x14ac:dyDescent="0.25">
      <c r="A14" s="433">
        <v>279</v>
      </c>
      <c r="B14" s="445">
        <v>38353</v>
      </c>
      <c r="C14" s="434" t="s">
        <v>3759</v>
      </c>
      <c r="D14" s="431"/>
      <c r="E14" s="435"/>
      <c r="F14" s="436">
        <v>113</v>
      </c>
      <c r="G14" s="424">
        <v>6</v>
      </c>
      <c r="H14" s="431">
        <v>1</v>
      </c>
      <c r="I14" s="300" t="s">
        <v>3716</v>
      </c>
      <c r="J14" s="300" t="s">
        <v>3739</v>
      </c>
      <c r="K14" s="300"/>
      <c r="L14" s="300" t="s">
        <v>3726</v>
      </c>
      <c r="M14" s="300" t="s">
        <v>3723</v>
      </c>
      <c r="N14" s="300" t="s">
        <v>3724</v>
      </c>
      <c r="O14" s="300" t="s">
        <v>3725</v>
      </c>
    </row>
    <row r="15" spans="1:141" ht="15" x14ac:dyDescent="0.25">
      <c r="A15" s="433">
        <v>280</v>
      </c>
      <c r="B15" s="445">
        <v>38353</v>
      </c>
      <c r="C15" s="434" t="s">
        <v>3759</v>
      </c>
      <c r="D15" s="431"/>
      <c r="E15" s="435"/>
      <c r="F15" s="436">
        <v>120</v>
      </c>
      <c r="G15" s="424">
        <v>5</v>
      </c>
      <c r="H15" s="431">
        <v>1</v>
      </c>
      <c r="I15" s="300" t="s">
        <v>3716</v>
      </c>
      <c r="J15" s="300" t="s">
        <v>3739</v>
      </c>
      <c r="K15" s="300"/>
      <c r="L15" s="300" t="s">
        <v>3726</v>
      </c>
      <c r="M15" s="300" t="s">
        <v>3723</v>
      </c>
      <c r="N15" s="300" t="s">
        <v>3724</v>
      </c>
      <c r="O15" s="300" t="s">
        <v>3725</v>
      </c>
    </row>
    <row r="16" spans="1:141" ht="15" x14ac:dyDescent="0.25">
      <c r="A16" s="433">
        <v>281</v>
      </c>
      <c r="B16" s="445">
        <v>38353</v>
      </c>
      <c r="C16" s="434" t="s">
        <v>3759</v>
      </c>
      <c r="D16" s="431"/>
      <c r="E16" s="435"/>
      <c r="F16" s="436">
        <v>144</v>
      </c>
      <c r="G16" s="424">
        <v>5</v>
      </c>
      <c r="H16" s="431">
        <v>1</v>
      </c>
      <c r="I16" s="300" t="s">
        <v>3716</v>
      </c>
      <c r="J16" s="300" t="s">
        <v>3739</v>
      </c>
      <c r="K16" s="300"/>
      <c r="L16" s="300" t="s">
        <v>3726</v>
      </c>
      <c r="M16" s="300" t="s">
        <v>3723</v>
      </c>
      <c r="N16" s="300" t="s">
        <v>3724</v>
      </c>
      <c r="O16" s="300" t="s">
        <v>3725</v>
      </c>
    </row>
    <row r="17" spans="1:15" ht="15.6" x14ac:dyDescent="0.3">
      <c r="A17" s="437">
        <v>289</v>
      </c>
      <c r="B17" s="445">
        <v>38353</v>
      </c>
      <c r="C17" s="438" t="s">
        <v>3759</v>
      </c>
      <c r="D17" s="431"/>
      <c r="E17" s="439"/>
      <c r="F17" s="440">
        <v>120</v>
      </c>
      <c r="G17" s="441">
        <v>2</v>
      </c>
      <c r="H17" s="431">
        <v>1</v>
      </c>
      <c r="I17" s="300" t="s">
        <v>3716</v>
      </c>
      <c r="J17" s="300" t="s">
        <v>3739</v>
      </c>
      <c r="K17" s="300"/>
      <c r="L17" s="300" t="s">
        <v>3726</v>
      </c>
      <c r="M17" s="300" t="s">
        <v>3723</v>
      </c>
      <c r="N17" s="300" t="s">
        <v>3724</v>
      </c>
      <c r="O17" s="300" t="s">
        <v>3725</v>
      </c>
    </row>
    <row r="18" spans="1:15" ht="15.6" x14ac:dyDescent="0.3">
      <c r="A18" s="437">
        <v>290</v>
      </c>
      <c r="B18" s="445">
        <v>38353</v>
      </c>
      <c r="C18" s="438" t="s">
        <v>3759</v>
      </c>
      <c r="D18" s="431"/>
      <c r="E18" s="439"/>
      <c r="F18" s="440">
        <v>117</v>
      </c>
      <c r="G18" s="441">
        <v>2</v>
      </c>
      <c r="H18" s="431">
        <v>1</v>
      </c>
      <c r="I18" s="300" t="s">
        <v>3716</v>
      </c>
      <c r="J18" s="300" t="s">
        <v>3739</v>
      </c>
      <c r="K18" s="300"/>
      <c r="L18" s="300" t="s">
        <v>3726</v>
      </c>
      <c r="M18" s="300" t="s">
        <v>3723</v>
      </c>
      <c r="N18" s="300" t="s">
        <v>3724</v>
      </c>
      <c r="O18" s="300" t="s">
        <v>3725</v>
      </c>
    </row>
    <row r="19" spans="1:15" ht="15" x14ac:dyDescent="0.25">
      <c r="A19" s="433">
        <v>291</v>
      </c>
      <c r="B19" s="445">
        <v>38353</v>
      </c>
      <c r="C19" s="434" t="s">
        <v>3759</v>
      </c>
      <c r="D19" s="431"/>
      <c r="E19" s="435"/>
      <c r="F19" s="436">
        <v>134</v>
      </c>
      <c r="G19" s="424">
        <v>8</v>
      </c>
      <c r="H19" s="431">
        <v>1</v>
      </c>
      <c r="I19" s="300" t="s">
        <v>3716</v>
      </c>
      <c r="J19" s="300" t="s">
        <v>3739</v>
      </c>
      <c r="K19" s="300"/>
      <c r="L19" s="300" t="s">
        <v>3726</v>
      </c>
      <c r="M19" s="300" t="s">
        <v>3723</v>
      </c>
      <c r="N19" s="300" t="s">
        <v>3724</v>
      </c>
      <c r="O19" s="300" t="s">
        <v>3725</v>
      </c>
    </row>
    <row r="20" spans="1:15" ht="15" x14ac:dyDescent="0.25">
      <c r="A20" s="433">
        <v>292</v>
      </c>
      <c r="B20" s="445">
        <v>38353</v>
      </c>
      <c r="C20" s="434" t="s">
        <v>3759</v>
      </c>
      <c r="D20" s="431"/>
      <c r="E20" s="435"/>
      <c r="F20" s="436">
        <v>142</v>
      </c>
      <c r="G20" s="424">
        <v>5</v>
      </c>
      <c r="H20" s="431">
        <v>1</v>
      </c>
      <c r="I20" s="300" t="s">
        <v>3716</v>
      </c>
      <c r="J20" s="300" t="s">
        <v>3739</v>
      </c>
      <c r="K20" s="300"/>
      <c r="L20" s="300" t="s">
        <v>3726</v>
      </c>
      <c r="M20" s="300" t="s">
        <v>3723</v>
      </c>
      <c r="N20" s="300" t="s">
        <v>3724</v>
      </c>
      <c r="O20" s="300" t="s">
        <v>3725</v>
      </c>
    </row>
    <row r="21" spans="1:15" ht="15" x14ac:dyDescent="0.25">
      <c r="A21" s="433">
        <v>293</v>
      </c>
      <c r="B21" s="445">
        <v>38353</v>
      </c>
      <c r="C21" s="434" t="s">
        <v>3759</v>
      </c>
      <c r="D21" s="431"/>
      <c r="E21" s="435"/>
      <c r="F21" s="436">
        <v>150</v>
      </c>
      <c r="G21" s="424">
        <v>7</v>
      </c>
      <c r="H21" s="431">
        <v>1</v>
      </c>
      <c r="I21" s="300" t="s">
        <v>3716</v>
      </c>
      <c r="J21" s="300" t="s">
        <v>3739</v>
      </c>
      <c r="K21" s="300"/>
      <c r="L21" s="300" t="s">
        <v>3726</v>
      </c>
      <c r="M21" s="300" t="s">
        <v>3723</v>
      </c>
      <c r="N21" s="300" t="s">
        <v>3724</v>
      </c>
      <c r="O21" s="300" t="s">
        <v>3725</v>
      </c>
    </row>
    <row r="22" spans="1:15" ht="15" x14ac:dyDescent="0.25">
      <c r="A22" s="433">
        <v>294</v>
      </c>
      <c r="B22" s="445">
        <v>38353</v>
      </c>
      <c r="C22" s="434" t="s">
        <v>3759</v>
      </c>
      <c r="D22" s="431"/>
      <c r="E22" s="435"/>
      <c r="F22" s="436">
        <v>137</v>
      </c>
      <c r="G22" s="424">
        <v>5</v>
      </c>
      <c r="H22" s="431">
        <v>1</v>
      </c>
      <c r="I22" s="300" t="s">
        <v>3716</v>
      </c>
      <c r="J22" s="300" t="s">
        <v>3739</v>
      </c>
      <c r="K22" s="300"/>
      <c r="L22" s="300" t="s">
        <v>3726</v>
      </c>
      <c r="M22" s="300" t="s">
        <v>3723</v>
      </c>
      <c r="N22" s="300" t="s">
        <v>3724</v>
      </c>
      <c r="O22" s="300" t="s">
        <v>3725</v>
      </c>
    </row>
    <row r="23" spans="1:15" ht="15" x14ac:dyDescent="0.25">
      <c r="A23" s="433">
        <v>295</v>
      </c>
      <c r="B23" s="445">
        <v>38353</v>
      </c>
      <c r="C23" s="434" t="s">
        <v>3759</v>
      </c>
      <c r="D23" s="431"/>
      <c r="E23" s="435"/>
      <c r="F23" s="436">
        <v>142</v>
      </c>
      <c r="G23" s="424">
        <v>5</v>
      </c>
      <c r="H23" s="431">
        <v>1</v>
      </c>
      <c r="I23" s="300" t="s">
        <v>3716</v>
      </c>
      <c r="J23" s="300" t="s">
        <v>3739</v>
      </c>
      <c r="K23" s="300"/>
      <c r="L23" s="300" t="s">
        <v>3726</v>
      </c>
      <c r="M23" s="300" t="s">
        <v>3723</v>
      </c>
      <c r="N23" s="300" t="s">
        <v>3724</v>
      </c>
      <c r="O23" s="300" t="s">
        <v>3725</v>
      </c>
    </row>
    <row r="24" spans="1:15" ht="15.6" x14ac:dyDescent="0.3">
      <c r="A24" s="437">
        <v>296</v>
      </c>
      <c r="B24" s="445">
        <v>38353</v>
      </c>
      <c r="C24" s="438" t="s">
        <v>3759</v>
      </c>
      <c r="D24" s="431"/>
      <c r="E24" s="439"/>
      <c r="F24" s="440">
        <v>138</v>
      </c>
      <c r="G24" s="441">
        <v>2</v>
      </c>
      <c r="H24" s="431">
        <v>1</v>
      </c>
      <c r="I24" s="300" t="s">
        <v>3716</v>
      </c>
      <c r="J24" s="300" t="s">
        <v>3739</v>
      </c>
      <c r="K24" s="300"/>
      <c r="L24" s="300" t="s">
        <v>3726</v>
      </c>
      <c r="M24" s="300" t="s">
        <v>3723</v>
      </c>
      <c r="N24" s="300" t="s">
        <v>3724</v>
      </c>
      <c r="O24" s="300" t="s">
        <v>3725</v>
      </c>
    </row>
    <row r="25" spans="1:15" ht="15" x14ac:dyDescent="0.25">
      <c r="A25" s="433">
        <v>297</v>
      </c>
      <c r="B25" s="445">
        <v>38353</v>
      </c>
      <c r="C25" s="434" t="s">
        <v>3759</v>
      </c>
      <c r="D25" s="431"/>
      <c r="E25" s="435"/>
      <c r="F25" s="436">
        <v>171</v>
      </c>
      <c r="G25" s="424">
        <v>5</v>
      </c>
      <c r="H25" s="431">
        <v>1</v>
      </c>
      <c r="I25" s="300" t="s">
        <v>3716</v>
      </c>
      <c r="J25" s="300" t="s">
        <v>3739</v>
      </c>
      <c r="K25" s="300"/>
      <c r="L25" s="300" t="s">
        <v>3726</v>
      </c>
      <c r="M25" s="300" t="s">
        <v>3723</v>
      </c>
      <c r="N25" s="300" t="s">
        <v>3724</v>
      </c>
      <c r="O25" s="300" t="s">
        <v>3725</v>
      </c>
    </row>
    <row r="26" spans="1:15" ht="15" x14ac:dyDescent="0.25">
      <c r="A26" s="433">
        <v>298</v>
      </c>
      <c r="B26" s="445">
        <v>38353</v>
      </c>
      <c r="C26" s="434" t="s">
        <v>3759</v>
      </c>
      <c r="D26" s="431"/>
      <c r="E26" s="435"/>
      <c r="F26" s="436">
        <v>156</v>
      </c>
      <c r="G26" s="424">
        <v>8</v>
      </c>
      <c r="H26" s="431">
        <v>1</v>
      </c>
      <c r="I26" s="300" t="s">
        <v>3716</v>
      </c>
      <c r="J26" s="300" t="s">
        <v>3739</v>
      </c>
      <c r="K26" s="300"/>
      <c r="L26" s="300" t="s">
        <v>3726</v>
      </c>
      <c r="M26" s="300" t="s">
        <v>3723</v>
      </c>
      <c r="N26" s="300" t="s">
        <v>3724</v>
      </c>
      <c r="O26" s="300" t="s">
        <v>3725</v>
      </c>
    </row>
    <row r="27" spans="1:15" ht="15" x14ac:dyDescent="0.25">
      <c r="A27" s="433">
        <v>299</v>
      </c>
      <c r="B27" s="445">
        <v>38353</v>
      </c>
      <c r="C27" s="434" t="s">
        <v>3759</v>
      </c>
      <c r="D27" s="431"/>
      <c r="E27" s="435"/>
      <c r="F27" s="436">
        <v>160</v>
      </c>
      <c r="G27" s="424">
        <v>24</v>
      </c>
      <c r="H27" s="431">
        <v>1</v>
      </c>
      <c r="I27" s="300" t="s">
        <v>3716</v>
      </c>
      <c r="J27" s="300" t="s">
        <v>3739</v>
      </c>
      <c r="K27" s="300"/>
      <c r="L27" s="300" t="s">
        <v>3726</v>
      </c>
      <c r="M27" s="300" t="s">
        <v>3723</v>
      </c>
      <c r="N27" s="300" t="s">
        <v>3724</v>
      </c>
      <c r="O27" s="300" t="s">
        <v>3725</v>
      </c>
    </row>
    <row r="28" spans="1:15" ht="15" x14ac:dyDescent="0.25">
      <c r="A28" s="433">
        <v>300</v>
      </c>
      <c r="B28" s="445">
        <v>38353</v>
      </c>
      <c r="C28" s="434" t="s">
        <v>3759</v>
      </c>
      <c r="D28" s="431"/>
      <c r="E28" s="435"/>
      <c r="F28" s="436">
        <v>155</v>
      </c>
      <c r="G28" s="424">
        <v>20</v>
      </c>
      <c r="H28" s="431">
        <v>1</v>
      </c>
      <c r="I28" s="300" t="s">
        <v>3716</v>
      </c>
      <c r="J28" s="300" t="s">
        <v>3739</v>
      </c>
      <c r="K28" s="300"/>
      <c r="L28" s="300" t="s">
        <v>3726</v>
      </c>
      <c r="M28" s="300" t="s">
        <v>3723</v>
      </c>
      <c r="N28" s="300" t="s">
        <v>3724</v>
      </c>
      <c r="O28" s="300" t="s">
        <v>3725</v>
      </c>
    </row>
    <row r="29" spans="1:15" ht="15" x14ac:dyDescent="0.25">
      <c r="A29" s="433">
        <f>SUM(A28+1)</f>
        <v>301</v>
      </c>
      <c r="B29" s="445">
        <v>38353</v>
      </c>
      <c r="C29" s="434" t="s">
        <v>3759</v>
      </c>
      <c r="D29" s="431"/>
      <c r="E29" s="435"/>
      <c r="F29" s="436">
        <v>151</v>
      </c>
      <c r="G29" s="424">
        <v>18</v>
      </c>
      <c r="H29" s="431">
        <v>1</v>
      </c>
      <c r="I29" s="300" t="s">
        <v>3716</v>
      </c>
      <c r="J29" s="300" t="s">
        <v>3739</v>
      </c>
      <c r="K29" s="300"/>
      <c r="L29" s="300" t="s">
        <v>3726</v>
      </c>
      <c r="M29" s="300" t="s">
        <v>3723</v>
      </c>
      <c r="N29" s="300" t="s">
        <v>3724</v>
      </c>
      <c r="O29" s="300" t="s">
        <v>3725</v>
      </c>
    </row>
    <row r="30" spans="1:15" ht="15" x14ac:dyDescent="0.25">
      <c r="A30" s="433">
        <f t="shared" ref="A30:A93" si="0">SUM(A29+1)</f>
        <v>302</v>
      </c>
      <c r="B30" s="445">
        <v>38353</v>
      </c>
      <c r="C30" s="434" t="s">
        <v>3759</v>
      </c>
      <c r="D30" s="431"/>
      <c r="E30" s="435"/>
      <c r="F30" s="436">
        <v>153</v>
      </c>
      <c r="G30" s="424">
        <v>10</v>
      </c>
      <c r="H30" s="431">
        <v>1</v>
      </c>
      <c r="I30" s="300" t="s">
        <v>3716</v>
      </c>
      <c r="J30" s="300" t="s">
        <v>3739</v>
      </c>
      <c r="K30" s="300"/>
      <c r="L30" s="300" t="s">
        <v>3726</v>
      </c>
      <c r="M30" s="300" t="s">
        <v>3723</v>
      </c>
      <c r="N30" s="300" t="s">
        <v>3724</v>
      </c>
      <c r="O30" s="300" t="s">
        <v>3725</v>
      </c>
    </row>
    <row r="31" spans="1:15" ht="15" x14ac:dyDescent="0.25">
      <c r="A31" s="433">
        <f t="shared" si="0"/>
        <v>303</v>
      </c>
      <c r="B31" s="445">
        <v>38353</v>
      </c>
      <c r="C31" s="434" t="s">
        <v>3759</v>
      </c>
      <c r="D31" s="431"/>
      <c r="E31" s="435"/>
      <c r="F31" s="436">
        <v>157</v>
      </c>
      <c r="G31" s="424">
        <v>9</v>
      </c>
      <c r="H31" s="431">
        <v>1</v>
      </c>
      <c r="I31" s="300" t="s">
        <v>3716</v>
      </c>
      <c r="J31" s="300" t="s">
        <v>3739</v>
      </c>
      <c r="K31" s="300"/>
      <c r="L31" s="300" t="s">
        <v>3726</v>
      </c>
      <c r="M31" s="300" t="s">
        <v>3723</v>
      </c>
      <c r="N31" s="300" t="s">
        <v>3724</v>
      </c>
      <c r="O31" s="300" t="s">
        <v>3725</v>
      </c>
    </row>
    <row r="32" spans="1:15" ht="15" x14ac:dyDescent="0.25">
      <c r="A32" s="433">
        <f t="shared" si="0"/>
        <v>304</v>
      </c>
      <c r="B32" s="445">
        <v>38353</v>
      </c>
      <c r="C32" s="434" t="s">
        <v>3759</v>
      </c>
      <c r="D32" s="431"/>
      <c r="E32" s="442"/>
      <c r="F32" s="436">
        <v>144</v>
      </c>
      <c r="G32" s="424">
        <v>15</v>
      </c>
      <c r="H32" s="431">
        <v>1</v>
      </c>
      <c r="I32" s="300" t="s">
        <v>3716</v>
      </c>
      <c r="J32" s="300" t="s">
        <v>3739</v>
      </c>
      <c r="K32" s="300"/>
      <c r="L32" s="300" t="s">
        <v>3726</v>
      </c>
      <c r="M32" s="300" t="s">
        <v>3723</v>
      </c>
      <c r="N32" s="300" t="s">
        <v>3724</v>
      </c>
      <c r="O32" s="300" t="s">
        <v>3725</v>
      </c>
    </row>
    <row r="33" spans="1:15" ht="15" x14ac:dyDescent="0.25">
      <c r="A33" s="433">
        <f t="shared" si="0"/>
        <v>305</v>
      </c>
      <c r="B33" s="445">
        <v>38353</v>
      </c>
      <c r="C33" s="434" t="s">
        <v>3759</v>
      </c>
      <c r="D33" s="431"/>
      <c r="E33" s="442"/>
      <c r="F33" s="436">
        <v>165</v>
      </c>
      <c r="G33" s="424">
        <v>26</v>
      </c>
      <c r="H33" s="431">
        <v>1</v>
      </c>
      <c r="I33" s="300" t="s">
        <v>3716</v>
      </c>
      <c r="J33" s="300" t="s">
        <v>3739</v>
      </c>
      <c r="K33" s="300"/>
      <c r="L33" s="300" t="s">
        <v>3726</v>
      </c>
      <c r="M33" s="300" t="s">
        <v>3723</v>
      </c>
      <c r="N33" s="300" t="s">
        <v>3724</v>
      </c>
      <c r="O33" s="300" t="s">
        <v>3725</v>
      </c>
    </row>
    <row r="34" spans="1:15" ht="15" x14ac:dyDescent="0.25">
      <c r="A34" s="433">
        <f t="shared" si="0"/>
        <v>306</v>
      </c>
      <c r="B34" s="445">
        <v>38353</v>
      </c>
      <c r="C34" s="434" t="s">
        <v>3759</v>
      </c>
      <c r="D34" s="431"/>
      <c r="E34" s="442"/>
      <c r="F34" s="436">
        <v>139</v>
      </c>
      <c r="G34" s="424">
        <v>5</v>
      </c>
      <c r="H34" s="431">
        <v>1</v>
      </c>
      <c r="I34" s="300" t="s">
        <v>3716</v>
      </c>
      <c r="J34" s="300" t="s">
        <v>3739</v>
      </c>
      <c r="K34" s="300"/>
      <c r="L34" s="300" t="s">
        <v>3726</v>
      </c>
      <c r="M34" s="300" t="s">
        <v>3723</v>
      </c>
      <c r="N34" s="300" t="s">
        <v>3724</v>
      </c>
      <c r="O34" s="300" t="s">
        <v>3725</v>
      </c>
    </row>
    <row r="35" spans="1:15" ht="15" x14ac:dyDescent="0.25">
      <c r="A35" s="433">
        <f t="shared" si="0"/>
        <v>307</v>
      </c>
      <c r="B35" s="445">
        <v>38353</v>
      </c>
      <c r="C35" s="434" t="s">
        <v>3759</v>
      </c>
      <c r="D35" s="431"/>
      <c r="E35" s="442"/>
      <c r="F35" s="436">
        <v>153</v>
      </c>
      <c r="G35" s="424">
        <v>8</v>
      </c>
      <c r="H35" s="431">
        <v>1</v>
      </c>
      <c r="I35" s="300" t="s">
        <v>3716</v>
      </c>
      <c r="J35" s="300" t="s">
        <v>3739</v>
      </c>
      <c r="K35" s="300"/>
      <c r="L35" s="300" t="s">
        <v>3726</v>
      </c>
      <c r="M35" s="300" t="s">
        <v>3723</v>
      </c>
      <c r="N35" s="300" t="s">
        <v>3724</v>
      </c>
      <c r="O35" s="300" t="s">
        <v>3725</v>
      </c>
    </row>
    <row r="36" spans="1:15" ht="15" x14ac:dyDescent="0.25">
      <c r="A36" s="433">
        <f t="shared" si="0"/>
        <v>308</v>
      </c>
      <c r="B36" s="445">
        <v>38353</v>
      </c>
      <c r="C36" s="434" t="s">
        <v>3759</v>
      </c>
      <c r="D36" s="431"/>
      <c r="E36" s="442"/>
      <c r="F36" s="436">
        <v>148</v>
      </c>
      <c r="G36" s="424">
        <v>5</v>
      </c>
      <c r="H36" s="431">
        <v>1</v>
      </c>
      <c r="I36" s="300" t="s">
        <v>3716</v>
      </c>
      <c r="J36" s="300" t="s">
        <v>3739</v>
      </c>
      <c r="K36" s="300"/>
      <c r="L36" s="300" t="s">
        <v>3726</v>
      </c>
      <c r="M36" s="300" t="s">
        <v>3723</v>
      </c>
      <c r="N36" s="300" t="s">
        <v>3724</v>
      </c>
      <c r="O36" s="300" t="s">
        <v>3725</v>
      </c>
    </row>
    <row r="37" spans="1:15" ht="15" x14ac:dyDescent="0.25">
      <c r="A37" s="433">
        <f t="shared" si="0"/>
        <v>309</v>
      </c>
      <c r="B37" s="445">
        <v>38353</v>
      </c>
      <c r="C37" s="434" t="s">
        <v>3759</v>
      </c>
      <c r="D37" s="431"/>
      <c r="E37" s="442"/>
      <c r="F37" s="436">
        <v>145</v>
      </c>
      <c r="G37" s="424">
        <v>5</v>
      </c>
      <c r="H37" s="431">
        <v>1</v>
      </c>
      <c r="I37" s="300" t="s">
        <v>3716</v>
      </c>
      <c r="J37" s="300" t="s">
        <v>3739</v>
      </c>
      <c r="K37" s="300"/>
      <c r="L37" s="300" t="s">
        <v>3726</v>
      </c>
      <c r="M37" s="300" t="s">
        <v>3723</v>
      </c>
      <c r="N37" s="300" t="s">
        <v>3724</v>
      </c>
      <c r="O37" s="300" t="s">
        <v>3725</v>
      </c>
    </row>
    <row r="38" spans="1:15" ht="15" x14ac:dyDescent="0.25">
      <c r="A38" s="433">
        <f t="shared" si="0"/>
        <v>310</v>
      </c>
      <c r="B38" s="445">
        <v>38353</v>
      </c>
      <c r="C38" s="434" t="s">
        <v>3759</v>
      </c>
      <c r="D38" s="431"/>
      <c r="E38" s="442"/>
      <c r="F38" s="436">
        <v>198</v>
      </c>
      <c r="G38" s="424">
        <v>5</v>
      </c>
      <c r="H38" s="431">
        <v>1</v>
      </c>
      <c r="I38" s="300" t="s">
        <v>3716</v>
      </c>
      <c r="J38" s="300" t="s">
        <v>3739</v>
      </c>
      <c r="K38" s="300"/>
      <c r="L38" s="300" t="s">
        <v>3726</v>
      </c>
      <c r="M38" s="300" t="s">
        <v>3723</v>
      </c>
      <c r="N38" s="300" t="s">
        <v>3724</v>
      </c>
      <c r="O38" s="300" t="s">
        <v>3725</v>
      </c>
    </row>
    <row r="39" spans="1:15" ht="15" x14ac:dyDescent="0.25">
      <c r="A39" s="433">
        <f t="shared" si="0"/>
        <v>311</v>
      </c>
      <c r="B39" s="445">
        <v>38353</v>
      </c>
      <c r="C39" s="434" t="s">
        <v>3759</v>
      </c>
      <c r="D39" s="431"/>
      <c r="E39" s="442"/>
      <c r="F39" s="436">
        <v>159</v>
      </c>
      <c r="G39" s="430">
        <v>8</v>
      </c>
      <c r="H39" s="431">
        <v>1</v>
      </c>
      <c r="I39" s="300" t="s">
        <v>3716</v>
      </c>
      <c r="J39" s="300" t="s">
        <v>3739</v>
      </c>
      <c r="K39" s="300"/>
      <c r="L39" s="300" t="s">
        <v>3726</v>
      </c>
      <c r="M39" s="300" t="s">
        <v>3723</v>
      </c>
      <c r="N39" s="300" t="s">
        <v>3724</v>
      </c>
      <c r="O39" s="300" t="s">
        <v>3725</v>
      </c>
    </row>
    <row r="40" spans="1:15" ht="15" x14ac:dyDescent="0.25">
      <c r="A40" s="433">
        <f t="shared" si="0"/>
        <v>312</v>
      </c>
      <c r="B40" s="445">
        <v>38353</v>
      </c>
      <c r="C40" s="434" t="s">
        <v>3759</v>
      </c>
      <c r="D40" s="431"/>
      <c r="E40" s="442"/>
      <c r="F40" s="436">
        <v>145</v>
      </c>
      <c r="G40" s="430">
        <v>5</v>
      </c>
      <c r="H40" s="431">
        <v>1</v>
      </c>
      <c r="I40" s="300" t="s">
        <v>3716</v>
      </c>
      <c r="J40" s="300" t="s">
        <v>3739</v>
      </c>
      <c r="K40" s="300"/>
      <c r="L40" s="300" t="s">
        <v>3726</v>
      </c>
      <c r="M40" s="300" t="s">
        <v>3723</v>
      </c>
      <c r="N40" s="300" t="s">
        <v>3724</v>
      </c>
      <c r="O40" s="300" t="s">
        <v>3725</v>
      </c>
    </row>
    <row r="41" spans="1:15" ht="15" x14ac:dyDescent="0.25">
      <c r="A41" s="433">
        <f t="shared" si="0"/>
        <v>313</v>
      </c>
      <c r="B41" s="445">
        <v>38353</v>
      </c>
      <c r="C41" s="434" t="s">
        <v>3759</v>
      </c>
      <c r="D41" s="431"/>
      <c r="E41" s="442"/>
      <c r="F41" s="436">
        <v>165</v>
      </c>
      <c r="G41" s="430">
        <v>5</v>
      </c>
      <c r="H41" s="431">
        <v>1</v>
      </c>
      <c r="I41" s="300" t="s">
        <v>3716</v>
      </c>
      <c r="J41" s="300" t="s">
        <v>3739</v>
      </c>
      <c r="K41" s="300"/>
      <c r="L41" s="300" t="s">
        <v>3726</v>
      </c>
      <c r="M41" s="300" t="s">
        <v>3723</v>
      </c>
      <c r="N41" s="300" t="s">
        <v>3724</v>
      </c>
      <c r="O41" s="300" t="s">
        <v>3725</v>
      </c>
    </row>
    <row r="42" spans="1:15" ht="15.6" x14ac:dyDescent="0.3">
      <c r="A42" s="437">
        <f t="shared" si="0"/>
        <v>314</v>
      </c>
      <c r="B42" s="445">
        <v>38353</v>
      </c>
      <c r="C42" s="438" t="s">
        <v>3759</v>
      </c>
      <c r="D42" s="431"/>
      <c r="E42" s="443"/>
      <c r="F42" s="440">
        <v>118</v>
      </c>
      <c r="G42" s="444">
        <v>2</v>
      </c>
      <c r="H42" s="431">
        <v>1</v>
      </c>
      <c r="I42" s="300" t="s">
        <v>3716</v>
      </c>
      <c r="J42" s="300" t="s">
        <v>3739</v>
      </c>
      <c r="K42" s="300"/>
      <c r="L42" s="300" t="s">
        <v>3726</v>
      </c>
      <c r="M42" s="300" t="s">
        <v>3723</v>
      </c>
      <c r="N42" s="300" t="s">
        <v>3724</v>
      </c>
      <c r="O42" s="300" t="s">
        <v>3725</v>
      </c>
    </row>
    <row r="43" spans="1:15" ht="15.6" x14ac:dyDescent="0.3">
      <c r="A43" s="437">
        <f t="shared" si="0"/>
        <v>315</v>
      </c>
      <c r="B43" s="445">
        <v>38353</v>
      </c>
      <c r="C43" s="438" t="s">
        <v>3759</v>
      </c>
      <c r="D43" s="431"/>
      <c r="E43" s="443"/>
      <c r="F43" s="440">
        <v>139</v>
      </c>
      <c r="G43" s="444">
        <v>2</v>
      </c>
      <c r="H43" s="431">
        <v>1</v>
      </c>
      <c r="I43" s="300" t="s">
        <v>3716</v>
      </c>
      <c r="J43" s="300" t="s">
        <v>3739</v>
      </c>
      <c r="K43" s="300"/>
      <c r="L43" s="300" t="s">
        <v>3726</v>
      </c>
      <c r="M43" s="300" t="s">
        <v>3723</v>
      </c>
      <c r="N43" s="300" t="s">
        <v>3724</v>
      </c>
      <c r="O43" s="300" t="s">
        <v>3725</v>
      </c>
    </row>
    <row r="44" spans="1:15" ht="15.6" x14ac:dyDescent="0.3">
      <c r="A44" s="437">
        <f t="shared" si="0"/>
        <v>316</v>
      </c>
      <c r="B44" s="445">
        <v>38353</v>
      </c>
      <c r="C44" s="438" t="s">
        <v>3759</v>
      </c>
      <c r="D44" s="431"/>
      <c r="E44" s="443"/>
      <c r="F44" s="440">
        <v>149</v>
      </c>
      <c r="G44" s="444">
        <v>2</v>
      </c>
      <c r="H44" s="431">
        <v>1</v>
      </c>
      <c r="I44" s="300" t="s">
        <v>3716</v>
      </c>
      <c r="J44" s="300" t="s">
        <v>3739</v>
      </c>
      <c r="K44" s="300"/>
      <c r="L44" s="300" t="s">
        <v>3726</v>
      </c>
      <c r="M44" s="300" t="s">
        <v>3723</v>
      </c>
      <c r="N44" s="300" t="s">
        <v>3724</v>
      </c>
      <c r="O44" s="300" t="s">
        <v>3725</v>
      </c>
    </row>
    <row r="45" spans="1:15" ht="15" x14ac:dyDescent="0.25">
      <c r="A45" s="433">
        <f t="shared" si="0"/>
        <v>317</v>
      </c>
      <c r="B45" s="445">
        <v>38353</v>
      </c>
      <c r="C45" s="434" t="s">
        <v>3759</v>
      </c>
      <c r="D45" s="431"/>
      <c r="E45" s="442"/>
      <c r="F45" s="436">
        <v>167</v>
      </c>
      <c r="G45" s="430">
        <v>5</v>
      </c>
      <c r="H45" s="431">
        <v>1</v>
      </c>
      <c r="I45" s="300" t="s">
        <v>3716</v>
      </c>
      <c r="J45" s="300" t="s">
        <v>3739</v>
      </c>
      <c r="K45" s="300"/>
      <c r="L45" s="300" t="s">
        <v>3726</v>
      </c>
      <c r="M45" s="300" t="s">
        <v>3723</v>
      </c>
      <c r="N45" s="300" t="s">
        <v>3724</v>
      </c>
      <c r="O45" s="300" t="s">
        <v>3725</v>
      </c>
    </row>
    <row r="46" spans="1:15" ht="15.6" x14ac:dyDescent="0.3">
      <c r="A46" s="437">
        <v>320</v>
      </c>
      <c r="B46" s="445">
        <v>38353</v>
      </c>
      <c r="C46" s="438" t="s">
        <v>3759</v>
      </c>
      <c r="D46" s="431"/>
      <c r="E46" s="443"/>
      <c r="F46" s="440">
        <v>101</v>
      </c>
      <c r="G46" s="444">
        <v>2</v>
      </c>
      <c r="H46" s="431">
        <v>1</v>
      </c>
      <c r="I46" s="300" t="s">
        <v>3716</v>
      </c>
      <c r="J46" s="300" t="s">
        <v>3739</v>
      </c>
      <c r="K46" s="300"/>
      <c r="L46" s="300" t="s">
        <v>3726</v>
      </c>
      <c r="M46" s="300" t="s">
        <v>3723</v>
      </c>
      <c r="N46" s="300" t="s">
        <v>3724</v>
      </c>
      <c r="O46" s="300" t="s">
        <v>3725</v>
      </c>
    </row>
    <row r="47" spans="1:15" ht="15.6" x14ac:dyDescent="0.3">
      <c r="A47" s="437">
        <f t="shared" si="0"/>
        <v>321</v>
      </c>
      <c r="B47" s="445">
        <v>38353</v>
      </c>
      <c r="C47" s="438" t="s">
        <v>3759</v>
      </c>
      <c r="D47" s="431"/>
      <c r="E47" s="443"/>
      <c r="F47" s="440">
        <v>79</v>
      </c>
      <c r="G47" s="444">
        <v>2</v>
      </c>
      <c r="H47" s="431">
        <v>1</v>
      </c>
      <c r="I47" s="300" t="s">
        <v>3716</v>
      </c>
      <c r="J47" s="300" t="s">
        <v>3739</v>
      </c>
      <c r="K47" s="300"/>
      <c r="L47" s="300" t="s">
        <v>3726</v>
      </c>
      <c r="M47" s="300" t="s">
        <v>3723</v>
      </c>
      <c r="N47" s="300" t="s">
        <v>3724</v>
      </c>
      <c r="O47" s="300" t="s">
        <v>3725</v>
      </c>
    </row>
    <row r="48" spans="1:15" ht="15" x14ac:dyDescent="0.25">
      <c r="A48" s="433">
        <v>326</v>
      </c>
      <c r="B48" s="445">
        <v>38353</v>
      </c>
      <c r="C48" s="434" t="s">
        <v>3759</v>
      </c>
      <c r="D48" s="431"/>
      <c r="E48" s="442"/>
      <c r="F48" s="436">
        <v>182</v>
      </c>
      <c r="G48" s="430">
        <v>10</v>
      </c>
      <c r="H48" s="431">
        <v>1</v>
      </c>
      <c r="I48" s="300" t="s">
        <v>3716</v>
      </c>
      <c r="J48" s="300" t="s">
        <v>3739</v>
      </c>
      <c r="K48" s="300"/>
      <c r="L48" s="300" t="s">
        <v>3726</v>
      </c>
      <c r="M48" s="300" t="s">
        <v>3723</v>
      </c>
      <c r="N48" s="300" t="s">
        <v>3724</v>
      </c>
      <c r="O48" s="300" t="s">
        <v>3725</v>
      </c>
    </row>
    <row r="49" spans="1:15" ht="15" x14ac:dyDescent="0.25">
      <c r="A49" s="433">
        <f t="shared" si="0"/>
        <v>327</v>
      </c>
      <c r="B49" s="445">
        <v>38353</v>
      </c>
      <c r="C49" s="434" t="s">
        <v>3759</v>
      </c>
      <c r="D49" s="431"/>
      <c r="E49" s="442"/>
      <c r="F49" s="436">
        <v>213</v>
      </c>
      <c r="G49" s="430">
        <v>34</v>
      </c>
      <c r="H49" s="431">
        <v>1</v>
      </c>
      <c r="I49" s="300" t="s">
        <v>3716</v>
      </c>
      <c r="J49" s="300" t="s">
        <v>3739</v>
      </c>
      <c r="K49" s="300"/>
      <c r="L49" s="300" t="s">
        <v>3726</v>
      </c>
      <c r="M49" s="300" t="s">
        <v>3723</v>
      </c>
      <c r="N49" s="300" t="s">
        <v>3724</v>
      </c>
      <c r="O49" s="300" t="s">
        <v>3725</v>
      </c>
    </row>
    <row r="50" spans="1:15" ht="15" x14ac:dyDescent="0.25">
      <c r="A50" s="433">
        <f t="shared" si="0"/>
        <v>328</v>
      </c>
      <c r="B50" s="445">
        <v>38353</v>
      </c>
      <c r="C50" s="434" t="s">
        <v>3759</v>
      </c>
      <c r="D50" s="431"/>
      <c r="E50" s="442"/>
      <c r="F50" s="436">
        <v>213</v>
      </c>
      <c r="G50" s="430">
        <v>18</v>
      </c>
      <c r="H50" s="431">
        <v>1</v>
      </c>
      <c r="I50" s="300" t="s">
        <v>3716</v>
      </c>
      <c r="J50" s="300" t="s">
        <v>3739</v>
      </c>
      <c r="K50" s="300"/>
      <c r="L50" s="300" t="s">
        <v>3726</v>
      </c>
      <c r="M50" s="300" t="s">
        <v>3723</v>
      </c>
      <c r="N50" s="300" t="s">
        <v>3724</v>
      </c>
      <c r="O50" s="300" t="s">
        <v>3725</v>
      </c>
    </row>
    <row r="51" spans="1:15" ht="15" x14ac:dyDescent="0.25">
      <c r="A51" s="433">
        <f t="shared" si="0"/>
        <v>329</v>
      </c>
      <c r="B51" s="445">
        <v>38353</v>
      </c>
      <c r="C51" s="434" t="s">
        <v>3759</v>
      </c>
      <c r="D51" s="431"/>
      <c r="E51" s="442"/>
      <c r="F51" s="436">
        <v>195</v>
      </c>
      <c r="G51" s="430">
        <v>21</v>
      </c>
      <c r="H51" s="431">
        <v>1</v>
      </c>
      <c r="I51" s="300" t="s">
        <v>3716</v>
      </c>
      <c r="J51" s="300" t="s">
        <v>3739</v>
      </c>
      <c r="K51" s="300"/>
      <c r="L51" s="300" t="s">
        <v>3726</v>
      </c>
      <c r="M51" s="300" t="s">
        <v>3723</v>
      </c>
      <c r="N51" s="300" t="s">
        <v>3724</v>
      </c>
      <c r="O51" s="300" t="s">
        <v>3725</v>
      </c>
    </row>
    <row r="52" spans="1:15" ht="15" x14ac:dyDescent="0.25">
      <c r="A52" s="433">
        <f t="shared" si="0"/>
        <v>330</v>
      </c>
      <c r="B52" s="445">
        <v>38353</v>
      </c>
      <c r="C52" s="434" t="s">
        <v>3759</v>
      </c>
      <c r="D52" s="431"/>
      <c r="E52" s="442"/>
      <c r="F52" s="436">
        <v>224</v>
      </c>
      <c r="G52" s="430">
        <v>39</v>
      </c>
      <c r="H52" s="431">
        <v>1</v>
      </c>
      <c r="I52" s="300" t="s">
        <v>3716</v>
      </c>
      <c r="J52" s="300" t="s">
        <v>3739</v>
      </c>
      <c r="K52" s="300"/>
      <c r="L52" s="300" t="s">
        <v>3726</v>
      </c>
      <c r="M52" s="300" t="s">
        <v>3723</v>
      </c>
      <c r="N52" s="300" t="s">
        <v>3724</v>
      </c>
      <c r="O52" s="300" t="s">
        <v>3725</v>
      </c>
    </row>
    <row r="53" spans="1:15" ht="15" x14ac:dyDescent="0.25">
      <c r="A53" s="433">
        <f t="shared" si="0"/>
        <v>331</v>
      </c>
      <c r="B53" s="445">
        <v>38353</v>
      </c>
      <c r="C53" s="434" t="s">
        <v>3759</v>
      </c>
      <c r="D53" s="431"/>
      <c r="E53" s="442"/>
      <c r="F53" s="436">
        <v>173</v>
      </c>
      <c r="G53" s="430">
        <v>5</v>
      </c>
      <c r="H53" s="431">
        <v>1</v>
      </c>
      <c r="I53" s="300" t="s">
        <v>3716</v>
      </c>
      <c r="J53" s="300" t="s">
        <v>3739</v>
      </c>
      <c r="K53" s="300"/>
      <c r="L53" s="300" t="s">
        <v>3726</v>
      </c>
      <c r="M53" s="300" t="s">
        <v>3723</v>
      </c>
      <c r="N53" s="300" t="s">
        <v>3724</v>
      </c>
      <c r="O53" s="300" t="s">
        <v>3725</v>
      </c>
    </row>
    <row r="54" spans="1:15" ht="15" x14ac:dyDescent="0.25">
      <c r="A54" s="433">
        <f t="shared" si="0"/>
        <v>332</v>
      </c>
      <c r="B54" s="445">
        <v>38353</v>
      </c>
      <c r="C54" s="434" t="s">
        <v>3759</v>
      </c>
      <c r="D54" s="431"/>
      <c r="E54" s="442"/>
      <c r="F54" s="436">
        <v>181</v>
      </c>
      <c r="G54" s="430">
        <v>5</v>
      </c>
      <c r="H54" s="431">
        <v>1</v>
      </c>
      <c r="I54" s="300" t="s">
        <v>3716</v>
      </c>
      <c r="J54" s="300" t="s">
        <v>3739</v>
      </c>
      <c r="K54" s="300"/>
      <c r="L54" s="300" t="s">
        <v>3726</v>
      </c>
      <c r="M54" s="300" t="s">
        <v>3723</v>
      </c>
      <c r="N54" s="300" t="s">
        <v>3724</v>
      </c>
      <c r="O54" s="300" t="s">
        <v>3725</v>
      </c>
    </row>
    <row r="55" spans="1:15" ht="15" x14ac:dyDescent="0.25">
      <c r="A55" s="433">
        <f t="shared" si="0"/>
        <v>333</v>
      </c>
      <c r="B55" s="445">
        <v>38353</v>
      </c>
      <c r="C55" s="434" t="s">
        <v>3759</v>
      </c>
      <c r="D55" s="431"/>
      <c r="E55" s="442"/>
      <c r="F55" s="436">
        <v>196</v>
      </c>
      <c r="G55" s="430">
        <v>34</v>
      </c>
      <c r="H55" s="431">
        <v>1</v>
      </c>
      <c r="I55" s="300" t="s">
        <v>3716</v>
      </c>
      <c r="J55" s="300" t="s">
        <v>3739</v>
      </c>
      <c r="K55" s="300"/>
      <c r="L55" s="300" t="s">
        <v>3726</v>
      </c>
      <c r="M55" s="300" t="s">
        <v>3723</v>
      </c>
      <c r="N55" s="300" t="s">
        <v>3724</v>
      </c>
      <c r="O55" s="300" t="s">
        <v>3725</v>
      </c>
    </row>
    <row r="56" spans="1:15" ht="15" x14ac:dyDescent="0.25">
      <c r="A56" s="433">
        <f t="shared" si="0"/>
        <v>334</v>
      </c>
      <c r="B56" s="445">
        <v>38353</v>
      </c>
      <c r="C56" s="434" t="s">
        <v>3759</v>
      </c>
      <c r="D56" s="431"/>
      <c r="E56" s="442"/>
      <c r="F56" s="436">
        <v>178</v>
      </c>
      <c r="G56" s="430">
        <v>8</v>
      </c>
      <c r="H56" s="431">
        <v>1</v>
      </c>
      <c r="I56" s="300" t="s">
        <v>3716</v>
      </c>
      <c r="J56" s="300" t="s">
        <v>3739</v>
      </c>
      <c r="K56" s="300"/>
      <c r="L56" s="300" t="s">
        <v>3726</v>
      </c>
      <c r="M56" s="300" t="s">
        <v>3723</v>
      </c>
      <c r="N56" s="300" t="s">
        <v>3724</v>
      </c>
      <c r="O56" s="300" t="s">
        <v>3725</v>
      </c>
    </row>
    <row r="57" spans="1:15" ht="15" x14ac:dyDescent="0.25">
      <c r="A57" s="433">
        <f t="shared" si="0"/>
        <v>335</v>
      </c>
      <c r="B57" s="445">
        <v>38353</v>
      </c>
      <c r="C57" s="434" t="s">
        <v>3759</v>
      </c>
      <c r="D57" s="431"/>
      <c r="E57" s="442"/>
      <c r="F57" s="436">
        <v>181</v>
      </c>
      <c r="G57" s="430">
        <v>5</v>
      </c>
      <c r="H57" s="431">
        <v>1</v>
      </c>
      <c r="I57" s="300" t="s">
        <v>3716</v>
      </c>
      <c r="J57" s="300" t="s">
        <v>3739</v>
      </c>
      <c r="K57" s="300"/>
      <c r="L57" s="300" t="s">
        <v>3726</v>
      </c>
      <c r="M57" s="300" t="s">
        <v>3723</v>
      </c>
      <c r="N57" s="300" t="s">
        <v>3724</v>
      </c>
      <c r="O57" s="300" t="s">
        <v>3725</v>
      </c>
    </row>
    <row r="58" spans="1:15" ht="15" x14ac:dyDescent="0.25">
      <c r="A58" s="433">
        <f t="shared" si="0"/>
        <v>336</v>
      </c>
      <c r="B58" s="445">
        <v>38353</v>
      </c>
      <c r="C58" s="434" t="s">
        <v>3759</v>
      </c>
      <c r="D58" s="431"/>
      <c r="E58" s="442"/>
      <c r="F58" s="436">
        <v>189</v>
      </c>
      <c r="G58" s="430">
        <v>18</v>
      </c>
      <c r="H58" s="431">
        <v>1</v>
      </c>
      <c r="I58" s="300" t="s">
        <v>3716</v>
      </c>
      <c r="J58" s="300" t="s">
        <v>3739</v>
      </c>
      <c r="K58" s="300"/>
      <c r="L58" s="300" t="s">
        <v>3726</v>
      </c>
      <c r="M58" s="300" t="s">
        <v>3723</v>
      </c>
      <c r="N58" s="300" t="s">
        <v>3724</v>
      </c>
      <c r="O58" s="300" t="s">
        <v>3725</v>
      </c>
    </row>
    <row r="59" spans="1:15" ht="15" x14ac:dyDescent="0.25">
      <c r="A59" s="433">
        <f t="shared" si="0"/>
        <v>337</v>
      </c>
      <c r="B59" s="445">
        <v>38353</v>
      </c>
      <c r="C59" s="434" t="s">
        <v>3759</v>
      </c>
      <c r="D59" s="431"/>
      <c r="E59" s="442"/>
      <c r="F59" s="436">
        <v>193</v>
      </c>
      <c r="G59" s="430">
        <v>20</v>
      </c>
      <c r="H59" s="431">
        <v>1</v>
      </c>
      <c r="I59" s="300" t="s">
        <v>3716</v>
      </c>
      <c r="J59" s="300" t="s">
        <v>3739</v>
      </c>
      <c r="K59" s="300"/>
      <c r="L59" s="300" t="s">
        <v>3726</v>
      </c>
      <c r="M59" s="300" t="s">
        <v>3723</v>
      </c>
      <c r="N59" s="300" t="s">
        <v>3724</v>
      </c>
      <c r="O59" s="300" t="s">
        <v>3725</v>
      </c>
    </row>
    <row r="60" spans="1:15" ht="15" x14ac:dyDescent="0.25">
      <c r="A60" s="433">
        <f t="shared" si="0"/>
        <v>338</v>
      </c>
      <c r="B60" s="445">
        <v>38353</v>
      </c>
      <c r="C60" s="434" t="s">
        <v>3759</v>
      </c>
      <c r="D60" s="431"/>
      <c r="E60" s="442"/>
      <c r="F60" s="436">
        <v>206</v>
      </c>
      <c r="G60" s="430">
        <v>14</v>
      </c>
      <c r="H60" s="431">
        <v>1</v>
      </c>
      <c r="I60" s="300" t="s">
        <v>3716</v>
      </c>
      <c r="J60" s="300" t="s">
        <v>3739</v>
      </c>
      <c r="K60" s="300"/>
      <c r="L60" s="300" t="s">
        <v>3726</v>
      </c>
      <c r="M60" s="300" t="s">
        <v>3723</v>
      </c>
      <c r="N60" s="300" t="s">
        <v>3724</v>
      </c>
      <c r="O60" s="300" t="s">
        <v>3725</v>
      </c>
    </row>
    <row r="61" spans="1:15" ht="15" x14ac:dyDescent="0.25">
      <c r="A61" s="433">
        <f t="shared" si="0"/>
        <v>339</v>
      </c>
      <c r="B61" s="445">
        <v>38353</v>
      </c>
      <c r="C61" s="434" t="s">
        <v>3759</v>
      </c>
      <c r="D61" s="431"/>
      <c r="E61" s="442"/>
      <c r="F61" s="436">
        <v>200</v>
      </c>
      <c r="G61" s="430">
        <v>11</v>
      </c>
      <c r="H61" s="431">
        <v>1</v>
      </c>
      <c r="I61" s="300" t="s">
        <v>3716</v>
      </c>
      <c r="J61" s="300" t="s">
        <v>3739</v>
      </c>
      <c r="K61" s="300"/>
      <c r="L61" s="300" t="s">
        <v>3726</v>
      </c>
      <c r="M61" s="300" t="s">
        <v>3723</v>
      </c>
      <c r="N61" s="300" t="s">
        <v>3724</v>
      </c>
      <c r="O61" s="300" t="s">
        <v>3725</v>
      </c>
    </row>
    <row r="62" spans="1:15" ht="15" x14ac:dyDescent="0.25">
      <c r="A62" s="433">
        <f t="shared" si="0"/>
        <v>340</v>
      </c>
      <c r="B62" s="445">
        <v>38353</v>
      </c>
      <c r="C62" s="434" t="s">
        <v>3759</v>
      </c>
      <c r="D62" s="431"/>
      <c r="E62" s="442"/>
      <c r="F62" s="436">
        <v>211</v>
      </c>
      <c r="G62" s="430">
        <v>17</v>
      </c>
      <c r="H62" s="431">
        <v>1</v>
      </c>
      <c r="I62" s="300" t="s">
        <v>3716</v>
      </c>
      <c r="J62" s="300" t="s">
        <v>3739</v>
      </c>
      <c r="K62" s="300"/>
      <c r="L62" s="300" t="s">
        <v>3726</v>
      </c>
      <c r="M62" s="300" t="s">
        <v>3723</v>
      </c>
      <c r="N62" s="300" t="s">
        <v>3724</v>
      </c>
      <c r="O62" s="300" t="s">
        <v>3725</v>
      </c>
    </row>
    <row r="63" spans="1:15" ht="15" x14ac:dyDescent="0.25">
      <c r="A63" s="433">
        <f t="shared" si="0"/>
        <v>341</v>
      </c>
      <c r="B63" s="445">
        <v>38353</v>
      </c>
      <c r="C63" s="434" t="s">
        <v>3759</v>
      </c>
      <c r="D63" s="431"/>
      <c r="E63" s="442"/>
      <c r="F63" s="436">
        <v>209</v>
      </c>
      <c r="G63" s="430">
        <v>30</v>
      </c>
      <c r="H63" s="431">
        <v>1</v>
      </c>
      <c r="I63" s="300" t="s">
        <v>3716</v>
      </c>
      <c r="J63" s="300" t="s">
        <v>3739</v>
      </c>
      <c r="K63" s="300"/>
      <c r="L63" s="300" t="s">
        <v>3726</v>
      </c>
      <c r="M63" s="300" t="s">
        <v>3723</v>
      </c>
      <c r="N63" s="300" t="s">
        <v>3724</v>
      </c>
      <c r="O63" s="300" t="s">
        <v>3725</v>
      </c>
    </row>
    <row r="64" spans="1:15" ht="15" x14ac:dyDescent="0.25">
      <c r="A64" s="433">
        <f t="shared" si="0"/>
        <v>342</v>
      </c>
      <c r="B64" s="445">
        <v>38353</v>
      </c>
      <c r="C64" s="434" t="s">
        <v>3759</v>
      </c>
      <c r="D64" s="431"/>
      <c r="E64" s="442"/>
      <c r="F64" s="436">
        <v>196</v>
      </c>
      <c r="G64" s="430">
        <v>22</v>
      </c>
      <c r="H64" s="431">
        <v>1</v>
      </c>
      <c r="I64" s="300" t="s">
        <v>3716</v>
      </c>
      <c r="J64" s="300" t="s">
        <v>3739</v>
      </c>
      <c r="K64" s="300"/>
      <c r="L64" s="300" t="s">
        <v>3726</v>
      </c>
      <c r="M64" s="300" t="s">
        <v>3723</v>
      </c>
      <c r="N64" s="300" t="s">
        <v>3724</v>
      </c>
      <c r="O64" s="300" t="s">
        <v>3725</v>
      </c>
    </row>
    <row r="65" spans="1:15" ht="15" x14ac:dyDescent="0.25">
      <c r="A65" s="433">
        <f t="shared" si="0"/>
        <v>343</v>
      </c>
      <c r="B65" s="445">
        <v>38353</v>
      </c>
      <c r="C65" s="434" t="s">
        <v>3759</v>
      </c>
      <c r="D65" s="431"/>
      <c r="E65" s="442"/>
      <c r="F65" s="436">
        <v>216</v>
      </c>
      <c r="G65" s="430">
        <v>19</v>
      </c>
      <c r="H65" s="431">
        <v>1</v>
      </c>
      <c r="I65" s="300" t="s">
        <v>3716</v>
      </c>
      <c r="J65" s="300" t="s">
        <v>3739</v>
      </c>
      <c r="K65" s="300"/>
      <c r="L65" s="300" t="s">
        <v>3726</v>
      </c>
      <c r="M65" s="300" t="s">
        <v>3723</v>
      </c>
      <c r="N65" s="300" t="s">
        <v>3724</v>
      </c>
      <c r="O65" s="300" t="s">
        <v>3725</v>
      </c>
    </row>
    <row r="66" spans="1:15" ht="15" x14ac:dyDescent="0.25">
      <c r="A66" s="433">
        <f t="shared" si="0"/>
        <v>344</v>
      </c>
      <c r="B66" s="445">
        <v>38353</v>
      </c>
      <c r="C66" s="434" t="s">
        <v>3759</v>
      </c>
      <c r="D66" s="431"/>
      <c r="E66" s="442"/>
      <c r="F66" s="436">
        <v>180</v>
      </c>
      <c r="G66" s="430">
        <v>48</v>
      </c>
      <c r="H66" s="431">
        <v>1</v>
      </c>
      <c r="I66" s="300" t="s">
        <v>3716</v>
      </c>
      <c r="J66" s="300" t="s">
        <v>3739</v>
      </c>
      <c r="K66" s="300"/>
      <c r="L66" s="300" t="s">
        <v>3726</v>
      </c>
      <c r="M66" s="300" t="s">
        <v>3723</v>
      </c>
      <c r="N66" s="300" t="s">
        <v>3724</v>
      </c>
      <c r="O66" s="300" t="s">
        <v>3725</v>
      </c>
    </row>
    <row r="67" spans="1:15" ht="15" x14ac:dyDescent="0.25">
      <c r="A67" s="433">
        <f t="shared" si="0"/>
        <v>345</v>
      </c>
      <c r="B67" s="445">
        <v>38353</v>
      </c>
      <c r="C67" s="434" t="s">
        <v>3759</v>
      </c>
      <c r="D67" s="431"/>
      <c r="E67" s="442"/>
      <c r="F67" s="436">
        <v>204</v>
      </c>
      <c r="G67" s="430">
        <v>27</v>
      </c>
      <c r="H67" s="431">
        <v>1</v>
      </c>
      <c r="I67" s="300" t="s">
        <v>3716</v>
      </c>
      <c r="J67" s="300" t="s">
        <v>3739</v>
      </c>
      <c r="K67" s="300"/>
      <c r="L67" s="300" t="s">
        <v>3726</v>
      </c>
      <c r="M67" s="300" t="s">
        <v>3723</v>
      </c>
      <c r="N67" s="300" t="s">
        <v>3724</v>
      </c>
      <c r="O67" s="300" t="s">
        <v>3725</v>
      </c>
    </row>
    <row r="68" spans="1:15" ht="15" x14ac:dyDescent="0.25">
      <c r="A68" s="433">
        <f t="shared" si="0"/>
        <v>346</v>
      </c>
      <c r="B68" s="445">
        <v>38353</v>
      </c>
      <c r="C68" s="434" t="s">
        <v>3759</v>
      </c>
      <c r="D68" s="431"/>
      <c r="E68" s="442"/>
      <c r="F68" s="436">
        <v>218</v>
      </c>
      <c r="G68" s="430">
        <v>28</v>
      </c>
      <c r="H68" s="431">
        <v>1</v>
      </c>
      <c r="I68" s="300" t="s">
        <v>3716</v>
      </c>
      <c r="J68" s="300" t="s">
        <v>3739</v>
      </c>
      <c r="K68" s="300"/>
      <c r="L68" s="300" t="s">
        <v>3726</v>
      </c>
      <c r="M68" s="300" t="s">
        <v>3723</v>
      </c>
      <c r="N68" s="300" t="s">
        <v>3724</v>
      </c>
      <c r="O68" s="300" t="s">
        <v>3725</v>
      </c>
    </row>
    <row r="69" spans="1:15" ht="15" x14ac:dyDescent="0.25">
      <c r="A69" s="433">
        <f t="shared" si="0"/>
        <v>347</v>
      </c>
      <c r="B69" s="445">
        <v>38353</v>
      </c>
      <c r="C69" s="434" t="s">
        <v>3759</v>
      </c>
      <c r="D69" s="431"/>
      <c r="E69" s="445"/>
      <c r="F69" s="424">
        <v>219</v>
      </c>
      <c r="G69" s="430">
        <v>29</v>
      </c>
      <c r="H69" s="431">
        <v>1</v>
      </c>
      <c r="I69" s="300" t="s">
        <v>3716</v>
      </c>
      <c r="J69" s="300" t="s">
        <v>3739</v>
      </c>
      <c r="K69" s="300"/>
      <c r="L69" s="300" t="s">
        <v>3726</v>
      </c>
      <c r="M69" s="300" t="s">
        <v>3723</v>
      </c>
      <c r="N69" s="300" t="s">
        <v>3724</v>
      </c>
      <c r="O69" s="300" t="s">
        <v>3725</v>
      </c>
    </row>
    <row r="70" spans="1:15" ht="15" x14ac:dyDescent="0.25">
      <c r="A70" s="433">
        <f t="shared" si="0"/>
        <v>348</v>
      </c>
      <c r="B70" s="445">
        <v>38353</v>
      </c>
      <c r="C70" s="434" t="s">
        <v>3759</v>
      </c>
      <c r="D70" s="431"/>
      <c r="E70" s="445"/>
      <c r="F70" s="424">
        <v>207</v>
      </c>
      <c r="G70" s="430">
        <v>15</v>
      </c>
      <c r="H70" s="431">
        <v>1</v>
      </c>
      <c r="I70" s="300" t="s">
        <v>3716</v>
      </c>
      <c r="J70" s="300" t="s">
        <v>3739</v>
      </c>
      <c r="K70" s="300"/>
      <c r="L70" s="300" t="s">
        <v>3726</v>
      </c>
      <c r="M70" s="300" t="s">
        <v>3723</v>
      </c>
      <c r="N70" s="300" t="s">
        <v>3724</v>
      </c>
      <c r="O70" s="300" t="s">
        <v>3725</v>
      </c>
    </row>
    <row r="71" spans="1:15" ht="15" x14ac:dyDescent="0.25">
      <c r="A71" s="433">
        <f t="shared" si="0"/>
        <v>349</v>
      </c>
      <c r="B71" s="445">
        <v>38353</v>
      </c>
      <c r="C71" s="434" t="s">
        <v>3759</v>
      </c>
      <c r="D71" s="431"/>
      <c r="E71" s="445"/>
      <c r="F71" s="424">
        <v>211</v>
      </c>
      <c r="G71" s="430">
        <v>27</v>
      </c>
      <c r="H71" s="431">
        <v>1</v>
      </c>
      <c r="I71" s="300" t="s">
        <v>3716</v>
      </c>
      <c r="J71" s="300" t="s">
        <v>3739</v>
      </c>
      <c r="K71" s="300"/>
      <c r="L71" s="300" t="s">
        <v>3726</v>
      </c>
      <c r="M71" s="300" t="s">
        <v>3723</v>
      </c>
      <c r="N71" s="300" t="s">
        <v>3724</v>
      </c>
      <c r="O71" s="300" t="s">
        <v>3725</v>
      </c>
    </row>
    <row r="72" spans="1:15" ht="15" x14ac:dyDescent="0.25">
      <c r="A72" s="433">
        <f t="shared" si="0"/>
        <v>350</v>
      </c>
      <c r="B72" s="445">
        <v>38353</v>
      </c>
      <c r="C72" s="434" t="s">
        <v>3759</v>
      </c>
      <c r="D72" s="431"/>
      <c r="E72" s="445"/>
      <c r="F72" s="424">
        <v>193</v>
      </c>
      <c r="G72" s="430">
        <v>5</v>
      </c>
      <c r="H72" s="431">
        <v>1</v>
      </c>
      <c r="I72" s="300" t="s">
        <v>3716</v>
      </c>
      <c r="J72" s="300" t="s">
        <v>3739</v>
      </c>
      <c r="K72" s="300"/>
      <c r="L72" s="300" t="s">
        <v>3726</v>
      </c>
      <c r="M72" s="300" t="s">
        <v>3723</v>
      </c>
      <c r="N72" s="300" t="s">
        <v>3724</v>
      </c>
      <c r="O72" s="300" t="s">
        <v>3725</v>
      </c>
    </row>
    <row r="73" spans="1:15" ht="15" x14ac:dyDescent="0.25">
      <c r="A73" s="433">
        <f t="shared" si="0"/>
        <v>351</v>
      </c>
      <c r="B73" s="445">
        <v>38353</v>
      </c>
      <c r="C73" s="434" t="s">
        <v>3759</v>
      </c>
      <c r="D73" s="431"/>
      <c r="E73" s="445"/>
      <c r="F73" s="424">
        <v>237</v>
      </c>
      <c r="G73" s="430">
        <v>47</v>
      </c>
      <c r="H73" s="431">
        <v>1</v>
      </c>
      <c r="I73" s="300" t="s">
        <v>3716</v>
      </c>
      <c r="J73" s="300" t="s">
        <v>3739</v>
      </c>
      <c r="K73" s="300"/>
      <c r="L73" s="300" t="s">
        <v>3726</v>
      </c>
      <c r="M73" s="300" t="s">
        <v>3723</v>
      </c>
      <c r="N73" s="300" t="s">
        <v>3724</v>
      </c>
      <c r="O73" s="300" t="s">
        <v>3725</v>
      </c>
    </row>
    <row r="74" spans="1:15" ht="15" x14ac:dyDescent="0.25">
      <c r="A74" s="433">
        <f t="shared" si="0"/>
        <v>352</v>
      </c>
      <c r="B74" s="445">
        <v>38353</v>
      </c>
      <c r="C74" s="434" t="s">
        <v>3759</v>
      </c>
      <c r="D74" s="431"/>
      <c r="E74" s="445"/>
      <c r="F74" s="424">
        <v>238</v>
      </c>
      <c r="G74" s="430">
        <v>47</v>
      </c>
      <c r="H74" s="431">
        <v>1</v>
      </c>
      <c r="I74" s="300" t="s">
        <v>3716</v>
      </c>
      <c r="J74" s="300" t="s">
        <v>3739</v>
      </c>
      <c r="K74" s="300"/>
      <c r="L74" s="300" t="s">
        <v>3726</v>
      </c>
      <c r="M74" s="300" t="s">
        <v>3723</v>
      </c>
      <c r="N74" s="300" t="s">
        <v>3724</v>
      </c>
      <c r="O74" s="300" t="s">
        <v>3725</v>
      </c>
    </row>
    <row r="75" spans="1:15" ht="15" x14ac:dyDescent="0.25">
      <c r="A75" s="433">
        <f t="shared" si="0"/>
        <v>353</v>
      </c>
      <c r="B75" s="445">
        <v>38353</v>
      </c>
      <c r="C75" s="434" t="s">
        <v>3759</v>
      </c>
      <c r="D75" s="431"/>
      <c r="E75" s="445"/>
      <c r="F75" s="424">
        <v>240</v>
      </c>
      <c r="G75" s="430">
        <v>48</v>
      </c>
      <c r="H75" s="431">
        <v>1</v>
      </c>
      <c r="I75" s="300" t="s">
        <v>3716</v>
      </c>
      <c r="J75" s="300" t="s">
        <v>3739</v>
      </c>
      <c r="K75" s="300"/>
      <c r="L75" s="300" t="s">
        <v>3726</v>
      </c>
      <c r="M75" s="300" t="s">
        <v>3723</v>
      </c>
      <c r="N75" s="300" t="s">
        <v>3724</v>
      </c>
      <c r="O75" s="300" t="s">
        <v>3725</v>
      </c>
    </row>
    <row r="76" spans="1:15" ht="15" x14ac:dyDescent="0.25">
      <c r="A76" s="433">
        <f t="shared" si="0"/>
        <v>354</v>
      </c>
      <c r="B76" s="445">
        <v>38353</v>
      </c>
      <c r="C76" s="434" t="s">
        <v>3759</v>
      </c>
      <c r="D76" s="431"/>
      <c r="E76" s="445"/>
      <c r="F76" s="424">
        <v>149</v>
      </c>
      <c r="G76" s="430">
        <v>15</v>
      </c>
      <c r="H76" s="431">
        <v>1</v>
      </c>
      <c r="I76" s="300" t="s">
        <v>3716</v>
      </c>
      <c r="J76" s="300" t="s">
        <v>3739</v>
      </c>
      <c r="K76" s="300"/>
      <c r="L76" s="300" t="s">
        <v>3726</v>
      </c>
      <c r="M76" s="300" t="s">
        <v>3723</v>
      </c>
      <c r="N76" s="300" t="s">
        <v>3724</v>
      </c>
      <c r="O76" s="300" t="s">
        <v>3725</v>
      </c>
    </row>
    <row r="77" spans="1:15" ht="15" x14ac:dyDescent="0.25">
      <c r="A77" s="433">
        <f t="shared" si="0"/>
        <v>355</v>
      </c>
      <c r="B77" s="445">
        <v>38353</v>
      </c>
      <c r="C77" s="434" t="s">
        <v>3759</v>
      </c>
      <c r="D77" s="431"/>
      <c r="E77" s="445"/>
      <c r="F77" s="424">
        <v>177</v>
      </c>
      <c r="G77" s="430">
        <v>16</v>
      </c>
      <c r="H77" s="431">
        <v>1</v>
      </c>
      <c r="I77" s="300" t="s">
        <v>3716</v>
      </c>
      <c r="J77" s="300" t="s">
        <v>3739</v>
      </c>
      <c r="K77" s="300"/>
      <c r="L77" s="300" t="s">
        <v>3726</v>
      </c>
      <c r="M77" s="300" t="s">
        <v>3723</v>
      </c>
      <c r="N77" s="300" t="s">
        <v>3724</v>
      </c>
      <c r="O77" s="300" t="s">
        <v>3725</v>
      </c>
    </row>
    <row r="78" spans="1:15" ht="15" x14ac:dyDescent="0.25">
      <c r="A78" s="433">
        <f t="shared" si="0"/>
        <v>356</v>
      </c>
      <c r="B78" s="445">
        <v>38353</v>
      </c>
      <c r="C78" s="434" t="s">
        <v>3759</v>
      </c>
      <c r="D78" s="431"/>
      <c r="E78" s="445"/>
      <c r="F78" s="424">
        <v>238</v>
      </c>
      <c r="G78" s="430">
        <v>68</v>
      </c>
      <c r="H78" s="431">
        <v>1</v>
      </c>
      <c r="I78" s="300" t="s">
        <v>3716</v>
      </c>
      <c r="J78" s="300" t="s">
        <v>3739</v>
      </c>
      <c r="K78" s="300"/>
      <c r="L78" s="300" t="s">
        <v>3726</v>
      </c>
      <c r="M78" s="300" t="s">
        <v>3723</v>
      </c>
      <c r="N78" s="300" t="s">
        <v>3724</v>
      </c>
      <c r="O78" s="300" t="s">
        <v>3725</v>
      </c>
    </row>
    <row r="79" spans="1:15" ht="15" x14ac:dyDescent="0.25">
      <c r="A79" s="433">
        <f t="shared" si="0"/>
        <v>357</v>
      </c>
      <c r="B79" s="445">
        <v>38353</v>
      </c>
      <c r="C79" s="434" t="s">
        <v>3759</v>
      </c>
      <c r="D79" s="431"/>
      <c r="E79" s="445"/>
      <c r="F79" s="424">
        <v>227</v>
      </c>
      <c r="G79" s="430">
        <v>42</v>
      </c>
      <c r="H79" s="431">
        <v>1</v>
      </c>
      <c r="I79" s="300" t="s">
        <v>3716</v>
      </c>
      <c r="J79" s="300" t="s">
        <v>3739</v>
      </c>
      <c r="K79" s="300"/>
      <c r="L79" s="300" t="s">
        <v>3726</v>
      </c>
      <c r="M79" s="300" t="s">
        <v>3723</v>
      </c>
      <c r="N79" s="300" t="s">
        <v>3724</v>
      </c>
      <c r="O79" s="300" t="s">
        <v>3725</v>
      </c>
    </row>
    <row r="80" spans="1:15" ht="15" x14ac:dyDescent="0.25">
      <c r="A80" s="433">
        <f t="shared" si="0"/>
        <v>358</v>
      </c>
      <c r="B80" s="445">
        <v>38353</v>
      </c>
      <c r="C80" s="434" t="s">
        <v>3759</v>
      </c>
      <c r="D80" s="431"/>
      <c r="E80" s="445"/>
      <c r="F80" s="424">
        <v>237</v>
      </c>
      <c r="G80" s="430">
        <v>66</v>
      </c>
      <c r="H80" s="431">
        <v>1</v>
      </c>
      <c r="I80" s="300" t="s">
        <v>3716</v>
      </c>
      <c r="J80" s="300" t="s">
        <v>3739</v>
      </c>
      <c r="K80" s="300"/>
      <c r="L80" s="300" t="s">
        <v>3726</v>
      </c>
      <c r="M80" s="300" t="s">
        <v>3723</v>
      </c>
      <c r="N80" s="300" t="s">
        <v>3724</v>
      </c>
      <c r="O80" s="300" t="s">
        <v>3725</v>
      </c>
    </row>
    <row r="81" spans="1:15" ht="15" x14ac:dyDescent="0.25">
      <c r="A81" s="433">
        <f t="shared" si="0"/>
        <v>359</v>
      </c>
      <c r="B81" s="445">
        <v>38353</v>
      </c>
      <c r="C81" s="434" t="s">
        <v>3759</v>
      </c>
      <c r="D81" s="431"/>
      <c r="E81" s="445"/>
      <c r="F81" s="424">
        <v>237</v>
      </c>
      <c r="G81" s="430">
        <v>49</v>
      </c>
      <c r="H81" s="431">
        <v>1</v>
      </c>
      <c r="I81" s="300" t="s">
        <v>3716</v>
      </c>
      <c r="J81" s="300" t="s">
        <v>3739</v>
      </c>
      <c r="K81" s="300"/>
      <c r="L81" s="300" t="s">
        <v>3726</v>
      </c>
      <c r="M81" s="300" t="s">
        <v>3723</v>
      </c>
      <c r="N81" s="300" t="s">
        <v>3724</v>
      </c>
      <c r="O81" s="300" t="s">
        <v>3725</v>
      </c>
    </row>
    <row r="82" spans="1:15" ht="15" x14ac:dyDescent="0.25">
      <c r="A82" s="433">
        <f t="shared" si="0"/>
        <v>360</v>
      </c>
      <c r="B82" s="445">
        <v>38353</v>
      </c>
      <c r="C82" s="434" t="s">
        <v>3759</v>
      </c>
      <c r="D82" s="431"/>
      <c r="E82" s="445"/>
      <c r="F82" s="424">
        <v>246</v>
      </c>
      <c r="G82" s="430">
        <v>73</v>
      </c>
      <c r="H82" s="431">
        <v>1</v>
      </c>
      <c r="I82" s="300" t="s">
        <v>3716</v>
      </c>
      <c r="J82" s="300" t="s">
        <v>3739</v>
      </c>
      <c r="K82" s="300"/>
      <c r="L82" s="300" t="s">
        <v>3726</v>
      </c>
      <c r="M82" s="300" t="s">
        <v>3723</v>
      </c>
      <c r="N82" s="300" t="s">
        <v>3724</v>
      </c>
      <c r="O82" s="300" t="s">
        <v>3725</v>
      </c>
    </row>
    <row r="83" spans="1:15" ht="15" x14ac:dyDescent="0.25">
      <c r="A83" s="433">
        <f t="shared" si="0"/>
        <v>361</v>
      </c>
      <c r="B83" s="445">
        <v>38353</v>
      </c>
      <c r="C83" s="434" t="s">
        <v>3759</v>
      </c>
      <c r="D83" s="431"/>
      <c r="E83" s="445"/>
      <c r="F83" s="424">
        <v>230</v>
      </c>
      <c r="G83" s="430">
        <v>45</v>
      </c>
      <c r="H83" s="431">
        <v>1</v>
      </c>
      <c r="I83" s="300" t="s">
        <v>3716</v>
      </c>
      <c r="J83" s="300" t="s">
        <v>3739</v>
      </c>
      <c r="K83" s="300"/>
      <c r="L83" s="300" t="s">
        <v>3726</v>
      </c>
      <c r="M83" s="300" t="s">
        <v>3723</v>
      </c>
      <c r="N83" s="300" t="s">
        <v>3724</v>
      </c>
      <c r="O83" s="300" t="s">
        <v>3725</v>
      </c>
    </row>
    <row r="84" spans="1:15" ht="15" x14ac:dyDescent="0.25">
      <c r="A84" s="433">
        <f t="shared" si="0"/>
        <v>362</v>
      </c>
      <c r="B84" s="445">
        <v>38353</v>
      </c>
      <c r="C84" s="434" t="s">
        <v>3759</v>
      </c>
      <c r="D84" s="431"/>
      <c r="E84" s="445"/>
      <c r="F84" s="424">
        <v>233</v>
      </c>
      <c r="G84" s="430">
        <v>63</v>
      </c>
      <c r="H84" s="431">
        <v>1</v>
      </c>
      <c r="I84" s="300" t="s">
        <v>3716</v>
      </c>
      <c r="J84" s="300" t="s">
        <v>3739</v>
      </c>
      <c r="K84" s="300"/>
      <c r="L84" s="300" t="s">
        <v>3726</v>
      </c>
      <c r="M84" s="300" t="s">
        <v>3723</v>
      </c>
      <c r="N84" s="300" t="s">
        <v>3724</v>
      </c>
      <c r="O84" s="300" t="s">
        <v>3725</v>
      </c>
    </row>
    <row r="85" spans="1:15" ht="15" x14ac:dyDescent="0.25">
      <c r="A85" s="433">
        <f t="shared" si="0"/>
        <v>363</v>
      </c>
      <c r="B85" s="445">
        <v>38353</v>
      </c>
      <c r="C85" s="434" t="s">
        <v>3759</v>
      </c>
      <c r="D85" s="431"/>
      <c r="E85" s="445"/>
      <c r="F85" s="424">
        <v>238</v>
      </c>
      <c r="G85" s="430">
        <v>67</v>
      </c>
      <c r="H85" s="431">
        <v>1</v>
      </c>
      <c r="I85" s="300" t="s">
        <v>3716</v>
      </c>
      <c r="J85" s="300" t="s">
        <v>3739</v>
      </c>
      <c r="K85" s="300"/>
      <c r="L85" s="300" t="s">
        <v>3726</v>
      </c>
      <c r="M85" s="300" t="s">
        <v>3723</v>
      </c>
      <c r="N85" s="300" t="s">
        <v>3724</v>
      </c>
      <c r="O85" s="300" t="s">
        <v>3725</v>
      </c>
    </row>
    <row r="86" spans="1:15" ht="15" x14ac:dyDescent="0.25">
      <c r="A86" s="433">
        <f t="shared" si="0"/>
        <v>364</v>
      </c>
      <c r="B86" s="445">
        <v>38353</v>
      </c>
      <c r="C86" s="434" t="s">
        <v>3759</v>
      </c>
      <c r="D86" s="431"/>
      <c r="E86" s="445"/>
      <c r="F86" s="424">
        <v>244</v>
      </c>
      <c r="G86" s="430">
        <v>42</v>
      </c>
      <c r="H86" s="431">
        <v>1</v>
      </c>
      <c r="I86" s="300" t="s">
        <v>3716</v>
      </c>
      <c r="J86" s="300" t="s">
        <v>3739</v>
      </c>
      <c r="K86" s="300"/>
      <c r="L86" s="300" t="s">
        <v>3726</v>
      </c>
      <c r="M86" s="300" t="s">
        <v>3723</v>
      </c>
      <c r="N86" s="300" t="s">
        <v>3724</v>
      </c>
      <c r="O86" s="300" t="s">
        <v>3725</v>
      </c>
    </row>
    <row r="87" spans="1:15" ht="15" x14ac:dyDescent="0.25">
      <c r="A87" s="433">
        <f t="shared" si="0"/>
        <v>365</v>
      </c>
      <c r="B87" s="445">
        <v>38353</v>
      </c>
      <c r="C87" s="434" t="s">
        <v>3759</v>
      </c>
      <c r="D87" s="431"/>
      <c r="E87" s="445"/>
      <c r="F87" s="424">
        <v>229</v>
      </c>
      <c r="G87" s="430">
        <v>43</v>
      </c>
      <c r="H87" s="431">
        <v>1</v>
      </c>
      <c r="I87" s="300" t="s">
        <v>3716</v>
      </c>
      <c r="J87" s="300" t="s">
        <v>3739</v>
      </c>
      <c r="K87" s="300"/>
      <c r="L87" s="300" t="s">
        <v>3726</v>
      </c>
      <c r="M87" s="300" t="s">
        <v>3723</v>
      </c>
      <c r="N87" s="300" t="s">
        <v>3724</v>
      </c>
      <c r="O87" s="300" t="s">
        <v>3725</v>
      </c>
    </row>
    <row r="88" spans="1:15" ht="15" x14ac:dyDescent="0.25">
      <c r="A88" s="433">
        <v>367</v>
      </c>
      <c r="B88" s="445">
        <v>38353</v>
      </c>
      <c r="C88" s="434" t="s">
        <v>3759</v>
      </c>
      <c r="D88" s="431"/>
      <c r="E88" s="445"/>
      <c r="F88" s="424">
        <v>259</v>
      </c>
      <c r="G88" s="430">
        <v>58</v>
      </c>
      <c r="H88" s="431">
        <v>1</v>
      </c>
      <c r="I88" s="300" t="s">
        <v>3716</v>
      </c>
      <c r="J88" s="300" t="s">
        <v>3739</v>
      </c>
      <c r="K88" s="300"/>
      <c r="L88" s="300" t="s">
        <v>3726</v>
      </c>
      <c r="M88" s="300" t="s">
        <v>3723</v>
      </c>
      <c r="N88" s="300" t="s">
        <v>3724</v>
      </c>
      <c r="O88" s="300" t="s">
        <v>3725</v>
      </c>
    </row>
    <row r="89" spans="1:15" ht="15" x14ac:dyDescent="0.25">
      <c r="A89" s="433">
        <f t="shared" si="0"/>
        <v>368</v>
      </c>
      <c r="B89" s="445">
        <v>38353</v>
      </c>
      <c r="C89" s="434" t="s">
        <v>3759</v>
      </c>
      <c r="D89" s="431"/>
      <c r="E89" s="445"/>
      <c r="F89" s="424">
        <v>230</v>
      </c>
      <c r="G89" s="430">
        <v>43</v>
      </c>
      <c r="H89" s="431">
        <v>1</v>
      </c>
      <c r="I89" s="300" t="s">
        <v>3716</v>
      </c>
      <c r="J89" s="300" t="s">
        <v>3739</v>
      </c>
      <c r="K89" s="300"/>
      <c r="L89" s="300" t="s">
        <v>3726</v>
      </c>
      <c r="M89" s="300" t="s">
        <v>3723</v>
      </c>
      <c r="N89" s="300" t="s">
        <v>3724</v>
      </c>
      <c r="O89" s="300" t="s">
        <v>3725</v>
      </c>
    </row>
    <row r="90" spans="1:15" ht="15" x14ac:dyDescent="0.25">
      <c r="A90" s="433">
        <f t="shared" si="0"/>
        <v>369</v>
      </c>
      <c r="B90" s="445">
        <v>38353</v>
      </c>
      <c r="C90" s="434" t="s">
        <v>3759</v>
      </c>
      <c r="D90" s="431"/>
      <c r="E90" s="445"/>
      <c r="F90" s="424">
        <v>234</v>
      </c>
      <c r="G90" s="430">
        <v>25</v>
      </c>
      <c r="H90" s="431">
        <v>1</v>
      </c>
      <c r="I90" s="300" t="s">
        <v>3716</v>
      </c>
      <c r="J90" s="300" t="s">
        <v>3739</v>
      </c>
      <c r="K90" s="300"/>
      <c r="L90" s="300" t="s">
        <v>3726</v>
      </c>
      <c r="M90" s="300" t="s">
        <v>3723</v>
      </c>
      <c r="N90" s="300" t="s">
        <v>3724</v>
      </c>
      <c r="O90" s="300" t="s">
        <v>3725</v>
      </c>
    </row>
    <row r="91" spans="1:15" ht="15" x14ac:dyDescent="0.25">
      <c r="A91" s="433">
        <f t="shared" si="0"/>
        <v>370</v>
      </c>
      <c r="B91" s="445">
        <v>38353</v>
      </c>
      <c r="C91" s="434" t="s">
        <v>3759</v>
      </c>
      <c r="D91" s="431"/>
      <c r="E91" s="445"/>
      <c r="F91" s="424">
        <v>240</v>
      </c>
      <c r="G91" s="430">
        <v>27</v>
      </c>
      <c r="H91" s="431">
        <v>1</v>
      </c>
      <c r="I91" s="300" t="s">
        <v>3716</v>
      </c>
      <c r="J91" s="300" t="s">
        <v>3739</v>
      </c>
      <c r="K91" s="300"/>
      <c r="L91" s="300" t="s">
        <v>3726</v>
      </c>
      <c r="M91" s="300" t="s">
        <v>3723</v>
      </c>
      <c r="N91" s="300" t="s">
        <v>3724</v>
      </c>
      <c r="O91" s="300" t="s">
        <v>3725</v>
      </c>
    </row>
    <row r="92" spans="1:15" ht="15" x14ac:dyDescent="0.25">
      <c r="A92" s="433">
        <f t="shared" si="0"/>
        <v>371</v>
      </c>
      <c r="B92" s="445">
        <v>38353</v>
      </c>
      <c r="C92" s="434" t="s">
        <v>3759</v>
      </c>
      <c r="D92" s="431"/>
      <c r="E92" s="445"/>
      <c r="F92" s="424">
        <v>243</v>
      </c>
      <c r="G92" s="430">
        <v>30</v>
      </c>
      <c r="H92" s="431">
        <v>1</v>
      </c>
      <c r="I92" s="300" t="s">
        <v>3716</v>
      </c>
      <c r="J92" s="300" t="s">
        <v>3739</v>
      </c>
      <c r="K92" s="300"/>
      <c r="L92" s="300" t="s">
        <v>3726</v>
      </c>
      <c r="M92" s="300" t="s">
        <v>3723</v>
      </c>
      <c r="N92" s="300" t="s">
        <v>3724</v>
      </c>
      <c r="O92" s="300" t="s">
        <v>3725</v>
      </c>
    </row>
    <row r="93" spans="1:15" ht="15.6" x14ac:dyDescent="0.3">
      <c r="A93" s="437">
        <f t="shared" si="0"/>
        <v>372</v>
      </c>
      <c r="B93" s="445">
        <v>38353</v>
      </c>
      <c r="C93" s="438" t="s">
        <v>3759</v>
      </c>
      <c r="D93" s="431"/>
      <c r="E93" s="446"/>
      <c r="F93" s="441">
        <v>135</v>
      </c>
      <c r="G93" s="444">
        <v>2</v>
      </c>
      <c r="H93" s="431">
        <v>1</v>
      </c>
      <c r="I93" s="300" t="s">
        <v>3716</v>
      </c>
      <c r="J93" s="300" t="s">
        <v>3739</v>
      </c>
      <c r="K93" s="300"/>
      <c r="L93" s="300" t="s">
        <v>3726</v>
      </c>
      <c r="M93" s="300" t="s">
        <v>3723</v>
      </c>
      <c r="N93" s="300" t="s">
        <v>3724</v>
      </c>
      <c r="O93" s="300" t="s">
        <v>3725</v>
      </c>
    </row>
    <row r="94" spans="1:15" ht="15" x14ac:dyDescent="0.25">
      <c r="A94" s="433">
        <f t="shared" ref="A94:A157" si="1">SUM(A93+1)</f>
        <v>373</v>
      </c>
      <c r="B94" s="445">
        <v>38353</v>
      </c>
      <c r="C94" s="434" t="s">
        <v>3759</v>
      </c>
      <c r="D94" s="431"/>
      <c r="E94" s="445"/>
      <c r="F94" s="424">
        <v>241</v>
      </c>
      <c r="G94" s="430">
        <v>29</v>
      </c>
      <c r="H94" s="431">
        <v>1</v>
      </c>
      <c r="I94" s="300" t="s">
        <v>3716</v>
      </c>
      <c r="J94" s="300" t="s">
        <v>3739</v>
      </c>
      <c r="K94" s="300"/>
      <c r="L94" s="300" t="s">
        <v>3726</v>
      </c>
      <c r="M94" s="300" t="s">
        <v>3723</v>
      </c>
      <c r="N94" s="300" t="s">
        <v>3724</v>
      </c>
      <c r="O94" s="300" t="s">
        <v>3725</v>
      </c>
    </row>
    <row r="95" spans="1:15" ht="15" x14ac:dyDescent="0.25">
      <c r="A95" s="433">
        <f t="shared" si="1"/>
        <v>374</v>
      </c>
      <c r="B95" s="445">
        <v>38353</v>
      </c>
      <c r="C95" s="434" t="s">
        <v>3759</v>
      </c>
      <c r="D95" s="431"/>
      <c r="E95" s="445"/>
      <c r="F95" s="424">
        <v>240</v>
      </c>
      <c r="G95" s="430">
        <v>28</v>
      </c>
      <c r="H95" s="431">
        <v>1</v>
      </c>
      <c r="I95" s="300" t="s">
        <v>3716</v>
      </c>
      <c r="J95" s="300" t="s">
        <v>3739</v>
      </c>
      <c r="K95" s="300"/>
      <c r="L95" s="300" t="s">
        <v>3726</v>
      </c>
      <c r="M95" s="300" t="s">
        <v>3723</v>
      </c>
      <c r="N95" s="300" t="s">
        <v>3724</v>
      </c>
      <c r="O95" s="300" t="s">
        <v>3725</v>
      </c>
    </row>
    <row r="96" spans="1:15" ht="15" x14ac:dyDescent="0.25">
      <c r="A96" s="433">
        <f t="shared" si="1"/>
        <v>375</v>
      </c>
      <c r="B96" s="445">
        <v>38353</v>
      </c>
      <c r="C96" s="434" t="s">
        <v>3759</v>
      </c>
      <c r="D96" s="431"/>
      <c r="E96" s="445"/>
      <c r="F96" s="424">
        <v>237</v>
      </c>
      <c r="G96" s="430">
        <v>42</v>
      </c>
      <c r="H96" s="431">
        <v>1</v>
      </c>
      <c r="I96" s="300" t="s">
        <v>3716</v>
      </c>
      <c r="J96" s="300" t="s">
        <v>3739</v>
      </c>
      <c r="K96" s="300"/>
      <c r="L96" s="300" t="s">
        <v>3726</v>
      </c>
      <c r="M96" s="300" t="s">
        <v>3723</v>
      </c>
      <c r="N96" s="300" t="s">
        <v>3724</v>
      </c>
      <c r="O96" s="300" t="s">
        <v>3725</v>
      </c>
    </row>
    <row r="97" spans="1:18" ht="15" x14ac:dyDescent="0.25">
      <c r="A97" s="433">
        <f t="shared" si="1"/>
        <v>376</v>
      </c>
      <c r="B97" s="445">
        <v>38353</v>
      </c>
      <c r="C97" s="434" t="s">
        <v>3759</v>
      </c>
      <c r="D97" s="431"/>
      <c r="E97" s="445"/>
      <c r="F97" s="424">
        <v>231</v>
      </c>
      <c r="G97" s="430">
        <v>24</v>
      </c>
      <c r="H97" s="431">
        <v>1</v>
      </c>
      <c r="I97" s="300" t="s">
        <v>3716</v>
      </c>
      <c r="J97" s="300" t="s">
        <v>3739</v>
      </c>
      <c r="K97" s="300"/>
      <c r="L97" s="300" t="s">
        <v>3726</v>
      </c>
      <c r="M97" s="300" t="s">
        <v>3723</v>
      </c>
      <c r="N97" s="300" t="s">
        <v>3724</v>
      </c>
      <c r="O97" s="300" t="s">
        <v>3725</v>
      </c>
    </row>
    <row r="98" spans="1:18" ht="15" x14ac:dyDescent="0.25">
      <c r="A98" s="433">
        <v>389</v>
      </c>
      <c r="B98" s="445">
        <v>38353</v>
      </c>
      <c r="C98" s="434" t="s">
        <v>3759</v>
      </c>
      <c r="D98" s="431"/>
      <c r="E98" s="445"/>
      <c r="F98" s="424">
        <v>103</v>
      </c>
      <c r="G98" s="430">
        <v>5</v>
      </c>
      <c r="H98" s="431">
        <v>1</v>
      </c>
      <c r="I98" s="300" t="s">
        <v>3716</v>
      </c>
      <c r="J98" s="300" t="s">
        <v>3739</v>
      </c>
      <c r="K98" s="300"/>
      <c r="L98" s="300" t="s">
        <v>3726</v>
      </c>
      <c r="M98" s="300" t="s">
        <v>3723</v>
      </c>
      <c r="N98" s="300" t="s">
        <v>3724</v>
      </c>
      <c r="O98" s="300" t="s">
        <v>3725</v>
      </c>
    </row>
    <row r="99" spans="1:18" ht="15.6" x14ac:dyDescent="0.3">
      <c r="A99" s="437">
        <v>393</v>
      </c>
      <c r="B99" s="445">
        <v>38353</v>
      </c>
      <c r="C99" s="438" t="s">
        <v>3759</v>
      </c>
      <c r="D99" s="431"/>
      <c r="E99" s="446"/>
      <c r="F99" s="441">
        <v>60</v>
      </c>
      <c r="G99" s="444">
        <v>2</v>
      </c>
      <c r="H99" s="431">
        <v>1</v>
      </c>
      <c r="I99" s="300" t="s">
        <v>3716</v>
      </c>
      <c r="J99" s="300" t="s">
        <v>3739</v>
      </c>
      <c r="K99" s="300"/>
      <c r="L99" s="300" t="s">
        <v>3726</v>
      </c>
      <c r="M99" s="300" t="s">
        <v>3723</v>
      </c>
      <c r="N99" s="300" t="s">
        <v>3724</v>
      </c>
      <c r="O99" s="300" t="s">
        <v>3725</v>
      </c>
    </row>
    <row r="100" spans="1:18" ht="15.6" x14ac:dyDescent="0.3">
      <c r="A100" s="437">
        <f t="shared" si="1"/>
        <v>394</v>
      </c>
      <c r="B100" s="445">
        <v>38353</v>
      </c>
      <c r="C100" s="438" t="s">
        <v>3759</v>
      </c>
      <c r="D100" s="431"/>
      <c r="E100" s="446"/>
      <c r="F100" s="441">
        <v>50</v>
      </c>
      <c r="G100" s="444">
        <v>2</v>
      </c>
      <c r="H100" s="431">
        <v>1</v>
      </c>
      <c r="I100" s="300" t="s">
        <v>3716</v>
      </c>
      <c r="J100" s="300" t="s">
        <v>3739</v>
      </c>
      <c r="K100" s="300"/>
      <c r="L100" s="300" t="s">
        <v>3726</v>
      </c>
      <c r="M100" s="300" t="s">
        <v>3723</v>
      </c>
      <c r="N100" s="300" t="s">
        <v>3724</v>
      </c>
      <c r="O100" s="300" t="s">
        <v>3725</v>
      </c>
    </row>
    <row r="101" spans="1:18" ht="15.6" x14ac:dyDescent="0.3">
      <c r="A101" s="437">
        <f t="shared" si="1"/>
        <v>395</v>
      </c>
      <c r="B101" s="445">
        <v>38353</v>
      </c>
      <c r="C101" s="438" t="s">
        <v>3759</v>
      </c>
      <c r="D101" s="431"/>
      <c r="E101" s="446"/>
      <c r="F101" s="441">
        <v>62</v>
      </c>
      <c r="G101" s="444">
        <v>2</v>
      </c>
      <c r="H101" s="431">
        <v>1</v>
      </c>
      <c r="I101" s="300" t="s">
        <v>3716</v>
      </c>
      <c r="J101" s="300" t="s">
        <v>3739</v>
      </c>
      <c r="K101" s="300"/>
      <c r="L101" s="300" t="s">
        <v>3726</v>
      </c>
      <c r="M101" s="300" t="s">
        <v>3723</v>
      </c>
      <c r="N101" s="300" t="s">
        <v>3724</v>
      </c>
      <c r="O101" s="300" t="s">
        <v>3725</v>
      </c>
    </row>
    <row r="102" spans="1:18" ht="15.6" x14ac:dyDescent="0.3">
      <c r="A102" s="437">
        <v>396</v>
      </c>
      <c r="B102" s="445">
        <v>38353</v>
      </c>
      <c r="C102" s="438" t="s">
        <v>3759</v>
      </c>
      <c r="D102" s="431"/>
      <c r="E102" s="446"/>
      <c r="F102" s="441">
        <v>51</v>
      </c>
      <c r="G102" s="444">
        <v>0</v>
      </c>
      <c r="H102" s="431">
        <v>1</v>
      </c>
      <c r="I102" s="300" t="s">
        <v>3716</v>
      </c>
      <c r="J102" s="300" t="s">
        <v>3739</v>
      </c>
      <c r="K102" s="300"/>
      <c r="L102" s="300" t="s">
        <v>3726</v>
      </c>
      <c r="M102" s="300" t="s">
        <v>3723</v>
      </c>
      <c r="N102" s="300" t="s">
        <v>3724</v>
      </c>
      <c r="O102" s="300" t="s">
        <v>3725</v>
      </c>
    </row>
    <row r="103" spans="1:18" ht="15.6" x14ac:dyDescent="0.3">
      <c r="A103" s="437">
        <v>397</v>
      </c>
      <c r="B103" s="445">
        <v>38353</v>
      </c>
      <c r="C103" s="438" t="s">
        <v>3759</v>
      </c>
      <c r="D103" s="431"/>
      <c r="E103" s="446"/>
      <c r="F103" s="441">
        <v>51</v>
      </c>
      <c r="G103" s="444">
        <v>1</v>
      </c>
      <c r="H103" s="431">
        <v>1</v>
      </c>
      <c r="I103" s="300" t="s">
        <v>3716</v>
      </c>
      <c r="J103" s="300" t="s">
        <v>3739</v>
      </c>
      <c r="K103" s="300"/>
      <c r="L103" s="300" t="s">
        <v>3726</v>
      </c>
      <c r="M103" s="300" t="s">
        <v>3723</v>
      </c>
      <c r="N103" s="300" t="s">
        <v>3724</v>
      </c>
      <c r="O103" s="300" t="s">
        <v>3725</v>
      </c>
    </row>
    <row r="104" spans="1:18" ht="15.6" x14ac:dyDescent="0.3">
      <c r="A104" s="437">
        <f t="shared" si="1"/>
        <v>398</v>
      </c>
      <c r="B104" s="445">
        <v>38353</v>
      </c>
      <c r="C104" s="438" t="s">
        <v>3759</v>
      </c>
      <c r="D104" s="431"/>
      <c r="E104" s="446"/>
      <c r="F104" s="441">
        <v>40</v>
      </c>
      <c r="G104" s="444">
        <v>4</v>
      </c>
      <c r="H104" s="431">
        <v>1</v>
      </c>
      <c r="I104" s="300" t="s">
        <v>3716</v>
      </c>
      <c r="J104" s="300" t="s">
        <v>3739</v>
      </c>
      <c r="K104" s="300"/>
      <c r="L104" s="300" t="s">
        <v>3726</v>
      </c>
      <c r="M104" s="300" t="s">
        <v>3723</v>
      </c>
      <c r="N104" s="300" t="s">
        <v>3724</v>
      </c>
      <c r="O104" s="300" t="s">
        <v>3725</v>
      </c>
    </row>
    <row r="105" spans="1:18" ht="15.6" x14ac:dyDescent="0.3">
      <c r="A105" s="437">
        <v>399</v>
      </c>
      <c r="B105" s="445">
        <v>38353</v>
      </c>
      <c r="C105" s="438" t="s">
        <v>3759</v>
      </c>
      <c r="D105" s="431"/>
      <c r="E105" s="446"/>
      <c r="F105" s="441">
        <v>41</v>
      </c>
      <c r="G105" s="444">
        <v>0</v>
      </c>
      <c r="H105" s="431">
        <v>1</v>
      </c>
      <c r="I105" s="300" t="s">
        <v>3716</v>
      </c>
      <c r="J105" s="300" t="s">
        <v>3739</v>
      </c>
      <c r="K105" s="300"/>
      <c r="L105" s="300" t="s">
        <v>3726</v>
      </c>
      <c r="M105" s="300" t="s">
        <v>3723</v>
      </c>
      <c r="N105" s="300" t="s">
        <v>3724</v>
      </c>
      <c r="O105" s="300" t="s">
        <v>3725</v>
      </c>
      <c r="P105" s="465"/>
      <c r="R105" t="s">
        <v>3765</v>
      </c>
    </row>
    <row r="106" spans="1:18" ht="15.6" x14ac:dyDescent="0.3">
      <c r="A106" s="437">
        <v>400</v>
      </c>
      <c r="B106" s="445">
        <v>38353</v>
      </c>
      <c r="C106" s="438" t="s">
        <v>3759</v>
      </c>
      <c r="D106" s="431"/>
      <c r="E106" s="446"/>
      <c r="F106" s="441">
        <v>44</v>
      </c>
      <c r="G106" s="444">
        <v>2</v>
      </c>
      <c r="H106" s="431">
        <v>1</v>
      </c>
      <c r="I106" s="300" t="s">
        <v>3716</v>
      </c>
      <c r="J106" s="300" t="s">
        <v>3739</v>
      </c>
      <c r="K106" s="300"/>
      <c r="L106" s="300" t="s">
        <v>3726</v>
      </c>
      <c r="M106" s="300" t="s">
        <v>3723</v>
      </c>
      <c r="N106" s="300" t="s">
        <v>3724</v>
      </c>
      <c r="O106" s="300" t="s">
        <v>3725</v>
      </c>
    </row>
    <row r="107" spans="1:18" ht="15.6" x14ac:dyDescent="0.3">
      <c r="A107" s="437">
        <v>401</v>
      </c>
      <c r="B107" s="445">
        <v>38353</v>
      </c>
      <c r="C107" s="438" t="s">
        <v>3759</v>
      </c>
      <c r="D107" s="431"/>
      <c r="E107" s="446"/>
      <c r="F107" s="441">
        <v>39</v>
      </c>
      <c r="G107" s="444">
        <v>0</v>
      </c>
      <c r="H107" s="431">
        <v>1</v>
      </c>
      <c r="I107" s="300" t="s">
        <v>3716</v>
      </c>
      <c r="J107" s="300" t="s">
        <v>3739</v>
      </c>
      <c r="K107" s="300"/>
      <c r="L107" s="300" t="s">
        <v>3726</v>
      </c>
      <c r="M107" s="300" t="s">
        <v>3723</v>
      </c>
      <c r="N107" s="300" t="s">
        <v>3724</v>
      </c>
      <c r="O107" s="300" t="s">
        <v>3725</v>
      </c>
    </row>
    <row r="108" spans="1:18" ht="15.6" x14ac:dyDescent="0.3">
      <c r="A108" s="437">
        <v>402</v>
      </c>
      <c r="B108" s="445">
        <v>38353</v>
      </c>
      <c r="C108" s="438" t="s">
        <v>3759</v>
      </c>
      <c r="D108" s="431"/>
      <c r="E108" s="446"/>
      <c r="F108" s="441">
        <v>97</v>
      </c>
      <c r="G108" s="444">
        <v>2</v>
      </c>
      <c r="H108" s="431">
        <v>1</v>
      </c>
      <c r="I108" s="300" t="s">
        <v>3716</v>
      </c>
      <c r="J108" s="300" t="s">
        <v>3739</v>
      </c>
      <c r="K108" s="300"/>
      <c r="L108" s="300" t="s">
        <v>3726</v>
      </c>
      <c r="M108" s="300" t="s">
        <v>3723</v>
      </c>
      <c r="N108" s="300" t="s">
        <v>3724</v>
      </c>
      <c r="O108" s="300" t="s">
        <v>3725</v>
      </c>
    </row>
    <row r="109" spans="1:18" ht="15.6" x14ac:dyDescent="0.3">
      <c r="A109" s="437">
        <f t="shared" si="1"/>
        <v>403</v>
      </c>
      <c r="B109" s="445">
        <v>38353</v>
      </c>
      <c r="C109" s="438" t="s">
        <v>3759</v>
      </c>
      <c r="D109" s="431"/>
      <c r="E109" s="447"/>
      <c r="F109" s="441">
        <v>38</v>
      </c>
      <c r="G109" s="444">
        <v>0</v>
      </c>
      <c r="H109" s="431">
        <v>1</v>
      </c>
      <c r="I109" s="300" t="s">
        <v>3716</v>
      </c>
      <c r="J109" s="300" t="s">
        <v>3739</v>
      </c>
      <c r="K109" s="300"/>
      <c r="L109" s="300" t="s">
        <v>3726</v>
      </c>
      <c r="M109" s="300" t="s">
        <v>3723</v>
      </c>
      <c r="N109" s="300" t="s">
        <v>3724</v>
      </c>
      <c r="O109" s="300" t="s">
        <v>3725</v>
      </c>
    </row>
    <row r="110" spans="1:18" ht="15" x14ac:dyDescent="0.25">
      <c r="A110" s="433">
        <f t="shared" si="1"/>
        <v>404</v>
      </c>
      <c r="B110" s="445">
        <v>38353</v>
      </c>
      <c r="C110" s="434" t="s">
        <v>3759</v>
      </c>
      <c r="D110" s="431"/>
      <c r="E110" s="431"/>
      <c r="F110" s="424">
        <v>131</v>
      </c>
      <c r="G110" s="430">
        <v>5</v>
      </c>
      <c r="H110" s="431">
        <v>1</v>
      </c>
      <c r="I110" s="300" t="s">
        <v>3716</v>
      </c>
      <c r="J110" s="300" t="s">
        <v>3739</v>
      </c>
      <c r="K110" s="300"/>
      <c r="L110" s="300" t="s">
        <v>3726</v>
      </c>
      <c r="M110" s="300" t="s">
        <v>3723</v>
      </c>
      <c r="N110" s="300" t="s">
        <v>3724</v>
      </c>
      <c r="O110" s="300" t="s">
        <v>3725</v>
      </c>
    </row>
    <row r="111" spans="1:18" ht="15" x14ac:dyDescent="0.25">
      <c r="A111" s="433">
        <f t="shared" si="1"/>
        <v>405</v>
      </c>
      <c r="B111" s="445">
        <v>38353</v>
      </c>
      <c r="C111" s="434" t="s">
        <v>3759</v>
      </c>
      <c r="D111" s="431"/>
      <c r="E111" s="431"/>
      <c r="F111" s="424">
        <v>164</v>
      </c>
      <c r="G111" s="430">
        <v>41</v>
      </c>
      <c r="H111" s="431">
        <v>1</v>
      </c>
      <c r="I111" s="300" t="s">
        <v>3716</v>
      </c>
      <c r="J111" s="300" t="s">
        <v>3739</v>
      </c>
      <c r="K111" s="300"/>
      <c r="L111" s="300" t="s">
        <v>3726</v>
      </c>
      <c r="M111" s="300" t="s">
        <v>3723</v>
      </c>
      <c r="N111" s="300" t="s">
        <v>3724</v>
      </c>
      <c r="O111" s="300" t="s">
        <v>3725</v>
      </c>
    </row>
    <row r="112" spans="1:18" ht="15.6" x14ac:dyDescent="0.3">
      <c r="A112" s="437">
        <f t="shared" si="1"/>
        <v>406</v>
      </c>
      <c r="B112" s="445">
        <v>38353</v>
      </c>
      <c r="C112" s="438" t="s">
        <v>3759</v>
      </c>
      <c r="D112" s="431"/>
      <c r="E112" s="447"/>
      <c r="F112" s="441">
        <v>92</v>
      </c>
      <c r="G112" s="444">
        <v>3</v>
      </c>
      <c r="H112" s="431">
        <v>1</v>
      </c>
      <c r="I112" s="300" t="s">
        <v>3716</v>
      </c>
      <c r="J112" s="300" t="s">
        <v>3739</v>
      </c>
      <c r="K112" s="300"/>
      <c r="L112" s="300" t="s">
        <v>3726</v>
      </c>
      <c r="M112" s="300" t="s">
        <v>3723</v>
      </c>
      <c r="N112" s="300" t="s">
        <v>3724</v>
      </c>
      <c r="O112" s="300" t="s">
        <v>3725</v>
      </c>
    </row>
    <row r="113" spans="1:15" ht="15.6" x14ac:dyDescent="0.3">
      <c r="A113" s="437">
        <f t="shared" si="1"/>
        <v>407</v>
      </c>
      <c r="B113" s="445">
        <v>38353</v>
      </c>
      <c r="C113" s="438" t="s">
        <v>3759</v>
      </c>
      <c r="D113" s="431"/>
      <c r="E113" s="447"/>
      <c r="F113" s="441">
        <v>86</v>
      </c>
      <c r="G113" s="444">
        <v>2</v>
      </c>
      <c r="H113" s="431">
        <v>1</v>
      </c>
      <c r="I113" s="300" t="s">
        <v>3716</v>
      </c>
      <c r="J113" s="300" t="s">
        <v>3739</v>
      </c>
      <c r="K113" s="300"/>
      <c r="L113" s="300" t="s">
        <v>3726</v>
      </c>
      <c r="M113" s="300" t="s">
        <v>3723</v>
      </c>
      <c r="N113" s="300" t="s">
        <v>3724</v>
      </c>
      <c r="O113" s="300" t="s">
        <v>3725</v>
      </c>
    </row>
    <row r="114" spans="1:15" ht="15.6" x14ac:dyDescent="0.3">
      <c r="A114" s="437">
        <f t="shared" si="1"/>
        <v>408</v>
      </c>
      <c r="B114" s="445">
        <v>38353</v>
      </c>
      <c r="C114" s="438" t="s">
        <v>3759</v>
      </c>
      <c r="D114" s="431"/>
      <c r="E114" s="447"/>
      <c r="F114" s="441">
        <v>86</v>
      </c>
      <c r="G114" s="444">
        <v>2</v>
      </c>
      <c r="H114" s="431">
        <v>1</v>
      </c>
      <c r="I114" s="300" t="s">
        <v>3716</v>
      </c>
      <c r="J114" s="300" t="s">
        <v>3739</v>
      </c>
      <c r="K114" s="300"/>
      <c r="L114" s="300" t="s">
        <v>3726</v>
      </c>
      <c r="M114" s="300" t="s">
        <v>3723</v>
      </c>
      <c r="N114" s="300" t="s">
        <v>3724</v>
      </c>
      <c r="O114" s="300" t="s">
        <v>3725</v>
      </c>
    </row>
    <row r="115" spans="1:15" ht="15.6" x14ac:dyDescent="0.3">
      <c r="A115" s="437">
        <f t="shared" si="1"/>
        <v>409</v>
      </c>
      <c r="B115" s="445">
        <v>38353</v>
      </c>
      <c r="C115" s="438" t="s">
        <v>3759</v>
      </c>
      <c r="D115" s="431"/>
      <c r="E115" s="447"/>
      <c r="F115" s="441">
        <v>82</v>
      </c>
      <c r="G115" s="444">
        <v>2</v>
      </c>
      <c r="H115" s="431">
        <v>1</v>
      </c>
      <c r="I115" s="300" t="s">
        <v>3716</v>
      </c>
      <c r="J115" s="300" t="s">
        <v>3739</v>
      </c>
      <c r="K115" s="300"/>
      <c r="L115" s="300" t="s">
        <v>3726</v>
      </c>
      <c r="M115" s="300" t="s">
        <v>3723</v>
      </c>
      <c r="N115" s="300" t="s">
        <v>3724</v>
      </c>
      <c r="O115" s="300" t="s">
        <v>3725</v>
      </c>
    </row>
    <row r="116" spans="1:15" ht="15.6" x14ac:dyDescent="0.3">
      <c r="A116" s="437">
        <f t="shared" si="1"/>
        <v>410</v>
      </c>
      <c r="B116" s="445">
        <v>38353</v>
      </c>
      <c r="C116" s="438" t="s">
        <v>3759</v>
      </c>
      <c r="D116" s="431"/>
      <c r="E116" s="447"/>
      <c r="F116" s="441">
        <v>103</v>
      </c>
      <c r="G116" s="444">
        <v>2</v>
      </c>
      <c r="H116" s="431">
        <v>1</v>
      </c>
      <c r="I116" s="300" t="s">
        <v>3716</v>
      </c>
      <c r="J116" s="300" t="s">
        <v>3739</v>
      </c>
      <c r="K116" s="300"/>
      <c r="L116" s="300" t="s">
        <v>3726</v>
      </c>
      <c r="M116" s="300" t="s">
        <v>3723</v>
      </c>
      <c r="N116" s="300" t="s">
        <v>3724</v>
      </c>
      <c r="O116" s="300" t="s">
        <v>3725</v>
      </c>
    </row>
    <row r="117" spans="1:15" ht="15" x14ac:dyDescent="0.25">
      <c r="A117" s="433">
        <f t="shared" si="1"/>
        <v>411</v>
      </c>
      <c r="B117" s="445">
        <v>38353</v>
      </c>
      <c r="C117" s="434" t="s">
        <v>3759</v>
      </c>
      <c r="D117" s="431"/>
      <c r="E117" s="431"/>
      <c r="F117" s="424">
        <v>251</v>
      </c>
      <c r="G117" s="430">
        <v>54</v>
      </c>
      <c r="H117" s="431">
        <v>1</v>
      </c>
      <c r="I117" s="300" t="s">
        <v>3716</v>
      </c>
      <c r="J117" s="300" t="s">
        <v>3739</v>
      </c>
      <c r="K117" s="300"/>
      <c r="L117" s="300" t="s">
        <v>3726</v>
      </c>
      <c r="M117" s="300" t="s">
        <v>3723</v>
      </c>
      <c r="N117" s="300" t="s">
        <v>3724</v>
      </c>
      <c r="O117" s="300" t="s">
        <v>3725</v>
      </c>
    </row>
    <row r="118" spans="1:15" ht="15" x14ac:dyDescent="0.25">
      <c r="A118" s="433">
        <f t="shared" si="1"/>
        <v>412</v>
      </c>
      <c r="B118" s="445">
        <v>38353</v>
      </c>
      <c r="C118" s="434" t="s">
        <v>3759</v>
      </c>
      <c r="D118" s="431"/>
      <c r="E118" s="431"/>
      <c r="F118" s="424">
        <v>252</v>
      </c>
      <c r="G118" s="430">
        <v>52</v>
      </c>
      <c r="H118" s="431">
        <v>1</v>
      </c>
      <c r="I118" s="300" t="s">
        <v>3716</v>
      </c>
      <c r="J118" s="300" t="s">
        <v>3739</v>
      </c>
      <c r="K118" s="300"/>
      <c r="L118" s="300" t="s">
        <v>3726</v>
      </c>
      <c r="M118" s="300" t="s">
        <v>3723</v>
      </c>
      <c r="N118" s="300" t="s">
        <v>3724</v>
      </c>
      <c r="O118" s="300" t="s">
        <v>3725</v>
      </c>
    </row>
    <row r="119" spans="1:15" ht="15" x14ac:dyDescent="0.25">
      <c r="A119" s="433">
        <f t="shared" si="1"/>
        <v>413</v>
      </c>
      <c r="B119" s="445">
        <v>38353</v>
      </c>
      <c r="C119" s="434" t="s">
        <v>3759</v>
      </c>
      <c r="D119" s="431"/>
      <c r="E119" s="431"/>
      <c r="F119" s="424">
        <v>251</v>
      </c>
      <c r="G119" s="430">
        <v>5</v>
      </c>
      <c r="H119" s="431">
        <v>1</v>
      </c>
      <c r="I119" s="300" t="s">
        <v>3716</v>
      </c>
      <c r="J119" s="300" t="s">
        <v>3739</v>
      </c>
      <c r="K119" s="300"/>
      <c r="L119" s="300" t="s">
        <v>3726</v>
      </c>
      <c r="M119" s="300" t="s">
        <v>3723</v>
      </c>
      <c r="N119" s="300" t="s">
        <v>3724</v>
      </c>
      <c r="O119" s="300" t="s">
        <v>3725</v>
      </c>
    </row>
    <row r="120" spans="1:15" ht="15" x14ac:dyDescent="0.25">
      <c r="A120" s="433">
        <f t="shared" si="1"/>
        <v>414</v>
      </c>
      <c r="B120" s="445">
        <v>38353</v>
      </c>
      <c r="C120" s="434" t="s">
        <v>3759</v>
      </c>
      <c r="D120" s="431"/>
      <c r="E120" s="431"/>
      <c r="F120" s="424">
        <v>256</v>
      </c>
      <c r="G120" s="430">
        <v>5</v>
      </c>
      <c r="H120" s="431">
        <v>1</v>
      </c>
      <c r="I120" s="300" t="s">
        <v>3716</v>
      </c>
      <c r="J120" s="300" t="s">
        <v>3739</v>
      </c>
      <c r="K120" s="300"/>
      <c r="L120" s="300" t="s">
        <v>3726</v>
      </c>
      <c r="M120" s="300" t="s">
        <v>3723</v>
      </c>
      <c r="N120" s="300" t="s">
        <v>3724</v>
      </c>
      <c r="O120" s="300" t="s">
        <v>3725</v>
      </c>
    </row>
    <row r="121" spans="1:15" ht="15" x14ac:dyDescent="0.25">
      <c r="A121" s="448">
        <f t="shared" si="1"/>
        <v>415</v>
      </c>
      <c r="B121" s="445">
        <v>38353</v>
      </c>
      <c r="C121" s="434" t="s">
        <v>3759</v>
      </c>
      <c r="D121" s="431"/>
      <c r="E121" s="431"/>
      <c r="F121" s="424">
        <v>315</v>
      </c>
      <c r="G121" s="430">
        <v>65</v>
      </c>
      <c r="H121" s="431">
        <v>1</v>
      </c>
      <c r="I121" s="300" t="s">
        <v>3716</v>
      </c>
      <c r="J121" s="300" t="s">
        <v>3739</v>
      </c>
      <c r="K121" s="300"/>
      <c r="L121" s="300" t="s">
        <v>3726</v>
      </c>
      <c r="M121" s="300" t="s">
        <v>3723</v>
      </c>
      <c r="N121" s="300" t="s">
        <v>3724</v>
      </c>
      <c r="O121" s="300" t="s">
        <v>3725</v>
      </c>
    </row>
    <row r="122" spans="1:15" ht="15" x14ac:dyDescent="0.25">
      <c r="A122" s="449">
        <v>415</v>
      </c>
      <c r="B122" s="445">
        <v>38353</v>
      </c>
      <c r="C122" s="450" t="s">
        <v>3759</v>
      </c>
      <c r="D122" s="431"/>
      <c r="E122" s="451"/>
      <c r="F122" s="452"/>
      <c r="G122" s="453">
        <v>45</v>
      </c>
      <c r="H122" s="451">
        <v>1</v>
      </c>
      <c r="I122" s="300" t="s">
        <v>3716</v>
      </c>
      <c r="J122" s="300" t="s">
        <v>3739</v>
      </c>
      <c r="K122" s="300"/>
      <c r="L122" s="300" t="s">
        <v>3726</v>
      </c>
      <c r="M122" s="300" t="s">
        <v>3723</v>
      </c>
      <c r="N122" s="300" t="s">
        <v>3724</v>
      </c>
      <c r="O122" s="300" t="s">
        <v>3725</v>
      </c>
    </row>
    <row r="123" spans="1:15" ht="15" x14ac:dyDescent="0.25">
      <c r="A123" s="448">
        <f>SUM(A121+1)</f>
        <v>416</v>
      </c>
      <c r="B123" s="445">
        <v>38353</v>
      </c>
      <c r="C123" s="434" t="s">
        <v>3759</v>
      </c>
      <c r="D123" s="431"/>
      <c r="E123" s="431"/>
      <c r="F123" s="424">
        <v>264</v>
      </c>
      <c r="G123" s="430">
        <v>5</v>
      </c>
      <c r="H123" s="431">
        <v>1</v>
      </c>
      <c r="I123" s="300" t="s">
        <v>3716</v>
      </c>
      <c r="J123" s="300" t="s">
        <v>3739</v>
      </c>
      <c r="K123" s="300"/>
      <c r="L123" s="300" t="s">
        <v>3726</v>
      </c>
      <c r="M123" s="300" t="s">
        <v>3723</v>
      </c>
      <c r="N123" s="300" t="s">
        <v>3724</v>
      </c>
      <c r="O123" s="300" t="s">
        <v>3725</v>
      </c>
    </row>
    <row r="124" spans="1:15" ht="15.6" x14ac:dyDescent="0.3">
      <c r="A124" s="454">
        <f t="shared" si="1"/>
        <v>417</v>
      </c>
      <c r="B124" s="445">
        <v>38353</v>
      </c>
      <c r="C124" s="438" t="s">
        <v>3759</v>
      </c>
      <c r="D124" s="431"/>
      <c r="E124" s="447"/>
      <c r="F124" s="441">
        <v>142</v>
      </c>
      <c r="G124" s="444">
        <v>4</v>
      </c>
      <c r="H124" s="431">
        <v>1</v>
      </c>
      <c r="I124" s="300" t="s">
        <v>3716</v>
      </c>
      <c r="J124" s="300" t="s">
        <v>3739</v>
      </c>
      <c r="K124" s="300"/>
      <c r="L124" s="300" t="s">
        <v>3726</v>
      </c>
      <c r="M124" s="300" t="s">
        <v>3723</v>
      </c>
      <c r="N124" s="300" t="s">
        <v>3724</v>
      </c>
      <c r="O124" s="300" t="s">
        <v>3725</v>
      </c>
    </row>
    <row r="125" spans="1:15" ht="15" x14ac:dyDescent="0.25">
      <c r="A125" s="448">
        <f t="shared" si="1"/>
        <v>418</v>
      </c>
      <c r="B125" s="445">
        <v>38353</v>
      </c>
      <c r="C125" s="434" t="s">
        <v>3759</v>
      </c>
      <c r="D125" s="431"/>
      <c r="E125" s="431"/>
      <c r="F125" s="424">
        <v>247</v>
      </c>
      <c r="G125" s="430">
        <v>32</v>
      </c>
      <c r="H125" s="431">
        <v>1</v>
      </c>
      <c r="I125" s="300" t="s">
        <v>3716</v>
      </c>
      <c r="J125" s="300" t="s">
        <v>3739</v>
      </c>
      <c r="K125" s="300"/>
      <c r="L125" s="300" t="s">
        <v>3726</v>
      </c>
      <c r="M125" s="300" t="s">
        <v>3723</v>
      </c>
      <c r="N125" s="300" t="s">
        <v>3724</v>
      </c>
      <c r="O125" s="300" t="s">
        <v>3725</v>
      </c>
    </row>
    <row r="126" spans="1:15" ht="15" x14ac:dyDescent="0.25">
      <c r="A126" s="449">
        <v>418</v>
      </c>
      <c r="B126" s="445">
        <v>38353</v>
      </c>
      <c r="C126" s="450" t="s">
        <v>3759</v>
      </c>
      <c r="D126" s="431"/>
      <c r="E126" s="451"/>
      <c r="F126" s="452"/>
      <c r="G126" s="453">
        <v>60</v>
      </c>
      <c r="H126" s="451">
        <v>1</v>
      </c>
      <c r="I126" s="300" t="s">
        <v>3716</v>
      </c>
      <c r="J126" s="300" t="s">
        <v>3739</v>
      </c>
      <c r="K126" s="300"/>
      <c r="L126" s="300" t="s">
        <v>3726</v>
      </c>
      <c r="M126" s="300" t="s">
        <v>3723</v>
      </c>
      <c r="N126" s="300" t="s">
        <v>3724</v>
      </c>
      <c r="O126" s="300" t="s">
        <v>3725</v>
      </c>
    </row>
    <row r="127" spans="1:15" ht="15.6" x14ac:dyDescent="0.3">
      <c r="A127" s="437">
        <f>SUM(A125+1)</f>
        <v>419</v>
      </c>
      <c r="B127" s="445">
        <v>38353</v>
      </c>
      <c r="C127" s="438" t="s">
        <v>3759</v>
      </c>
      <c r="D127" s="431"/>
      <c r="E127" s="447"/>
      <c r="F127" s="441">
        <v>128</v>
      </c>
      <c r="G127" s="444">
        <v>2</v>
      </c>
      <c r="H127" s="431">
        <v>1</v>
      </c>
      <c r="I127" s="300" t="s">
        <v>3716</v>
      </c>
      <c r="J127" s="300" t="s">
        <v>3739</v>
      </c>
      <c r="K127" s="300"/>
      <c r="L127" s="300" t="s">
        <v>3726</v>
      </c>
      <c r="M127" s="300" t="s">
        <v>3723</v>
      </c>
      <c r="N127" s="300" t="s">
        <v>3724</v>
      </c>
      <c r="O127" s="300" t="s">
        <v>3725</v>
      </c>
    </row>
    <row r="128" spans="1:15" ht="15" x14ac:dyDescent="0.25">
      <c r="A128" s="433">
        <f t="shared" si="1"/>
        <v>420</v>
      </c>
      <c r="B128" s="445">
        <v>38353</v>
      </c>
      <c r="C128" s="434" t="s">
        <v>3759</v>
      </c>
      <c r="D128" s="431"/>
      <c r="E128" s="431"/>
      <c r="F128" s="424">
        <v>305</v>
      </c>
      <c r="G128" s="430">
        <v>7</v>
      </c>
      <c r="H128" s="431">
        <v>1</v>
      </c>
      <c r="I128" s="300" t="s">
        <v>3716</v>
      </c>
      <c r="J128" s="300" t="s">
        <v>3739</v>
      </c>
      <c r="K128" s="300"/>
      <c r="L128" s="300" t="s">
        <v>3726</v>
      </c>
      <c r="M128" s="300" t="s">
        <v>3723</v>
      </c>
      <c r="N128" s="300" t="s">
        <v>3724</v>
      </c>
      <c r="O128" s="300" t="s">
        <v>3725</v>
      </c>
    </row>
    <row r="129" spans="1:15" ht="15.6" x14ac:dyDescent="0.3">
      <c r="A129" s="437">
        <f t="shared" si="1"/>
        <v>421</v>
      </c>
      <c r="B129" s="445">
        <v>38353</v>
      </c>
      <c r="C129" s="438" t="s">
        <v>3759</v>
      </c>
      <c r="D129" s="431"/>
      <c r="E129" s="447"/>
      <c r="F129" s="441">
        <v>110</v>
      </c>
      <c r="G129" s="444">
        <v>2</v>
      </c>
      <c r="H129" s="431">
        <v>1</v>
      </c>
      <c r="I129" s="300" t="s">
        <v>3716</v>
      </c>
      <c r="J129" s="300" t="s">
        <v>3739</v>
      </c>
      <c r="K129" s="300"/>
      <c r="L129" s="300" t="s">
        <v>3726</v>
      </c>
      <c r="M129" s="300" t="s">
        <v>3723</v>
      </c>
      <c r="N129" s="300" t="s">
        <v>3724</v>
      </c>
      <c r="O129" s="300" t="s">
        <v>3725</v>
      </c>
    </row>
    <row r="130" spans="1:15" ht="15.6" x14ac:dyDescent="0.3">
      <c r="A130" s="437">
        <f t="shared" si="1"/>
        <v>422</v>
      </c>
      <c r="B130" s="445">
        <v>38353</v>
      </c>
      <c r="C130" s="438" t="s">
        <v>3759</v>
      </c>
      <c r="D130" s="431"/>
      <c r="E130" s="447"/>
      <c r="F130" s="441">
        <v>127</v>
      </c>
      <c r="G130" s="444">
        <v>2</v>
      </c>
      <c r="H130" s="431">
        <v>1</v>
      </c>
      <c r="I130" s="300" t="s">
        <v>3716</v>
      </c>
      <c r="J130" s="300" t="s">
        <v>3739</v>
      </c>
      <c r="K130" s="300"/>
      <c r="L130" s="300" t="s">
        <v>3726</v>
      </c>
      <c r="M130" s="300" t="s">
        <v>3723</v>
      </c>
      <c r="N130" s="300" t="s">
        <v>3724</v>
      </c>
      <c r="O130" s="300" t="s">
        <v>3725</v>
      </c>
    </row>
    <row r="131" spans="1:15" ht="15" x14ac:dyDescent="0.25">
      <c r="A131" s="448">
        <f t="shared" si="1"/>
        <v>423</v>
      </c>
      <c r="B131" s="445">
        <v>38353</v>
      </c>
      <c r="C131" s="434" t="s">
        <v>3759</v>
      </c>
      <c r="D131" s="431"/>
      <c r="E131" s="431"/>
      <c r="F131" s="424">
        <v>253</v>
      </c>
      <c r="G131" s="430">
        <v>33</v>
      </c>
      <c r="H131" s="431">
        <v>1</v>
      </c>
      <c r="I131" s="300" t="s">
        <v>3716</v>
      </c>
      <c r="J131" s="300" t="s">
        <v>3739</v>
      </c>
      <c r="K131" s="300"/>
      <c r="L131" s="300" t="s">
        <v>3726</v>
      </c>
      <c r="M131" s="300" t="s">
        <v>3723</v>
      </c>
      <c r="N131" s="300" t="s">
        <v>3724</v>
      </c>
      <c r="O131" s="300" t="s">
        <v>3725</v>
      </c>
    </row>
    <row r="132" spans="1:15" ht="15" x14ac:dyDescent="0.25">
      <c r="A132" s="449">
        <v>423</v>
      </c>
      <c r="B132" s="445">
        <v>38353</v>
      </c>
      <c r="C132" s="450" t="s">
        <v>3759</v>
      </c>
      <c r="D132" s="431"/>
      <c r="E132" s="451"/>
      <c r="F132" s="452"/>
      <c r="G132" s="453">
        <v>47</v>
      </c>
      <c r="H132" s="451">
        <v>1</v>
      </c>
      <c r="I132" s="300" t="s">
        <v>3716</v>
      </c>
      <c r="J132" s="300" t="s">
        <v>3739</v>
      </c>
      <c r="K132" s="300"/>
      <c r="L132" s="300" t="s">
        <v>3726</v>
      </c>
      <c r="M132" s="300" t="s">
        <v>3723</v>
      </c>
      <c r="N132" s="300" t="s">
        <v>3724</v>
      </c>
      <c r="O132" s="300" t="s">
        <v>3725</v>
      </c>
    </row>
    <row r="133" spans="1:15" ht="15" x14ac:dyDescent="0.25">
      <c r="A133" s="448">
        <f>SUM(A131+1)</f>
        <v>424</v>
      </c>
      <c r="B133" s="445">
        <v>38353</v>
      </c>
      <c r="C133" s="434" t="s">
        <v>3759</v>
      </c>
      <c r="D133" s="431"/>
      <c r="E133" s="431"/>
      <c r="F133" s="424">
        <v>171</v>
      </c>
      <c r="G133" s="430">
        <v>5</v>
      </c>
      <c r="H133" s="431">
        <v>1</v>
      </c>
      <c r="I133" s="300" t="s">
        <v>3716</v>
      </c>
      <c r="J133" s="300" t="s">
        <v>3739</v>
      </c>
      <c r="K133" s="300"/>
      <c r="L133" s="300" t="s">
        <v>3726</v>
      </c>
      <c r="M133" s="300" t="s">
        <v>3723</v>
      </c>
      <c r="N133" s="300" t="s">
        <v>3724</v>
      </c>
      <c r="O133" s="300" t="s">
        <v>3725</v>
      </c>
    </row>
    <row r="134" spans="1:15" ht="15" x14ac:dyDescent="0.25">
      <c r="A134" s="448">
        <f t="shared" si="1"/>
        <v>425</v>
      </c>
      <c r="B134" s="445">
        <v>38353</v>
      </c>
      <c r="C134" s="434" t="s">
        <v>3759</v>
      </c>
      <c r="D134" s="431"/>
      <c r="E134" s="431"/>
      <c r="F134" s="424">
        <v>232</v>
      </c>
      <c r="G134" s="430">
        <v>5</v>
      </c>
      <c r="H134" s="431">
        <v>1</v>
      </c>
      <c r="I134" s="300" t="s">
        <v>3716</v>
      </c>
      <c r="J134" s="300" t="s">
        <v>3739</v>
      </c>
      <c r="K134" s="300"/>
      <c r="L134" s="300" t="s">
        <v>3726</v>
      </c>
      <c r="M134" s="300" t="s">
        <v>3723</v>
      </c>
      <c r="N134" s="300" t="s">
        <v>3724</v>
      </c>
      <c r="O134" s="300" t="s">
        <v>3725</v>
      </c>
    </row>
    <row r="135" spans="1:15" ht="15" x14ac:dyDescent="0.25">
      <c r="A135" s="448">
        <f t="shared" si="1"/>
        <v>426</v>
      </c>
      <c r="B135" s="445">
        <v>38353</v>
      </c>
      <c r="C135" s="434" t="s">
        <v>3759</v>
      </c>
      <c r="D135" s="431"/>
      <c r="E135" s="431"/>
      <c r="F135" s="424">
        <v>276</v>
      </c>
      <c r="G135" s="430">
        <v>19</v>
      </c>
      <c r="H135" s="431">
        <v>1</v>
      </c>
      <c r="I135" s="300" t="s">
        <v>3716</v>
      </c>
      <c r="J135" s="300" t="s">
        <v>3739</v>
      </c>
      <c r="K135" s="300"/>
      <c r="L135" s="300" t="s">
        <v>3726</v>
      </c>
      <c r="M135" s="300" t="s">
        <v>3723</v>
      </c>
      <c r="N135" s="300" t="s">
        <v>3724</v>
      </c>
      <c r="O135" s="300" t="s">
        <v>3725</v>
      </c>
    </row>
    <row r="136" spans="1:15" ht="15" x14ac:dyDescent="0.25">
      <c r="A136" s="449">
        <v>426</v>
      </c>
      <c r="B136" s="445">
        <v>38353</v>
      </c>
      <c r="C136" s="450" t="s">
        <v>3759</v>
      </c>
      <c r="D136" s="431"/>
      <c r="E136" s="451"/>
      <c r="F136" s="452"/>
      <c r="G136" s="453">
        <v>51</v>
      </c>
      <c r="H136" s="451">
        <v>1</v>
      </c>
      <c r="I136" s="300" t="s">
        <v>3716</v>
      </c>
      <c r="J136" s="300" t="s">
        <v>3739</v>
      </c>
      <c r="K136" s="300"/>
      <c r="L136" s="300" t="s">
        <v>3726</v>
      </c>
      <c r="M136" s="300" t="s">
        <v>3723</v>
      </c>
      <c r="N136" s="300" t="s">
        <v>3724</v>
      </c>
      <c r="O136" s="300" t="s">
        <v>3725</v>
      </c>
    </row>
    <row r="137" spans="1:15" ht="15" x14ac:dyDescent="0.25">
      <c r="A137" s="433">
        <f>SUM(A135+1)</f>
        <v>427</v>
      </c>
      <c r="B137" s="445">
        <v>38353</v>
      </c>
      <c r="C137" s="434" t="s">
        <v>3759</v>
      </c>
      <c r="D137" s="431"/>
      <c r="E137" s="431"/>
      <c r="F137" s="424">
        <v>271</v>
      </c>
      <c r="G137" s="430">
        <v>24</v>
      </c>
      <c r="H137" s="431">
        <v>1</v>
      </c>
      <c r="I137" s="300" t="s">
        <v>3716</v>
      </c>
      <c r="J137" s="300" t="s">
        <v>3739</v>
      </c>
      <c r="K137" s="300"/>
      <c r="L137" s="300" t="s">
        <v>3726</v>
      </c>
      <c r="M137" s="300" t="s">
        <v>3723</v>
      </c>
      <c r="N137" s="300" t="s">
        <v>3724</v>
      </c>
      <c r="O137" s="300" t="s">
        <v>3725</v>
      </c>
    </row>
    <row r="138" spans="1:15" ht="15" x14ac:dyDescent="0.25">
      <c r="A138" s="433">
        <f t="shared" si="1"/>
        <v>428</v>
      </c>
      <c r="B138" s="445">
        <v>38353</v>
      </c>
      <c r="C138" s="434" t="s">
        <v>3759</v>
      </c>
      <c r="D138" s="431"/>
      <c r="E138" s="431"/>
      <c r="F138" s="424">
        <v>150</v>
      </c>
      <c r="G138" s="430">
        <v>5</v>
      </c>
      <c r="H138" s="431">
        <v>1</v>
      </c>
      <c r="I138" s="300" t="s">
        <v>3716</v>
      </c>
      <c r="J138" s="300" t="s">
        <v>3739</v>
      </c>
      <c r="K138" s="300"/>
      <c r="L138" s="300" t="s">
        <v>3726</v>
      </c>
      <c r="M138" s="300" t="s">
        <v>3723</v>
      </c>
      <c r="N138" s="300" t="s">
        <v>3724</v>
      </c>
      <c r="O138" s="300" t="s">
        <v>3725</v>
      </c>
    </row>
    <row r="139" spans="1:15" ht="15.6" x14ac:dyDescent="0.3">
      <c r="A139" s="433">
        <f t="shared" si="1"/>
        <v>429</v>
      </c>
      <c r="B139" s="445">
        <v>38353</v>
      </c>
      <c r="C139" s="438" t="s">
        <v>3759</v>
      </c>
      <c r="D139" s="431"/>
      <c r="E139" s="447"/>
      <c r="F139" s="441">
        <v>103</v>
      </c>
      <c r="G139" s="444">
        <v>2</v>
      </c>
      <c r="H139" s="431">
        <v>1</v>
      </c>
      <c r="I139" s="300" t="s">
        <v>3716</v>
      </c>
      <c r="J139" s="300" t="s">
        <v>3739</v>
      </c>
      <c r="K139" s="300"/>
      <c r="L139" s="300" t="s">
        <v>3726</v>
      </c>
      <c r="M139" s="300" t="s">
        <v>3723</v>
      </c>
      <c r="N139" s="300" t="s">
        <v>3724</v>
      </c>
      <c r="O139" s="300" t="s">
        <v>3725</v>
      </c>
    </row>
    <row r="140" spans="1:15" ht="15" x14ac:dyDescent="0.25">
      <c r="A140" s="433">
        <f t="shared" si="1"/>
        <v>430</v>
      </c>
      <c r="B140" s="445">
        <v>38353</v>
      </c>
      <c r="C140" s="434" t="s">
        <v>3759</v>
      </c>
      <c r="D140" s="431"/>
      <c r="E140" s="431"/>
      <c r="F140" s="424">
        <v>142</v>
      </c>
      <c r="G140" s="430">
        <v>5</v>
      </c>
      <c r="H140" s="431">
        <v>1</v>
      </c>
      <c r="I140" s="300" t="s">
        <v>3716</v>
      </c>
      <c r="J140" s="300" t="s">
        <v>3739</v>
      </c>
      <c r="K140" s="300"/>
      <c r="L140" s="300" t="s">
        <v>3726</v>
      </c>
      <c r="M140" s="300" t="s">
        <v>3723</v>
      </c>
      <c r="N140" s="300" t="s">
        <v>3724</v>
      </c>
      <c r="O140" s="300" t="s">
        <v>3725</v>
      </c>
    </row>
    <row r="141" spans="1:15" ht="15" x14ac:dyDescent="0.25">
      <c r="A141" s="433">
        <f t="shared" si="1"/>
        <v>431</v>
      </c>
      <c r="B141" s="445">
        <v>38353</v>
      </c>
      <c r="C141" s="434" t="s">
        <v>3759</v>
      </c>
      <c r="D141" s="431"/>
      <c r="E141" s="431"/>
      <c r="F141" s="424">
        <v>139</v>
      </c>
      <c r="G141" s="430">
        <v>5</v>
      </c>
      <c r="H141" s="431">
        <v>1</v>
      </c>
      <c r="I141" s="300" t="s">
        <v>3716</v>
      </c>
      <c r="J141" s="300" t="s">
        <v>3739</v>
      </c>
      <c r="K141" s="300"/>
      <c r="L141" s="300" t="s">
        <v>3726</v>
      </c>
      <c r="M141" s="300" t="s">
        <v>3723</v>
      </c>
      <c r="N141" s="300" t="s">
        <v>3724</v>
      </c>
      <c r="O141" s="300" t="s">
        <v>3725</v>
      </c>
    </row>
    <row r="142" spans="1:15" ht="15" x14ac:dyDescent="0.25">
      <c r="A142" s="433">
        <f t="shared" si="1"/>
        <v>432</v>
      </c>
      <c r="B142" s="445">
        <v>38353</v>
      </c>
      <c r="C142" s="434" t="s">
        <v>3759</v>
      </c>
      <c r="D142" s="431"/>
      <c r="E142" s="431"/>
      <c r="F142" s="424">
        <v>139</v>
      </c>
      <c r="G142" s="430">
        <v>5</v>
      </c>
      <c r="H142" s="431">
        <v>1</v>
      </c>
      <c r="I142" s="300" t="s">
        <v>3716</v>
      </c>
      <c r="J142" s="300" t="s">
        <v>3739</v>
      </c>
      <c r="K142" s="300"/>
      <c r="L142" s="300" t="s">
        <v>3726</v>
      </c>
      <c r="M142" s="300" t="s">
        <v>3723</v>
      </c>
      <c r="N142" s="300" t="s">
        <v>3724</v>
      </c>
      <c r="O142" s="300" t="s">
        <v>3725</v>
      </c>
    </row>
    <row r="143" spans="1:15" ht="15" x14ac:dyDescent="0.25">
      <c r="A143" s="433">
        <f t="shared" si="1"/>
        <v>433</v>
      </c>
      <c r="B143" s="445">
        <v>38353</v>
      </c>
      <c r="C143" s="434" t="s">
        <v>3759</v>
      </c>
      <c r="D143" s="431"/>
      <c r="E143" s="431"/>
      <c r="F143" s="424">
        <v>254</v>
      </c>
      <c r="G143" s="430">
        <v>66</v>
      </c>
      <c r="H143" s="431">
        <v>1</v>
      </c>
      <c r="I143" s="300" t="s">
        <v>3716</v>
      </c>
      <c r="J143" s="300" t="s">
        <v>3739</v>
      </c>
      <c r="K143" s="300"/>
      <c r="L143" s="300" t="s">
        <v>3726</v>
      </c>
      <c r="M143" s="300" t="s">
        <v>3723</v>
      </c>
      <c r="N143" s="300" t="s">
        <v>3724</v>
      </c>
      <c r="O143" s="300" t="s">
        <v>3725</v>
      </c>
    </row>
    <row r="144" spans="1:15" ht="15" x14ac:dyDescent="0.25">
      <c r="A144" s="433">
        <f t="shared" si="1"/>
        <v>434</v>
      </c>
      <c r="B144" s="445">
        <v>38353</v>
      </c>
      <c r="C144" s="434" t="s">
        <v>3759</v>
      </c>
      <c r="D144" s="431"/>
      <c r="E144" s="431"/>
      <c r="F144" s="424">
        <v>151</v>
      </c>
      <c r="G144" s="430">
        <v>5</v>
      </c>
      <c r="H144" s="431">
        <v>1</v>
      </c>
      <c r="I144" s="300" t="s">
        <v>3716</v>
      </c>
      <c r="J144" s="300" t="s">
        <v>3739</v>
      </c>
      <c r="K144" s="300"/>
      <c r="L144" s="300" t="s">
        <v>3726</v>
      </c>
      <c r="M144" s="300" t="s">
        <v>3723</v>
      </c>
      <c r="N144" s="300" t="s">
        <v>3724</v>
      </c>
      <c r="O144" s="300" t="s">
        <v>3725</v>
      </c>
    </row>
    <row r="145" spans="1:15" ht="15" x14ac:dyDescent="0.25">
      <c r="A145" s="433">
        <f t="shared" si="1"/>
        <v>435</v>
      </c>
      <c r="B145" s="445">
        <v>38353</v>
      </c>
      <c r="C145" s="434" t="s">
        <v>3759</v>
      </c>
      <c r="D145" s="431"/>
      <c r="E145" s="431"/>
      <c r="F145" s="424">
        <v>143</v>
      </c>
      <c r="G145" s="430">
        <v>5</v>
      </c>
      <c r="H145" s="431">
        <v>1</v>
      </c>
      <c r="I145" s="300" t="s">
        <v>3716</v>
      </c>
      <c r="J145" s="300" t="s">
        <v>3739</v>
      </c>
      <c r="K145" s="300"/>
      <c r="L145" s="300" t="s">
        <v>3726</v>
      </c>
      <c r="M145" s="300" t="s">
        <v>3723</v>
      </c>
      <c r="N145" s="300" t="s">
        <v>3724</v>
      </c>
      <c r="O145" s="300" t="s">
        <v>3725</v>
      </c>
    </row>
    <row r="146" spans="1:15" ht="15" x14ac:dyDescent="0.25">
      <c r="A146" s="448">
        <f t="shared" si="1"/>
        <v>436</v>
      </c>
      <c r="B146" s="445">
        <v>38353</v>
      </c>
      <c r="C146" s="434" t="s">
        <v>3759</v>
      </c>
      <c r="D146" s="431"/>
      <c r="E146" s="431"/>
      <c r="F146" s="424">
        <v>282</v>
      </c>
      <c r="G146" s="430">
        <v>79</v>
      </c>
      <c r="H146" s="431">
        <v>1</v>
      </c>
      <c r="I146" s="300" t="s">
        <v>3716</v>
      </c>
      <c r="J146" s="300" t="s">
        <v>3739</v>
      </c>
      <c r="K146" s="300"/>
      <c r="L146" s="300" t="s">
        <v>3726</v>
      </c>
      <c r="M146" s="300" t="s">
        <v>3723</v>
      </c>
      <c r="N146" s="300" t="s">
        <v>3724</v>
      </c>
      <c r="O146" s="300" t="s">
        <v>3725</v>
      </c>
    </row>
    <row r="147" spans="1:15" ht="15" x14ac:dyDescent="0.25">
      <c r="A147" s="449">
        <v>436</v>
      </c>
      <c r="B147" s="445">
        <v>38353</v>
      </c>
      <c r="C147" s="450" t="s">
        <v>3759</v>
      </c>
      <c r="D147" s="431"/>
      <c r="E147" s="451"/>
      <c r="F147" s="452"/>
      <c r="G147" s="453">
        <v>49</v>
      </c>
      <c r="H147" s="451">
        <v>1</v>
      </c>
      <c r="I147" s="300" t="s">
        <v>3716</v>
      </c>
      <c r="J147" s="300" t="s">
        <v>3739</v>
      </c>
      <c r="K147" s="300"/>
      <c r="L147" s="300" t="s">
        <v>3726</v>
      </c>
      <c r="M147" s="300" t="s">
        <v>3723</v>
      </c>
      <c r="N147" s="300" t="s">
        <v>3724</v>
      </c>
      <c r="O147" s="300" t="s">
        <v>3725</v>
      </c>
    </row>
    <row r="148" spans="1:15" ht="15" x14ac:dyDescent="0.25">
      <c r="A148" s="448">
        <f>SUM(A146+1)</f>
        <v>437</v>
      </c>
      <c r="B148" s="445">
        <v>38353</v>
      </c>
      <c r="C148" s="434" t="s">
        <v>3759</v>
      </c>
      <c r="D148" s="431"/>
      <c r="E148" s="431"/>
      <c r="F148" s="424">
        <v>308</v>
      </c>
      <c r="G148" s="430">
        <v>79</v>
      </c>
      <c r="H148" s="431">
        <v>1</v>
      </c>
      <c r="I148" s="300" t="s">
        <v>3716</v>
      </c>
      <c r="J148" s="300" t="s">
        <v>3739</v>
      </c>
      <c r="K148" s="300"/>
      <c r="L148" s="300" t="s">
        <v>3726</v>
      </c>
      <c r="M148" s="300" t="s">
        <v>3723</v>
      </c>
      <c r="N148" s="300" t="s">
        <v>3724</v>
      </c>
      <c r="O148" s="300" t="s">
        <v>3725</v>
      </c>
    </row>
    <row r="149" spans="1:15" ht="15" x14ac:dyDescent="0.25">
      <c r="A149" s="449">
        <v>437</v>
      </c>
      <c r="B149" s="445">
        <v>38353</v>
      </c>
      <c r="C149" s="450" t="s">
        <v>3759</v>
      </c>
      <c r="D149" s="431"/>
      <c r="E149" s="451"/>
      <c r="F149" s="452"/>
      <c r="G149" s="453">
        <v>70</v>
      </c>
      <c r="H149" s="451">
        <v>1</v>
      </c>
      <c r="I149" s="300" t="s">
        <v>3716</v>
      </c>
      <c r="J149" s="300" t="s">
        <v>3739</v>
      </c>
      <c r="K149" s="300"/>
      <c r="L149" s="300" t="s">
        <v>3726</v>
      </c>
      <c r="M149" s="300" t="s">
        <v>3723</v>
      </c>
      <c r="N149" s="300" t="s">
        <v>3724</v>
      </c>
      <c r="O149" s="300" t="s">
        <v>3725</v>
      </c>
    </row>
    <row r="150" spans="1:15" ht="15.6" x14ac:dyDescent="0.3">
      <c r="A150" s="454">
        <f>SUM(A148+1)</f>
        <v>438</v>
      </c>
      <c r="B150" s="445">
        <v>38353</v>
      </c>
      <c r="C150" s="438" t="s">
        <v>3759</v>
      </c>
      <c r="D150" s="431"/>
      <c r="E150" s="447"/>
      <c r="F150" s="441">
        <v>150</v>
      </c>
      <c r="G150" s="444">
        <v>2</v>
      </c>
      <c r="H150" s="431">
        <v>1</v>
      </c>
      <c r="I150" s="300" t="s">
        <v>3716</v>
      </c>
      <c r="J150" s="300" t="s">
        <v>3739</v>
      </c>
      <c r="K150" s="300"/>
      <c r="L150" s="300" t="s">
        <v>3726</v>
      </c>
      <c r="M150" s="300" t="s">
        <v>3723</v>
      </c>
      <c r="N150" s="300" t="s">
        <v>3724</v>
      </c>
      <c r="O150" s="300" t="s">
        <v>3725</v>
      </c>
    </row>
    <row r="151" spans="1:15" ht="15" x14ac:dyDescent="0.25">
      <c r="A151" s="448">
        <f t="shared" si="1"/>
        <v>439</v>
      </c>
      <c r="B151" s="445">
        <v>38353</v>
      </c>
      <c r="C151" s="434" t="s">
        <v>3759</v>
      </c>
      <c r="D151" s="431"/>
      <c r="E151" s="431"/>
      <c r="F151" s="424">
        <v>194</v>
      </c>
      <c r="G151" s="430">
        <v>82</v>
      </c>
      <c r="H151" s="431">
        <v>1</v>
      </c>
      <c r="I151" s="300" t="s">
        <v>3716</v>
      </c>
      <c r="J151" s="300" t="s">
        <v>3739</v>
      </c>
      <c r="K151" s="300"/>
      <c r="L151" s="300" t="s">
        <v>3726</v>
      </c>
      <c r="M151" s="300" t="s">
        <v>3723</v>
      </c>
      <c r="N151" s="300" t="s">
        <v>3724</v>
      </c>
      <c r="O151" s="300" t="s">
        <v>3725</v>
      </c>
    </row>
    <row r="152" spans="1:15" ht="15" x14ac:dyDescent="0.25">
      <c r="A152" s="448">
        <f>SUM(A151+1)</f>
        <v>440</v>
      </c>
      <c r="B152" s="445">
        <v>38353</v>
      </c>
      <c r="C152" s="434" t="s">
        <v>3759</v>
      </c>
      <c r="D152" s="431"/>
      <c r="E152" s="431"/>
      <c r="F152" s="424">
        <v>304</v>
      </c>
      <c r="G152" s="430">
        <v>45</v>
      </c>
      <c r="H152" s="431">
        <v>1</v>
      </c>
      <c r="I152" s="300" t="s">
        <v>3716</v>
      </c>
      <c r="J152" s="300" t="s">
        <v>3739</v>
      </c>
      <c r="K152" s="300"/>
      <c r="L152" s="300" t="s">
        <v>3726</v>
      </c>
      <c r="M152" s="300" t="s">
        <v>3723</v>
      </c>
      <c r="N152" s="300" t="s">
        <v>3724</v>
      </c>
      <c r="O152" s="300" t="s">
        <v>3725</v>
      </c>
    </row>
    <row r="153" spans="1:15" ht="15" x14ac:dyDescent="0.25">
      <c r="A153" s="448">
        <f t="shared" si="1"/>
        <v>441</v>
      </c>
      <c r="B153" s="445">
        <v>38353</v>
      </c>
      <c r="C153" s="434" t="s">
        <v>3759</v>
      </c>
      <c r="D153" s="431"/>
      <c r="E153" s="431"/>
      <c r="F153" s="424">
        <v>141</v>
      </c>
      <c r="G153" s="430">
        <v>5</v>
      </c>
      <c r="H153" s="431">
        <v>1</v>
      </c>
      <c r="I153" s="300" t="s">
        <v>3716</v>
      </c>
      <c r="J153" s="300" t="s">
        <v>3739</v>
      </c>
      <c r="K153" s="300"/>
      <c r="L153" s="300" t="s">
        <v>3726</v>
      </c>
      <c r="M153" s="300" t="s">
        <v>3723</v>
      </c>
      <c r="N153" s="300" t="s">
        <v>3724</v>
      </c>
      <c r="O153" s="300" t="s">
        <v>3725</v>
      </c>
    </row>
    <row r="154" spans="1:15" ht="15" x14ac:dyDescent="0.25">
      <c r="A154" s="448">
        <f t="shared" si="1"/>
        <v>442</v>
      </c>
      <c r="B154" s="445">
        <v>38353</v>
      </c>
      <c r="C154" s="434" t="s">
        <v>3759</v>
      </c>
      <c r="D154" s="431"/>
      <c r="E154" s="431"/>
      <c r="F154" s="424">
        <v>301</v>
      </c>
      <c r="G154" s="430">
        <v>44</v>
      </c>
      <c r="H154" s="431">
        <v>1</v>
      </c>
      <c r="I154" s="300" t="s">
        <v>3716</v>
      </c>
      <c r="J154" s="300" t="s">
        <v>3739</v>
      </c>
      <c r="K154" s="300"/>
      <c r="L154" s="300" t="s">
        <v>3726</v>
      </c>
      <c r="M154" s="300" t="s">
        <v>3723</v>
      </c>
      <c r="N154" s="300" t="s">
        <v>3724</v>
      </c>
      <c r="O154" s="300" t="s">
        <v>3725</v>
      </c>
    </row>
    <row r="155" spans="1:15" ht="15" x14ac:dyDescent="0.25">
      <c r="A155" s="449">
        <v>442</v>
      </c>
      <c r="B155" s="445">
        <v>38353</v>
      </c>
      <c r="C155" s="450" t="s">
        <v>3759</v>
      </c>
      <c r="D155" s="431"/>
      <c r="E155" s="451"/>
      <c r="F155" s="452"/>
      <c r="G155" s="453">
        <v>42</v>
      </c>
      <c r="H155" s="451">
        <v>1</v>
      </c>
      <c r="I155" s="300" t="s">
        <v>3716</v>
      </c>
      <c r="J155" s="300" t="s">
        <v>3739</v>
      </c>
      <c r="K155" s="300"/>
      <c r="L155" s="300" t="s">
        <v>3726</v>
      </c>
      <c r="M155" s="300" t="s">
        <v>3723</v>
      </c>
      <c r="N155" s="300" t="s">
        <v>3724</v>
      </c>
      <c r="O155" s="300" t="s">
        <v>3725</v>
      </c>
    </row>
    <row r="156" spans="1:15" ht="15" x14ac:dyDescent="0.25">
      <c r="A156" s="448">
        <f>SUM(A154+1)</f>
        <v>443</v>
      </c>
      <c r="B156" s="445">
        <v>38353</v>
      </c>
      <c r="C156" s="434" t="s">
        <v>3759</v>
      </c>
      <c r="D156" s="431"/>
      <c r="E156" s="431"/>
      <c r="F156" s="424">
        <v>143</v>
      </c>
      <c r="G156" s="430">
        <v>5</v>
      </c>
      <c r="H156" s="431">
        <v>1</v>
      </c>
      <c r="I156" s="300" t="s">
        <v>3716</v>
      </c>
      <c r="J156" s="300" t="s">
        <v>3739</v>
      </c>
      <c r="K156" s="300"/>
      <c r="L156" s="300" t="s">
        <v>3726</v>
      </c>
      <c r="M156" s="300" t="s">
        <v>3723</v>
      </c>
      <c r="N156" s="300" t="s">
        <v>3724</v>
      </c>
      <c r="O156" s="300" t="s">
        <v>3725</v>
      </c>
    </row>
    <row r="157" spans="1:15" ht="15" x14ac:dyDescent="0.25">
      <c r="A157" s="448">
        <f t="shared" si="1"/>
        <v>444</v>
      </c>
      <c r="B157" s="445">
        <v>38353</v>
      </c>
      <c r="C157" s="434" t="s">
        <v>3759</v>
      </c>
      <c r="D157" s="431"/>
      <c r="E157" s="431"/>
      <c r="F157" s="424">
        <v>137</v>
      </c>
      <c r="G157" s="430">
        <v>5</v>
      </c>
      <c r="H157" s="431">
        <v>1</v>
      </c>
      <c r="I157" s="300" t="s">
        <v>3716</v>
      </c>
      <c r="J157" s="300" t="s">
        <v>3739</v>
      </c>
      <c r="K157" s="300"/>
      <c r="L157" s="300" t="s">
        <v>3726</v>
      </c>
      <c r="M157" s="300" t="s">
        <v>3723</v>
      </c>
      <c r="N157" s="300" t="s">
        <v>3724</v>
      </c>
      <c r="O157" s="300" t="s">
        <v>3725</v>
      </c>
    </row>
    <row r="158" spans="1:15" ht="15" x14ac:dyDescent="0.25">
      <c r="A158" s="448">
        <f t="shared" ref="A158:A168" si="2">SUM(A157+1)</f>
        <v>445</v>
      </c>
      <c r="B158" s="445">
        <v>38353</v>
      </c>
      <c r="C158" s="434" t="s">
        <v>3759</v>
      </c>
      <c r="D158" s="431"/>
      <c r="E158" s="431"/>
      <c r="F158" s="424">
        <v>139</v>
      </c>
      <c r="G158" s="430">
        <v>48</v>
      </c>
      <c r="H158" s="431">
        <v>1</v>
      </c>
      <c r="I158" s="300" t="s">
        <v>3716</v>
      </c>
      <c r="J158" s="300" t="s">
        <v>3739</v>
      </c>
      <c r="K158" s="300"/>
      <c r="L158" s="300" t="s">
        <v>3726</v>
      </c>
      <c r="M158" s="300" t="s">
        <v>3723</v>
      </c>
      <c r="N158" s="300" t="s">
        <v>3724</v>
      </c>
      <c r="O158" s="300" t="s">
        <v>3725</v>
      </c>
    </row>
    <row r="159" spans="1:15" ht="15" x14ac:dyDescent="0.25">
      <c r="A159" s="449">
        <v>445</v>
      </c>
      <c r="B159" s="445">
        <v>38353</v>
      </c>
      <c r="C159" s="450" t="s">
        <v>3759</v>
      </c>
      <c r="D159" s="431"/>
      <c r="E159" s="451"/>
      <c r="F159" s="452"/>
      <c r="G159" s="453"/>
      <c r="H159" s="451">
        <v>1</v>
      </c>
      <c r="I159" s="300" t="s">
        <v>3716</v>
      </c>
      <c r="J159" s="300" t="s">
        <v>3739</v>
      </c>
      <c r="K159" s="300"/>
      <c r="L159" s="300" t="s">
        <v>3726</v>
      </c>
      <c r="M159" s="300" t="s">
        <v>3723</v>
      </c>
      <c r="N159" s="300" t="s">
        <v>3724</v>
      </c>
      <c r="O159" s="300" t="s">
        <v>3725</v>
      </c>
    </row>
    <row r="160" spans="1:15" ht="15.6" x14ac:dyDescent="0.3">
      <c r="A160" s="437">
        <f>SUM(A158+1)</f>
        <v>446</v>
      </c>
      <c r="B160" s="445">
        <v>38353</v>
      </c>
      <c r="C160" s="438" t="s">
        <v>3759</v>
      </c>
      <c r="D160" s="431"/>
      <c r="E160" s="447"/>
      <c r="F160" s="441">
        <v>144</v>
      </c>
      <c r="G160" s="444">
        <v>3</v>
      </c>
      <c r="H160" s="431">
        <v>1</v>
      </c>
      <c r="I160" s="300" t="s">
        <v>3716</v>
      </c>
      <c r="J160" s="300" t="s">
        <v>3739</v>
      </c>
      <c r="K160" s="300"/>
      <c r="L160" s="300" t="s">
        <v>3726</v>
      </c>
      <c r="M160" s="300" t="s">
        <v>3723</v>
      </c>
      <c r="N160" s="300" t="s">
        <v>3724</v>
      </c>
      <c r="O160" s="300" t="s">
        <v>3725</v>
      </c>
    </row>
    <row r="161" spans="1:15" ht="15" x14ac:dyDescent="0.25">
      <c r="A161" s="433">
        <f t="shared" si="2"/>
        <v>447</v>
      </c>
      <c r="B161" s="445">
        <v>38353</v>
      </c>
      <c r="C161" s="434" t="s">
        <v>3759</v>
      </c>
      <c r="D161" s="431"/>
      <c r="E161" s="431"/>
      <c r="F161" s="424">
        <v>143</v>
      </c>
      <c r="G161" s="430">
        <v>5</v>
      </c>
      <c r="H161" s="431">
        <v>1</v>
      </c>
      <c r="I161" s="300" t="s">
        <v>3716</v>
      </c>
      <c r="J161" s="300" t="s">
        <v>3739</v>
      </c>
      <c r="K161" s="300"/>
      <c r="L161" s="300" t="s">
        <v>3726</v>
      </c>
      <c r="M161" s="300" t="s">
        <v>3723</v>
      </c>
      <c r="N161" s="300" t="s">
        <v>3724</v>
      </c>
      <c r="O161" s="300" t="s">
        <v>3725</v>
      </c>
    </row>
    <row r="162" spans="1:15" ht="15.6" x14ac:dyDescent="0.3">
      <c r="A162" s="437">
        <f t="shared" si="2"/>
        <v>448</v>
      </c>
      <c r="B162" s="445">
        <v>38353</v>
      </c>
      <c r="C162" s="438" t="s">
        <v>3759</v>
      </c>
      <c r="D162" s="431"/>
      <c r="E162" s="447"/>
      <c r="F162" s="441">
        <v>98</v>
      </c>
      <c r="G162" s="444">
        <v>2</v>
      </c>
      <c r="H162" s="431">
        <v>1</v>
      </c>
      <c r="I162" s="300" t="s">
        <v>3716</v>
      </c>
      <c r="J162" s="300" t="s">
        <v>3739</v>
      </c>
      <c r="K162" s="300"/>
      <c r="L162" s="300" t="s">
        <v>3726</v>
      </c>
      <c r="M162" s="300" t="s">
        <v>3723</v>
      </c>
      <c r="N162" s="300" t="s">
        <v>3724</v>
      </c>
      <c r="O162" s="300" t="s">
        <v>3725</v>
      </c>
    </row>
    <row r="163" spans="1:15" ht="15.6" x14ac:dyDescent="0.3">
      <c r="A163" s="437">
        <f t="shared" si="2"/>
        <v>449</v>
      </c>
      <c r="B163" s="445">
        <v>38353</v>
      </c>
      <c r="C163" s="438" t="s">
        <v>3759</v>
      </c>
      <c r="D163" s="431"/>
      <c r="E163" s="447"/>
      <c r="F163" s="441">
        <v>91</v>
      </c>
      <c r="G163" s="444">
        <v>1</v>
      </c>
      <c r="H163" s="431">
        <v>1</v>
      </c>
      <c r="I163" s="300" t="s">
        <v>3716</v>
      </c>
      <c r="J163" s="300" t="s">
        <v>3739</v>
      </c>
      <c r="K163" s="300"/>
      <c r="L163" s="300" t="s">
        <v>3726</v>
      </c>
      <c r="M163" s="300" t="s">
        <v>3723</v>
      </c>
      <c r="N163" s="300" t="s">
        <v>3724</v>
      </c>
      <c r="O163" s="300" t="s">
        <v>3725</v>
      </c>
    </row>
    <row r="164" spans="1:15" ht="15.6" x14ac:dyDescent="0.3">
      <c r="A164" s="437">
        <f t="shared" si="2"/>
        <v>450</v>
      </c>
      <c r="B164" s="445">
        <v>38353</v>
      </c>
      <c r="C164" s="438" t="s">
        <v>3759</v>
      </c>
      <c r="D164" s="431"/>
      <c r="E164" s="447"/>
      <c r="F164" s="441">
        <v>98</v>
      </c>
      <c r="G164" s="444">
        <v>2</v>
      </c>
      <c r="H164" s="431">
        <v>1</v>
      </c>
      <c r="I164" s="300" t="s">
        <v>3716</v>
      </c>
      <c r="J164" s="300" t="s">
        <v>3739</v>
      </c>
      <c r="K164" s="300"/>
      <c r="L164" s="300" t="s">
        <v>3726</v>
      </c>
      <c r="M164" s="300" t="s">
        <v>3723</v>
      </c>
      <c r="N164" s="300" t="s">
        <v>3724</v>
      </c>
      <c r="O164" s="300" t="s">
        <v>3725</v>
      </c>
    </row>
    <row r="165" spans="1:15" ht="15" x14ac:dyDescent="0.25">
      <c r="A165" s="433">
        <f t="shared" si="2"/>
        <v>451</v>
      </c>
      <c r="B165" s="445">
        <v>38353</v>
      </c>
      <c r="C165" s="434" t="s">
        <v>3759</v>
      </c>
      <c r="D165" s="431"/>
      <c r="E165" s="431"/>
      <c r="F165" s="424">
        <v>87</v>
      </c>
      <c r="G165" s="430">
        <v>5</v>
      </c>
      <c r="H165" s="431">
        <v>1</v>
      </c>
      <c r="I165" s="300" t="s">
        <v>3716</v>
      </c>
      <c r="J165" s="300" t="s">
        <v>3739</v>
      </c>
      <c r="K165" s="300"/>
      <c r="L165" s="300" t="s">
        <v>3726</v>
      </c>
      <c r="M165" s="300" t="s">
        <v>3723</v>
      </c>
      <c r="N165" s="300" t="s">
        <v>3724</v>
      </c>
      <c r="O165" s="300" t="s">
        <v>3725</v>
      </c>
    </row>
    <row r="166" spans="1:15" ht="15" x14ac:dyDescent="0.25">
      <c r="A166" s="433">
        <f t="shared" si="2"/>
        <v>452</v>
      </c>
      <c r="B166" s="445">
        <v>38353</v>
      </c>
      <c r="C166" s="434" t="s">
        <v>3759</v>
      </c>
      <c r="D166" s="431"/>
      <c r="E166" s="431"/>
      <c r="F166" s="424">
        <v>154</v>
      </c>
      <c r="G166" s="430">
        <v>11</v>
      </c>
      <c r="H166" s="431">
        <v>1</v>
      </c>
      <c r="I166" s="300" t="s">
        <v>3716</v>
      </c>
      <c r="J166" s="300" t="s">
        <v>3739</v>
      </c>
      <c r="K166" s="300"/>
      <c r="L166" s="300" t="s">
        <v>3726</v>
      </c>
      <c r="M166" s="300" t="s">
        <v>3723</v>
      </c>
      <c r="N166" s="300" t="s">
        <v>3724</v>
      </c>
      <c r="O166" s="300" t="s">
        <v>3725</v>
      </c>
    </row>
    <row r="167" spans="1:15" ht="15.6" x14ac:dyDescent="0.3">
      <c r="A167" s="455">
        <f t="shared" si="2"/>
        <v>453</v>
      </c>
      <c r="B167" s="445">
        <v>38353</v>
      </c>
      <c r="C167" s="456" t="s">
        <v>3759</v>
      </c>
      <c r="D167" s="431"/>
      <c r="E167" s="457"/>
      <c r="F167" s="458">
        <v>152</v>
      </c>
      <c r="G167" s="459">
        <v>5</v>
      </c>
      <c r="H167" s="431">
        <v>1</v>
      </c>
      <c r="I167" s="300" t="s">
        <v>3716</v>
      </c>
      <c r="J167" s="300" t="s">
        <v>3739</v>
      </c>
      <c r="K167" s="300"/>
      <c r="L167" s="300" t="s">
        <v>3726</v>
      </c>
      <c r="M167" s="300" t="s">
        <v>3723</v>
      </c>
      <c r="N167" s="300" t="s">
        <v>3724</v>
      </c>
      <c r="O167" s="300" t="s">
        <v>3725</v>
      </c>
    </row>
    <row r="168" spans="1:15" ht="15" x14ac:dyDescent="0.25">
      <c r="A168" s="448">
        <f t="shared" si="2"/>
        <v>454</v>
      </c>
      <c r="B168" s="445">
        <v>38353</v>
      </c>
      <c r="C168" s="434" t="s">
        <v>3759</v>
      </c>
      <c r="D168" s="431"/>
      <c r="E168" s="431"/>
      <c r="F168" s="424">
        <v>160</v>
      </c>
      <c r="G168" s="430">
        <v>13</v>
      </c>
      <c r="H168" s="431">
        <v>1</v>
      </c>
      <c r="I168" s="300" t="s">
        <v>3716</v>
      </c>
      <c r="J168" s="300" t="s">
        <v>3739</v>
      </c>
      <c r="K168" s="300"/>
      <c r="L168" s="300" t="s">
        <v>3726</v>
      </c>
      <c r="M168" s="300" t="s">
        <v>3723</v>
      </c>
      <c r="N168" s="300" t="s">
        <v>3724</v>
      </c>
      <c r="O168" s="300" t="s">
        <v>3725</v>
      </c>
    </row>
    <row r="169" spans="1:15" ht="15" x14ac:dyDescent="0.25">
      <c r="A169" s="449">
        <v>454</v>
      </c>
      <c r="B169" s="445">
        <v>38353</v>
      </c>
      <c r="C169" s="450" t="s">
        <v>3759</v>
      </c>
      <c r="D169" s="431"/>
      <c r="E169" s="451"/>
      <c r="F169" s="452"/>
      <c r="G169" s="453">
        <v>55</v>
      </c>
      <c r="H169" s="451">
        <v>1</v>
      </c>
      <c r="I169" s="300" t="s">
        <v>3716</v>
      </c>
      <c r="J169" s="300" t="s">
        <v>3739</v>
      </c>
      <c r="K169" s="300"/>
      <c r="L169" s="300" t="s">
        <v>3726</v>
      </c>
      <c r="M169" s="300" t="s">
        <v>3723</v>
      </c>
      <c r="N169" s="300" t="s">
        <v>3724</v>
      </c>
      <c r="O169" s="300" t="s">
        <v>3725</v>
      </c>
    </row>
    <row r="170" spans="1:15" ht="15" x14ac:dyDescent="0.25">
      <c r="A170" s="448">
        <f>SUM(A168+1)</f>
        <v>455</v>
      </c>
      <c r="B170" s="445">
        <v>38353</v>
      </c>
      <c r="C170" s="434" t="s">
        <v>3759</v>
      </c>
      <c r="D170" s="431"/>
      <c r="E170" s="431"/>
      <c r="F170" s="424">
        <v>150</v>
      </c>
      <c r="G170" s="430">
        <v>10</v>
      </c>
      <c r="H170" s="431">
        <v>1</v>
      </c>
      <c r="I170" s="300" t="s">
        <v>3716</v>
      </c>
      <c r="J170" s="300" t="s">
        <v>3739</v>
      </c>
      <c r="K170" s="300"/>
      <c r="L170" s="300" t="s">
        <v>3726</v>
      </c>
      <c r="M170" s="300" t="s">
        <v>3723</v>
      </c>
      <c r="N170" s="300" t="s">
        <v>3724</v>
      </c>
      <c r="O170" s="300" t="s">
        <v>3725</v>
      </c>
    </row>
    <row r="171" spans="1:15" ht="15" x14ac:dyDescent="0.25">
      <c r="A171" s="448">
        <f t="shared" ref="A171:A192" si="3">SUM(A170+1)</f>
        <v>456</v>
      </c>
      <c r="B171" s="445">
        <v>38353</v>
      </c>
      <c r="C171" s="434" t="s">
        <v>3759</v>
      </c>
      <c r="D171" s="431"/>
      <c r="E171" s="431"/>
      <c r="F171" s="424">
        <v>154</v>
      </c>
      <c r="G171" s="430">
        <v>10</v>
      </c>
      <c r="H171" s="431">
        <v>1</v>
      </c>
      <c r="I171" s="300" t="s">
        <v>3716</v>
      </c>
      <c r="J171" s="300" t="s">
        <v>3739</v>
      </c>
      <c r="K171" s="300"/>
      <c r="L171" s="300" t="s">
        <v>3726</v>
      </c>
      <c r="M171" s="300" t="s">
        <v>3723</v>
      </c>
      <c r="N171" s="300" t="s">
        <v>3724</v>
      </c>
      <c r="O171" s="300" t="s">
        <v>3725</v>
      </c>
    </row>
    <row r="172" spans="1:15" ht="15" x14ac:dyDescent="0.25">
      <c r="A172" s="448">
        <f t="shared" si="3"/>
        <v>457</v>
      </c>
      <c r="B172" s="445">
        <v>38353</v>
      </c>
      <c r="C172" s="434" t="s">
        <v>3759</v>
      </c>
      <c r="D172" s="431"/>
      <c r="E172" s="431"/>
      <c r="F172" s="424">
        <v>150</v>
      </c>
      <c r="G172" s="430">
        <v>8</v>
      </c>
      <c r="H172" s="431">
        <v>1</v>
      </c>
      <c r="I172" s="300" t="s">
        <v>3716</v>
      </c>
      <c r="J172" s="300" t="s">
        <v>3739</v>
      </c>
      <c r="K172" s="300"/>
      <c r="L172" s="300" t="s">
        <v>3726</v>
      </c>
      <c r="M172" s="300" t="s">
        <v>3723</v>
      </c>
      <c r="N172" s="300" t="s">
        <v>3724</v>
      </c>
      <c r="O172" s="300" t="s">
        <v>3725</v>
      </c>
    </row>
    <row r="173" spans="1:15" ht="15.6" x14ac:dyDescent="0.3">
      <c r="A173" s="454">
        <f t="shared" si="3"/>
        <v>458</v>
      </c>
      <c r="B173" s="445">
        <v>38353</v>
      </c>
      <c r="C173" s="438" t="s">
        <v>3759</v>
      </c>
      <c r="D173" s="431"/>
      <c r="E173" s="447"/>
      <c r="F173" s="441">
        <v>140</v>
      </c>
      <c r="G173" s="444">
        <v>3</v>
      </c>
      <c r="H173" s="431">
        <v>1</v>
      </c>
      <c r="I173" s="300" t="s">
        <v>3716</v>
      </c>
      <c r="J173" s="300" t="s">
        <v>3739</v>
      </c>
      <c r="K173" s="300"/>
      <c r="L173" s="300" t="s">
        <v>3726</v>
      </c>
      <c r="M173" s="300" t="s">
        <v>3723</v>
      </c>
      <c r="N173" s="300" t="s">
        <v>3724</v>
      </c>
      <c r="O173" s="300" t="s">
        <v>3725</v>
      </c>
    </row>
    <row r="174" spans="1:15" ht="15" x14ac:dyDescent="0.25">
      <c r="A174" s="449">
        <v>458</v>
      </c>
      <c r="B174" s="445">
        <v>38353</v>
      </c>
      <c r="C174" s="450" t="s">
        <v>3759</v>
      </c>
      <c r="D174" s="431"/>
      <c r="E174" s="451"/>
      <c r="F174" s="452"/>
      <c r="G174" s="453">
        <v>73</v>
      </c>
      <c r="H174" s="451">
        <v>1</v>
      </c>
      <c r="I174" s="300" t="s">
        <v>3716</v>
      </c>
      <c r="J174" s="300" t="s">
        <v>3739</v>
      </c>
      <c r="K174" s="300"/>
      <c r="L174" s="300" t="s">
        <v>3726</v>
      </c>
      <c r="M174" s="300" t="s">
        <v>3723</v>
      </c>
      <c r="N174" s="300" t="s">
        <v>3724</v>
      </c>
      <c r="O174" s="300" t="s">
        <v>3725</v>
      </c>
    </row>
    <row r="175" spans="1:15" ht="15" x14ac:dyDescent="0.25">
      <c r="A175" s="448">
        <f>SUM(A173+1)</f>
        <v>459</v>
      </c>
      <c r="B175" s="445">
        <v>38353</v>
      </c>
      <c r="C175" s="434" t="s">
        <v>3759</v>
      </c>
      <c r="D175" s="431"/>
      <c r="E175" s="431"/>
      <c r="F175" s="424">
        <v>174</v>
      </c>
      <c r="G175" s="430">
        <v>8</v>
      </c>
      <c r="H175" s="431">
        <v>1</v>
      </c>
      <c r="I175" s="300" t="s">
        <v>3716</v>
      </c>
      <c r="J175" s="300" t="s">
        <v>3739</v>
      </c>
      <c r="K175" s="300"/>
      <c r="L175" s="300" t="s">
        <v>3726</v>
      </c>
      <c r="M175" s="300" t="s">
        <v>3723</v>
      </c>
      <c r="N175" s="300" t="s">
        <v>3724</v>
      </c>
      <c r="O175" s="300" t="s">
        <v>3725</v>
      </c>
    </row>
    <row r="176" spans="1:15" ht="15.6" x14ac:dyDescent="0.3">
      <c r="A176" s="454">
        <f t="shared" si="3"/>
        <v>460</v>
      </c>
      <c r="B176" s="445">
        <v>38353</v>
      </c>
      <c r="C176" s="438" t="s">
        <v>3759</v>
      </c>
      <c r="D176" s="431"/>
      <c r="E176" s="447"/>
      <c r="F176" s="441">
        <v>67</v>
      </c>
      <c r="G176" s="444">
        <v>2</v>
      </c>
      <c r="H176" s="431">
        <v>1</v>
      </c>
      <c r="I176" s="300" t="s">
        <v>3716</v>
      </c>
      <c r="J176" s="300" t="s">
        <v>3739</v>
      </c>
      <c r="K176" s="300"/>
      <c r="L176" s="300" t="s">
        <v>3726</v>
      </c>
      <c r="M176" s="300" t="s">
        <v>3723</v>
      </c>
      <c r="N176" s="300" t="s">
        <v>3724</v>
      </c>
      <c r="O176" s="300" t="s">
        <v>3725</v>
      </c>
    </row>
    <row r="177" spans="1:18" ht="15" x14ac:dyDescent="0.25">
      <c r="A177" s="448">
        <f t="shared" si="3"/>
        <v>461</v>
      </c>
      <c r="B177" s="445">
        <v>38353</v>
      </c>
      <c r="C177" s="434" t="s">
        <v>3759</v>
      </c>
      <c r="D177" s="431"/>
      <c r="E177" s="431"/>
      <c r="F177" s="424">
        <v>170</v>
      </c>
      <c r="G177" s="430">
        <v>14</v>
      </c>
      <c r="H177" s="431">
        <v>1</v>
      </c>
      <c r="I177" s="300" t="s">
        <v>3716</v>
      </c>
      <c r="J177" s="300" t="s">
        <v>3739</v>
      </c>
      <c r="K177" s="300"/>
      <c r="L177" s="300" t="s">
        <v>3726</v>
      </c>
      <c r="M177" s="300" t="s">
        <v>3723</v>
      </c>
      <c r="N177" s="300" t="s">
        <v>3724</v>
      </c>
      <c r="O177" s="300" t="s">
        <v>3725</v>
      </c>
    </row>
    <row r="178" spans="1:18" ht="15" x14ac:dyDescent="0.25">
      <c r="A178" s="448">
        <f t="shared" si="3"/>
        <v>462</v>
      </c>
      <c r="B178" s="445">
        <v>38353</v>
      </c>
      <c r="C178" s="434" t="s">
        <v>3759</v>
      </c>
      <c r="D178" s="431"/>
      <c r="E178" s="431"/>
      <c r="F178" s="424">
        <v>172</v>
      </c>
      <c r="G178" s="430">
        <v>49</v>
      </c>
      <c r="H178" s="431">
        <v>1</v>
      </c>
      <c r="I178" s="300" t="s">
        <v>3716</v>
      </c>
      <c r="J178" s="300" t="s">
        <v>3739</v>
      </c>
      <c r="K178" s="300"/>
      <c r="L178" s="300" t="s">
        <v>3726</v>
      </c>
      <c r="M178" s="300" t="s">
        <v>3723</v>
      </c>
      <c r="N178" s="300" t="s">
        <v>3724</v>
      </c>
      <c r="O178" s="300" t="s">
        <v>3725</v>
      </c>
    </row>
    <row r="179" spans="1:18" ht="15" x14ac:dyDescent="0.25">
      <c r="A179" s="448">
        <f>SUM(A178+1)</f>
        <v>463</v>
      </c>
      <c r="B179" s="445">
        <v>38353</v>
      </c>
      <c r="C179" s="434" t="s">
        <v>3759</v>
      </c>
      <c r="D179" s="431"/>
      <c r="E179" s="431"/>
      <c r="F179" s="424">
        <v>140</v>
      </c>
      <c r="G179" s="430">
        <v>5</v>
      </c>
      <c r="H179" s="431">
        <v>1</v>
      </c>
      <c r="I179" s="300" t="s">
        <v>3716</v>
      </c>
      <c r="J179" s="300" t="s">
        <v>3739</v>
      </c>
      <c r="K179" s="300"/>
      <c r="L179" s="300" t="s">
        <v>3726</v>
      </c>
      <c r="M179" s="300" t="s">
        <v>3723</v>
      </c>
      <c r="N179" s="300" t="s">
        <v>3724</v>
      </c>
      <c r="O179" s="300" t="s">
        <v>3725</v>
      </c>
    </row>
    <row r="180" spans="1:18" ht="15" x14ac:dyDescent="0.25">
      <c r="A180" s="448">
        <f t="shared" si="3"/>
        <v>464</v>
      </c>
      <c r="B180" s="445">
        <v>38353</v>
      </c>
      <c r="C180" s="434" t="s">
        <v>3759</v>
      </c>
      <c r="D180" s="431"/>
      <c r="E180" s="431"/>
      <c r="F180" s="424">
        <v>159</v>
      </c>
      <c r="G180" s="430">
        <v>85</v>
      </c>
      <c r="H180" s="431">
        <v>1</v>
      </c>
      <c r="I180" s="300" t="s">
        <v>3716</v>
      </c>
      <c r="J180" s="300" t="s">
        <v>3739</v>
      </c>
      <c r="K180" s="300"/>
      <c r="L180" s="300" t="s">
        <v>3726</v>
      </c>
      <c r="M180" s="300" t="s">
        <v>3723</v>
      </c>
      <c r="N180" s="300" t="s">
        <v>3724</v>
      </c>
      <c r="O180" s="300" t="s">
        <v>3725</v>
      </c>
    </row>
    <row r="181" spans="1:18" ht="27.6" x14ac:dyDescent="0.25">
      <c r="A181" s="449">
        <v>464</v>
      </c>
      <c r="B181" s="445">
        <v>38353</v>
      </c>
      <c r="C181" s="450" t="s">
        <v>3759</v>
      </c>
      <c r="D181" s="431"/>
      <c r="E181" s="451"/>
      <c r="F181" s="452"/>
      <c r="G181" s="453"/>
      <c r="H181" s="451">
        <v>1</v>
      </c>
      <c r="I181" s="300" t="s">
        <v>3716</v>
      </c>
      <c r="J181" s="300" t="s">
        <v>3739</v>
      </c>
      <c r="K181" s="300"/>
      <c r="L181" s="300" t="s">
        <v>3726</v>
      </c>
      <c r="M181" s="300" t="s">
        <v>3723</v>
      </c>
      <c r="N181" s="300" t="s">
        <v>3724</v>
      </c>
      <c r="O181" s="300" t="s">
        <v>3725</v>
      </c>
      <c r="P181" s="465"/>
      <c r="R181" s="466" t="s">
        <v>3766</v>
      </c>
    </row>
    <row r="182" spans="1:18" ht="15" x14ac:dyDescent="0.25">
      <c r="A182" s="448">
        <f>SUM(A180+1)</f>
        <v>465</v>
      </c>
      <c r="B182" s="445">
        <v>38353</v>
      </c>
      <c r="C182" s="434" t="s">
        <v>3759</v>
      </c>
      <c r="D182" s="431"/>
      <c r="E182" s="431"/>
      <c r="F182" s="424">
        <v>173</v>
      </c>
      <c r="G182" s="430">
        <v>19</v>
      </c>
      <c r="H182" s="431">
        <v>1</v>
      </c>
      <c r="I182" s="300" t="s">
        <v>3716</v>
      </c>
      <c r="J182" s="300" t="s">
        <v>3739</v>
      </c>
      <c r="K182" s="300"/>
      <c r="L182" s="300" t="s">
        <v>3726</v>
      </c>
      <c r="M182" s="300" t="s">
        <v>3723</v>
      </c>
      <c r="N182" s="300" t="s">
        <v>3724</v>
      </c>
      <c r="O182" s="300" t="s">
        <v>3725</v>
      </c>
    </row>
    <row r="183" spans="1:18" ht="15" x14ac:dyDescent="0.25">
      <c r="A183" s="448">
        <f t="shared" si="3"/>
        <v>466</v>
      </c>
      <c r="B183" s="445">
        <v>38353</v>
      </c>
      <c r="C183" s="434" t="s">
        <v>3759</v>
      </c>
      <c r="D183" s="431"/>
      <c r="E183" s="431"/>
      <c r="F183" s="424">
        <v>174</v>
      </c>
      <c r="G183" s="430">
        <v>19</v>
      </c>
      <c r="H183" s="431">
        <v>1</v>
      </c>
      <c r="I183" s="300" t="s">
        <v>3716</v>
      </c>
      <c r="J183" s="300" t="s">
        <v>3739</v>
      </c>
      <c r="K183" s="300"/>
      <c r="L183" s="300" t="s">
        <v>3726</v>
      </c>
      <c r="M183" s="300" t="s">
        <v>3723</v>
      </c>
      <c r="N183" s="300" t="s">
        <v>3724</v>
      </c>
      <c r="O183" s="300" t="s">
        <v>3725</v>
      </c>
    </row>
    <row r="184" spans="1:18" ht="15" x14ac:dyDescent="0.25">
      <c r="A184" s="433">
        <f t="shared" si="3"/>
        <v>467</v>
      </c>
      <c r="B184" s="445">
        <v>38353</v>
      </c>
      <c r="C184" s="434" t="s">
        <v>3759</v>
      </c>
      <c r="D184" s="431"/>
      <c r="E184" s="431"/>
      <c r="F184" s="424">
        <v>174</v>
      </c>
      <c r="G184" s="430">
        <v>19</v>
      </c>
      <c r="H184" s="431">
        <v>1</v>
      </c>
      <c r="I184" s="300" t="s">
        <v>3716</v>
      </c>
      <c r="J184" s="300" t="s">
        <v>3739</v>
      </c>
      <c r="K184" s="300"/>
      <c r="L184" s="300" t="s">
        <v>3726</v>
      </c>
      <c r="M184" s="300" t="s">
        <v>3723</v>
      </c>
      <c r="N184" s="300" t="s">
        <v>3724</v>
      </c>
      <c r="O184" s="300" t="s">
        <v>3725</v>
      </c>
    </row>
    <row r="185" spans="1:18" ht="15" x14ac:dyDescent="0.25">
      <c r="A185" s="433">
        <f t="shared" si="3"/>
        <v>468</v>
      </c>
      <c r="B185" s="445">
        <v>38353</v>
      </c>
      <c r="C185" s="434" t="s">
        <v>3759</v>
      </c>
      <c r="D185" s="431"/>
      <c r="E185" s="431"/>
      <c r="F185" s="424">
        <v>172</v>
      </c>
      <c r="G185" s="430">
        <v>18</v>
      </c>
      <c r="H185" s="431">
        <v>1</v>
      </c>
      <c r="I185" s="300" t="s">
        <v>3716</v>
      </c>
      <c r="J185" s="300" t="s">
        <v>3739</v>
      </c>
      <c r="K185" s="300"/>
      <c r="L185" s="300" t="s">
        <v>3726</v>
      </c>
      <c r="M185" s="300" t="s">
        <v>3723</v>
      </c>
      <c r="N185" s="300" t="s">
        <v>3724</v>
      </c>
      <c r="O185" s="300" t="s">
        <v>3725</v>
      </c>
    </row>
    <row r="186" spans="1:18" ht="15" x14ac:dyDescent="0.25">
      <c r="A186" s="433">
        <f t="shared" si="3"/>
        <v>469</v>
      </c>
      <c r="B186" s="445">
        <v>38353</v>
      </c>
      <c r="C186" s="434" t="s">
        <v>3759</v>
      </c>
      <c r="D186" s="431"/>
      <c r="E186" s="431"/>
      <c r="F186" s="424">
        <v>164</v>
      </c>
      <c r="G186" s="430">
        <v>5</v>
      </c>
      <c r="H186" s="431">
        <v>1</v>
      </c>
      <c r="I186" s="300" t="s">
        <v>3716</v>
      </c>
      <c r="J186" s="300" t="s">
        <v>3739</v>
      </c>
      <c r="K186" s="300"/>
      <c r="L186" s="300" t="s">
        <v>3726</v>
      </c>
      <c r="M186" s="300" t="s">
        <v>3723</v>
      </c>
      <c r="N186" s="300" t="s">
        <v>3724</v>
      </c>
      <c r="O186" s="300" t="s">
        <v>3725</v>
      </c>
    </row>
    <row r="187" spans="1:18" ht="15" x14ac:dyDescent="0.25">
      <c r="A187" s="433">
        <f t="shared" si="3"/>
        <v>470</v>
      </c>
      <c r="B187" s="445">
        <v>38353</v>
      </c>
      <c r="C187" s="434" t="s">
        <v>3759</v>
      </c>
      <c r="D187" s="431"/>
      <c r="E187" s="431"/>
      <c r="F187" s="424">
        <v>165</v>
      </c>
      <c r="G187" s="430">
        <v>7</v>
      </c>
      <c r="H187" s="431">
        <v>1</v>
      </c>
      <c r="I187" s="300" t="s">
        <v>3716</v>
      </c>
      <c r="J187" s="300" t="s">
        <v>3739</v>
      </c>
      <c r="K187" s="300"/>
      <c r="L187" s="300" t="s">
        <v>3726</v>
      </c>
      <c r="M187" s="300" t="s">
        <v>3723</v>
      </c>
      <c r="N187" s="300" t="s">
        <v>3724</v>
      </c>
      <c r="O187" s="300" t="s">
        <v>3725</v>
      </c>
    </row>
    <row r="188" spans="1:18" ht="15" x14ac:dyDescent="0.25">
      <c r="A188" s="433">
        <f t="shared" si="3"/>
        <v>471</v>
      </c>
      <c r="B188" s="445">
        <v>38353</v>
      </c>
      <c r="C188" s="434" t="s">
        <v>3759</v>
      </c>
      <c r="D188" s="431"/>
      <c r="E188" s="431"/>
      <c r="F188" s="424"/>
      <c r="G188" s="430">
        <v>5</v>
      </c>
      <c r="H188" s="431">
        <v>1</v>
      </c>
      <c r="I188" s="300" t="s">
        <v>3716</v>
      </c>
      <c r="J188" s="300" t="s">
        <v>3739</v>
      </c>
      <c r="K188" s="300"/>
      <c r="L188" s="300" t="s">
        <v>3726</v>
      </c>
      <c r="M188" s="300" t="s">
        <v>3723</v>
      </c>
      <c r="N188" s="300" t="s">
        <v>3724</v>
      </c>
      <c r="O188" s="300" t="s">
        <v>3725</v>
      </c>
    </row>
    <row r="189" spans="1:18" ht="15" x14ac:dyDescent="0.25">
      <c r="A189" s="433">
        <f t="shared" si="3"/>
        <v>472</v>
      </c>
      <c r="B189" s="445">
        <v>38353</v>
      </c>
      <c r="C189" s="434" t="s">
        <v>3759</v>
      </c>
      <c r="D189" s="431"/>
      <c r="E189" s="431"/>
      <c r="F189" s="424"/>
      <c r="G189" s="430">
        <v>5</v>
      </c>
      <c r="H189" s="431">
        <v>1</v>
      </c>
      <c r="I189" s="300" t="s">
        <v>3716</v>
      </c>
      <c r="J189" s="300" t="s">
        <v>3739</v>
      </c>
      <c r="K189" s="300"/>
      <c r="L189" s="300" t="s">
        <v>3726</v>
      </c>
      <c r="M189" s="300" t="s">
        <v>3723</v>
      </c>
      <c r="N189" s="300" t="s">
        <v>3724</v>
      </c>
      <c r="O189" s="300" t="s">
        <v>3725</v>
      </c>
    </row>
    <row r="190" spans="1:18" ht="15.6" x14ac:dyDescent="0.3">
      <c r="A190" s="437">
        <f t="shared" si="3"/>
        <v>473</v>
      </c>
      <c r="B190" s="445">
        <v>38353</v>
      </c>
      <c r="C190" s="438" t="s">
        <v>3759</v>
      </c>
      <c r="D190" s="431"/>
      <c r="E190" s="447"/>
      <c r="F190" s="441"/>
      <c r="G190" s="444">
        <v>2</v>
      </c>
      <c r="H190" s="431">
        <v>1</v>
      </c>
      <c r="I190" s="300" t="s">
        <v>3716</v>
      </c>
      <c r="J190" s="300" t="s">
        <v>3739</v>
      </c>
      <c r="K190" s="300"/>
      <c r="L190" s="300" t="s">
        <v>3726</v>
      </c>
      <c r="M190" s="300" t="s">
        <v>3723</v>
      </c>
      <c r="N190" s="300" t="s">
        <v>3724</v>
      </c>
      <c r="O190" s="300" t="s">
        <v>3725</v>
      </c>
    </row>
    <row r="191" spans="1:18" ht="15" x14ac:dyDescent="0.25">
      <c r="A191" s="433">
        <f t="shared" si="3"/>
        <v>474</v>
      </c>
      <c r="B191" s="445">
        <v>38353</v>
      </c>
      <c r="C191" s="434" t="s">
        <v>3759</v>
      </c>
      <c r="D191" s="431"/>
      <c r="E191" s="431"/>
      <c r="F191" s="424"/>
      <c r="G191" s="430">
        <v>21</v>
      </c>
      <c r="H191" s="431">
        <v>1</v>
      </c>
      <c r="I191" s="300" t="s">
        <v>3716</v>
      </c>
      <c r="J191" s="300" t="s">
        <v>3739</v>
      </c>
      <c r="K191" s="300"/>
      <c r="L191" s="300" t="s">
        <v>3726</v>
      </c>
      <c r="M191" s="300" t="s">
        <v>3723</v>
      </c>
      <c r="N191" s="300" t="s">
        <v>3724</v>
      </c>
      <c r="O191" s="300" t="s">
        <v>3725</v>
      </c>
    </row>
    <row r="192" spans="1:18" ht="15" x14ac:dyDescent="0.25">
      <c r="A192" s="433">
        <f t="shared" si="3"/>
        <v>475</v>
      </c>
      <c r="B192" s="445">
        <v>38353</v>
      </c>
      <c r="C192" s="434" t="s">
        <v>3759</v>
      </c>
      <c r="D192" s="431"/>
      <c r="E192" s="431"/>
      <c r="F192" s="424"/>
      <c r="G192" s="430">
        <v>21</v>
      </c>
      <c r="H192" s="431">
        <v>1</v>
      </c>
      <c r="I192" s="300" t="s">
        <v>3716</v>
      </c>
      <c r="J192" s="300" t="s">
        <v>3739</v>
      </c>
      <c r="K192" s="300"/>
      <c r="L192" s="300" t="s">
        <v>3726</v>
      </c>
      <c r="M192" s="300" t="s">
        <v>3723</v>
      </c>
      <c r="N192" s="300" t="s">
        <v>3724</v>
      </c>
      <c r="O192" s="300" t="s">
        <v>3725</v>
      </c>
    </row>
    <row r="193" spans="1:15" ht="15" x14ac:dyDescent="0.25">
      <c r="A193" s="433">
        <v>476</v>
      </c>
      <c r="B193" s="445">
        <v>38353</v>
      </c>
      <c r="C193" s="434" t="s">
        <v>3759</v>
      </c>
      <c r="D193" s="431"/>
      <c r="E193" s="431"/>
      <c r="F193" s="424"/>
      <c r="G193" s="430">
        <v>5</v>
      </c>
      <c r="H193" s="431">
        <v>1</v>
      </c>
      <c r="I193" s="300" t="s">
        <v>3716</v>
      </c>
      <c r="J193" s="300" t="s">
        <v>3739</v>
      </c>
      <c r="K193" s="300"/>
      <c r="L193" s="300" t="s">
        <v>3726</v>
      </c>
      <c r="M193" s="300" t="s">
        <v>3723</v>
      </c>
      <c r="N193" s="300" t="s">
        <v>3724</v>
      </c>
      <c r="O193" s="300" t="s">
        <v>3725</v>
      </c>
    </row>
    <row r="194" spans="1:15" ht="15" x14ac:dyDescent="0.25">
      <c r="A194" s="433">
        <v>477</v>
      </c>
      <c r="B194" s="445">
        <v>38353</v>
      </c>
      <c r="C194" s="434" t="s">
        <v>3759</v>
      </c>
      <c r="D194" s="431"/>
      <c r="E194" s="431"/>
      <c r="F194" s="424"/>
      <c r="G194" s="430">
        <v>6</v>
      </c>
      <c r="H194" s="431">
        <v>1</v>
      </c>
      <c r="I194" s="300" t="s">
        <v>3716</v>
      </c>
      <c r="J194" s="300" t="s">
        <v>3739</v>
      </c>
      <c r="K194" s="300"/>
      <c r="L194" s="300" t="s">
        <v>3726</v>
      </c>
      <c r="M194" s="300" t="s">
        <v>3723</v>
      </c>
      <c r="N194" s="300" t="s">
        <v>3724</v>
      </c>
      <c r="O194" s="300" t="s">
        <v>3725</v>
      </c>
    </row>
    <row r="195" spans="1:15" ht="15" x14ac:dyDescent="0.25">
      <c r="A195" s="433">
        <v>478</v>
      </c>
      <c r="B195" s="445">
        <v>38353</v>
      </c>
      <c r="C195" s="434" t="s">
        <v>3759</v>
      </c>
      <c r="D195" s="431"/>
      <c r="E195" s="431"/>
      <c r="F195" s="424"/>
      <c r="G195" s="430">
        <v>5</v>
      </c>
      <c r="H195" s="431">
        <v>1</v>
      </c>
      <c r="I195" s="300" t="s">
        <v>3716</v>
      </c>
      <c r="J195" s="300" t="s">
        <v>3739</v>
      </c>
      <c r="K195" s="300"/>
      <c r="L195" s="300" t="s">
        <v>3726</v>
      </c>
      <c r="M195" s="300" t="s">
        <v>3723</v>
      </c>
      <c r="N195" s="300" t="s">
        <v>3724</v>
      </c>
      <c r="O195" s="300" t="s">
        <v>3725</v>
      </c>
    </row>
    <row r="196" spans="1:15" ht="15" x14ac:dyDescent="0.25">
      <c r="A196" s="433">
        <v>479</v>
      </c>
      <c r="B196" s="445">
        <v>38353</v>
      </c>
      <c r="C196" s="434" t="s">
        <v>3759</v>
      </c>
      <c r="D196" s="431"/>
      <c r="E196" s="431"/>
      <c r="F196" s="424"/>
      <c r="G196" s="430">
        <v>27</v>
      </c>
      <c r="H196" s="431">
        <v>1</v>
      </c>
      <c r="I196" s="300" t="s">
        <v>3716</v>
      </c>
      <c r="J196" s="300" t="s">
        <v>3739</v>
      </c>
      <c r="K196" s="300"/>
      <c r="L196" s="300" t="s">
        <v>3726</v>
      </c>
      <c r="M196" s="300" t="s">
        <v>3723</v>
      </c>
      <c r="N196" s="300" t="s">
        <v>3724</v>
      </c>
      <c r="O196" s="300" t="s">
        <v>3725</v>
      </c>
    </row>
    <row r="197" spans="1:15" ht="15" x14ac:dyDescent="0.25">
      <c r="A197" s="433">
        <v>480</v>
      </c>
      <c r="B197" s="445">
        <v>38353</v>
      </c>
      <c r="C197" s="434" t="s">
        <v>3759</v>
      </c>
      <c r="D197" s="431"/>
      <c r="E197" s="431"/>
      <c r="F197" s="424"/>
      <c r="G197" s="430">
        <v>5</v>
      </c>
      <c r="H197" s="431">
        <v>1</v>
      </c>
      <c r="I197" s="300" t="s">
        <v>3716</v>
      </c>
      <c r="J197" s="300" t="s">
        <v>3739</v>
      </c>
      <c r="K197" s="300"/>
      <c r="L197" s="300" t="s">
        <v>3726</v>
      </c>
      <c r="M197" s="300" t="s">
        <v>3723</v>
      </c>
      <c r="N197" s="300" t="s">
        <v>3724</v>
      </c>
      <c r="O197" s="300" t="s">
        <v>3725</v>
      </c>
    </row>
    <row r="198" spans="1:15" ht="15" x14ac:dyDescent="0.25">
      <c r="A198" s="433">
        <v>481</v>
      </c>
      <c r="B198" s="445">
        <v>38353</v>
      </c>
      <c r="C198" s="434" t="s">
        <v>3759</v>
      </c>
      <c r="D198" s="431"/>
      <c r="E198" s="431"/>
      <c r="F198" s="424"/>
      <c r="G198" s="430">
        <v>5</v>
      </c>
      <c r="H198" s="431">
        <v>1</v>
      </c>
      <c r="I198" s="300" t="s">
        <v>3716</v>
      </c>
      <c r="J198" s="300" t="s">
        <v>3739</v>
      </c>
      <c r="K198" s="300"/>
      <c r="L198" s="300" t="s">
        <v>3726</v>
      </c>
      <c r="M198" s="300" t="s">
        <v>3723</v>
      </c>
      <c r="N198" s="300" t="s">
        <v>3724</v>
      </c>
      <c r="O198" s="300" t="s">
        <v>3725</v>
      </c>
    </row>
    <row r="199" spans="1:15" ht="15" x14ac:dyDescent="0.25">
      <c r="A199" s="433">
        <v>482</v>
      </c>
      <c r="B199" s="445">
        <v>38353</v>
      </c>
      <c r="C199" s="434" t="s">
        <v>3759</v>
      </c>
      <c r="D199" s="431"/>
      <c r="E199" s="431"/>
      <c r="F199" s="424"/>
      <c r="G199" s="430">
        <v>5</v>
      </c>
      <c r="H199" s="431">
        <v>1</v>
      </c>
      <c r="I199" s="300" t="s">
        <v>3716</v>
      </c>
      <c r="J199" s="300" t="s">
        <v>3739</v>
      </c>
      <c r="K199" s="300"/>
      <c r="L199" s="300" t="s">
        <v>3726</v>
      </c>
      <c r="M199" s="300" t="s">
        <v>3723</v>
      </c>
      <c r="N199" s="300" t="s">
        <v>3724</v>
      </c>
      <c r="O199" s="300" t="s">
        <v>3725</v>
      </c>
    </row>
    <row r="200" spans="1:15" ht="15" x14ac:dyDescent="0.25">
      <c r="A200" s="433">
        <v>483</v>
      </c>
      <c r="B200" s="445">
        <v>38353</v>
      </c>
      <c r="C200" s="434" t="s">
        <v>3759</v>
      </c>
      <c r="D200" s="431"/>
      <c r="E200" s="431"/>
      <c r="F200" s="424"/>
      <c r="G200" s="430">
        <v>9</v>
      </c>
      <c r="H200" s="431">
        <v>1</v>
      </c>
      <c r="I200" s="300" t="s">
        <v>3716</v>
      </c>
      <c r="J200" s="300" t="s">
        <v>3739</v>
      </c>
      <c r="K200" s="300"/>
      <c r="L200" s="300" t="s">
        <v>3726</v>
      </c>
      <c r="M200" s="300" t="s">
        <v>3723</v>
      </c>
      <c r="N200" s="300" t="s">
        <v>3724</v>
      </c>
      <c r="O200" s="300" t="s">
        <v>3725</v>
      </c>
    </row>
    <row r="201" spans="1:15" ht="15" x14ac:dyDescent="0.25">
      <c r="A201" s="433">
        <v>484</v>
      </c>
      <c r="B201" s="445">
        <v>38353</v>
      </c>
      <c r="C201" s="434" t="s">
        <v>3759</v>
      </c>
      <c r="D201" s="431"/>
      <c r="E201" s="431"/>
      <c r="F201" s="424"/>
      <c r="G201" s="430">
        <v>6</v>
      </c>
      <c r="H201" s="431">
        <v>1</v>
      </c>
      <c r="I201" s="300" t="s">
        <v>3716</v>
      </c>
      <c r="J201" s="300" t="s">
        <v>3739</v>
      </c>
      <c r="K201" s="300"/>
      <c r="L201" s="300" t="s">
        <v>3726</v>
      </c>
      <c r="M201" s="300" t="s">
        <v>3723</v>
      </c>
      <c r="N201" s="300" t="s">
        <v>3724</v>
      </c>
      <c r="O201" s="300" t="s">
        <v>3725</v>
      </c>
    </row>
    <row r="202" spans="1:15" ht="15.6" x14ac:dyDescent="0.3">
      <c r="A202" s="437">
        <v>485</v>
      </c>
      <c r="B202" s="445">
        <v>38353</v>
      </c>
      <c r="C202" s="438" t="s">
        <v>3759</v>
      </c>
      <c r="D202" s="431"/>
      <c r="E202" s="447"/>
      <c r="F202" s="441"/>
      <c r="G202" s="444">
        <v>4</v>
      </c>
      <c r="H202" s="431">
        <v>1</v>
      </c>
      <c r="I202" s="300" t="s">
        <v>3716</v>
      </c>
      <c r="J202" s="300" t="s">
        <v>3739</v>
      </c>
      <c r="K202" s="300"/>
      <c r="L202" s="300" t="s">
        <v>3726</v>
      </c>
      <c r="M202" s="300" t="s">
        <v>3723</v>
      </c>
      <c r="N202" s="300" t="s">
        <v>3724</v>
      </c>
      <c r="O202" s="300" t="s">
        <v>3725</v>
      </c>
    </row>
    <row r="203" spans="1:15" ht="15.6" x14ac:dyDescent="0.3">
      <c r="A203" s="437">
        <v>486</v>
      </c>
      <c r="B203" s="445">
        <v>38353</v>
      </c>
      <c r="C203" s="438" t="s">
        <v>3759</v>
      </c>
      <c r="D203" s="431"/>
      <c r="E203" s="447"/>
      <c r="F203" s="441"/>
      <c r="G203" s="444">
        <v>4</v>
      </c>
      <c r="H203" s="431">
        <v>1</v>
      </c>
      <c r="I203" s="300" t="s">
        <v>3716</v>
      </c>
      <c r="J203" s="300" t="s">
        <v>3739</v>
      </c>
      <c r="K203" s="300"/>
      <c r="L203" s="300" t="s">
        <v>3726</v>
      </c>
      <c r="M203" s="300" t="s">
        <v>3723</v>
      </c>
      <c r="N203" s="300" t="s">
        <v>3724</v>
      </c>
      <c r="O203" s="300" t="s">
        <v>3725</v>
      </c>
    </row>
    <row r="204" spans="1:15" ht="15" x14ac:dyDescent="0.25">
      <c r="A204" s="433">
        <v>487</v>
      </c>
      <c r="B204" s="445">
        <v>38353</v>
      </c>
      <c r="C204" s="434" t="s">
        <v>3759</v>
      </c>
      <c r="D204" s="431"/>
      <c r="E204" s="431"/>
      <c r="F204" s="424"/>
      <c r="G204" s="430">
        <v>30</v>
      </c>
      <c r="H204" s="431">
        <v>1</v>
      </c>
      <c r="I204" s="300" t="s">
        <v>3716</v>
      </c>
      <c r="J204" s="300" t="s">
        <v>3739</v>
      </c>
      <c r="K204" s="300"/>
      <c r="L204" s="300" t="s">
        <v>3726</v>
      </c>
      <c r="M204" s="300" t="s">
        <v>3723</v>
      </c>
      <c r="N204" s="300" t="s">
        <v>3724</v>
      </c>
      <c r="O204" s="300" t="s">
        <v>3725</v>
      </c>
    </row>
    <row r="205" spans="1:15" ht="15" x14ac:dyDescent="0.25">
      <c r="A205" s="433">
        <v>489</v>
      </c>
      <c r="B205" s="445">
        <v>38353</v>
      </c>
      <c r="C205" s="434" t="s">
        <v>3759</v>
      </c>
      <c r="D205" s="431"/>
      <c r="E205" s="431"/>
      <c r="F205" s="424"/>
      <c r="G205" s="430">
        <v>6</v>
      </c>
      <c r="H205" s="431">
        <v>1</v>
      </c>
      <c r="I205" s="300" t="s">
        <v>3716</v>
      </c>
      <c r="J205" s="300" t="s">
        <v>3739</v>
      </c>
      <c r="K205" s="300"/>
      <c r="L205" s="300" t="s">
        <v>3726</v>
      </c>
      <c r="M205" s="300" t="s">
        <v>3723</v>
      </c>
      <c r="N205" s="300" t="s">
        <v>3724</v>
      </c>
      <c r="O205" s="300" t="s">
        <v>3725</v>
      </c>
    </row>
    <row r="206" spans="1:15" ht="15" x14ac:dyDescent="0.25">
      <c r="A206" s="433">
        <v>490</v>
      </c>
      <c r="B206" s="445">
        <v>38353</v>
      </c>
      <c r="C206" s="434" t="s">
        <v>3759</v>
      </c>
      <c r="D206" s="431"/>
      <c r="E206" s="431"/>
      <c r="F206" s="424"/>
      <c r="G206" s="430">
        <v>29</v>
      </c>
      <c r="H206" s="431">
        <v>1</v>
      </c>
      <c r="I206" s="300" t="s">
        <v>3716</v>
      </c>
      <c r="J206" s="300" t="s">
        <v>3739</v>
      </c>
      <c r="K206" s="300"/>
      <c r="L206" s="300" t="s">
        <v>3726</v>
      </c>
      <c r="M206" s="300" t="s">
        <v>3723</v>
      </c>
      <c r="N206" s="300" t="s">
        <v>3724</v>
      </c>
      <c r="O206" s="300" t="s">
        <v>3725</v>
      </c>
    </row>
    <row r="207" spans="1:15" ht="15" x14ac:dyDescent="0.25">
      <c r="A207" s="433">
        <v>492</v>
      </c>
      <c r="B207" s="445">
        <v>38353</v>
      </c>
      <c r="C207" s="434" t="s">
        <v>3759</v>
      </c>
      <c r="D207" s="431"/>
      <c r="E207" s="431"/>
      <c r="F207" s="424"/>
      <c r="G207" s="430">
        <v>29</v>
      </c>
      <c r="H207" s="431">
        <v>1</v>
      </c>
      <c r="I207" s="300" t="s">
        <v>3716</v>
      </c>
      <c r="J207" s="300" t="s">
        <v>3739</v>
      </c>
      <c r="K207" s="300"/>
      <c r="L207" s="300" t="s">
        <v>3726</v>
      </c>
      <c r="M207" s="300" t="s">
        <v>3723</v>
      </c>
      <c r="N207" s="300" t="s">
        <v>3724</v>
      </c>
      <c r="O207" s="300" t="s">
        <v>3725</v>
      </c>
    </row>
    <row r="208" spans="1:15" ht="15" x14ac:dyDescent="0.25">
      <c r="A208" s="433">
        <v>493</v>
      </c>
      <c r="B208" s="445">
        <v>38353</v>
      </c>
      <c r="C208" s="434" t="s">
        <v>3759</v>
      </c>
      <c r="D208" s="431"/>
      <c r="E208" s="431"/>
      <c r="F208" s="424"/>
      <c r="G208" s="430">
        <v>5</v>
      </c>
      <c r="H208" s="431">
        <v>1</v>
      </c>
      <c r="I208" s="300" t="s">
        <v>3716</v>
      </c>
      <c r="J208" s="300" t="s">
        <v>3739</v>
      </c>
      <c r="K208" s="300"/>
      <c r="L208" s="300" t="s">
        <v>3726</v>
      </c>
      <c r="M208" s="300" t="s">
        <v>3723</v>
      </c>
      <c r="N208" s="300" t="s">
        <v>3724</v>
      </c>
      <c r="O208" s="300" t="s">
        <v>3725</v>
      </c>
    </row>
    <row r="209" spans="1:15" ht="15.6" x14ac:dyDescent="0.3">
      <c r="A209" s="437">
        <v>494</v>
      </c>
      <c r="B209" s="445">
        <v>38353</v>
      </c>
      <c r="C209" s="438" t="s">
        <v>3759</v>
      </c>
      <c r="D209" s="431"/>
      <c r="E209" s="447"/>
      <c r="F209" s="441"/>
      <c r="G209" s="444">
        <v>3</v>
      </c>
      <c r="H209" s="431">
        <v>1</v>
      </c>
      <c r="I209" s="300" t="s">
        <v>3716</v>
      </c>
      <c r="J209" s="300" t="s">
        <v>3739</v>
      </c>
      <c r="K209" s="300"/>
      <c r="L209" s="300" t="s">
        <v>3726</v>
      </c>
      <c r="M209" s="300" t="s">
        <v>3723</v>
      </c>
      <c r="N209" s="300" t="s">
        <v>3724</v>
      </c>
      <c r="O209" s="300" t="s">
        <v>3725</v>
      </c>
    </row>
    <row r="210" spans="1:15" ht="15" x14ac:dyDescent="0.25">
      <c r="A210" s="433">
        <v>495</v>
      </c>
      <c r="B210" s="445">
        <v>38353</v>
      </c>
      <c r="C210" s="434" t="s">
        <v>3759</v>
      </c>
      <c r="D210" s="431"/>
      <c r="E210" s="431"/>
      <c r="F210" s="424"/>
      <c r="G210" s="430">
        <v>5</v>
      </c>
      <c r="H210" s="431">
        <v>1</v>
      </c>
      <c r="I210" s="300" t="s">
        <v>3716</v>
      </c>
      <c r="J210" s="300" t="s">
        <v>3739</v>
      </c>
      <c r="K210" s="300"/>
      <c r="L210" s="300" t="s">
        <v>3726</v>
      </c>
      <c r="M210" s="300" t="s">
        <v>3723</v>
      </c>
      <c r="N210" s="300" t="s">
        <v>3724</v>
      </c>
      <c r="O210" s="300" t="s">
        <v>3725</v>
      </c>
    </row>
    <row r="211" spans="1:15" ht="15" x14ac:dyDescent="0.25">
      <c r="A211" s="433">
        <v>496</v>
      </c>
      <c r="B211" s="445">
        <v>38353</v>
      </c>
      <c r="C211" s="434" t="s">
        <v>3759</v>
      </c>
      <c r="D211" s="431"/>
      <c r="E211" s="431"/>
      <c r="F211" s="424"/>
      <c r="G211" s="430">
        <v>6</v>
      </c>
      <c r="H211" s="431">
        <v>1</v>
      </c>
      <c r="I211" s="300" t="s">
        <v>3716</v>
      </c>
      <c r="J211" s="300" t="s">
        <v>3739</v>
      </c>
      <c r="K211" s="300"/>
      <c r="L211" s="300" t="s">
        <v>3726</v>
      </c>
      <c r="M211" s="300" t="s">
        <v>3723</v>
      </c>
      <c r="N211" s="300" t="s">
        <v>3724</v>
      </c>
      <c r="O211" s="300" t="s">
        <v>3725</v>
      </c>
    </row>
    <row r="212" spans="1:15" ht="15" x14ac:dyDescent="0.25">
      <c r="A212" s="433">
        <v>497</v>
      </c>
      <c r="B212" s="445">
        <v>38353</v>
      </c>
      <c r="C212" s="434" t="s">
        <v>3759</v>
      </c>
      <c r="D212" s="431"/>
      <c r="E212" s="431"/>
      <c r="F212" s="424"/>
      <c r="G212" s="430">
        <v>5</v>
      </c>
      <c r="H212" s="431">
        <v>1</v>
      </c>
      <c r="I212" s="300" t="s">
        <v>3716</v>
      </c>
      <c r="J212" s="300" t="s">
        <v>3739</v>
      </c>
      <c r="K212" s="300"/>
      <c r="L212" s="300" t="s">
        <v>3726</v>
      </c>
      <c r="M212" s="300" t="s">
        <v>3723</v>
      </c>
      <c r="N212" s="300" t="s">
        <v>3724</v>
      </c>
      <c r="O212" s="300" t="s">
        <v>3725</v>
      </c>
    </row>
    <row r="213" spans="1:15" ht="15" x14ac:dyDescent="0.25">
      <c r="A213" s="433">
        <v>498</v>
      </c>
      <c r="B213" s="445">
        <v>38353</v>
      </c>
      <c r="C213" s="434" t="s">
        <v>3759</v>
      </c>
      <c r="D213" s="431"/>
      <c r="E213" s="431"/>
      <c r="F213" s="424"/>
      <c r="G213" s="430">
        <v>32</v>
      </c>
      <c r="H213" s="431">
        <v>1</v>
      </c>
      <c r="I213" s="300" t="s">
        <v>3716</v>
      </c>
      <c r="J213" s="300" t="s">
        <v>3739</v>
      </c>
      <c r="K213" s="300"/>
      <c r="L213" s="300" t="s">
        <v>3726</v>
      </c>
      <c r="M213" s="300" t="s">
        <v>3723</v>
      </c>
      <c r="N213" s="300" t="s">
        <v>3724</v>
      </c>
      <c r="O213" s="300" t="s">
        <v>3725</v>
      </c>
    </row>
    <row r="214" spans="1:15" ht="15.6" x14ac:dyDescent="0.3">
      <c r="A214" s="437">
        <v>500</v>
      </c>
      <c r="B214" s="445">
        <v>38353</v>
      </c>
      <c r="C214" s="438" t="s">
        <v>3759</v>
      </c>
      <c r="D214" s="431"/>
      <c r="E214" s="447"/>
      <c r="F214" s="441"/>
      <c r="G214" s="444">
        <v>4</v>
      </c>
      <c r="H214" s="431">
        <v>1</v>
      </c>
      <c r="I214" s="300" t="s">
        <v>3716</v>
      </c>
      <c r="J214" s="300" t="s">
        <v>3739</v>
      </c>
      <c r="K214" s="300"/>
      <c r="L214" s="300" t="s">
        <v>3726</v>
      </c>
      <c r="M214" s="300" t="s">
        <v>3723</v>
      </c>
      <c r="N214" s="300" t="s">
        <v>3724</v>
      </c>
      <c r="O214" s="300" t="s">
        <v>3725</v>
      </c>
    </row>
    <row r="215" spans="1:15" ht="15" x14ac:dyDescent="0.25">
      <c r="A215" s="433">
        <v>501</v>
      </c>
      <c r="B215" s="445">
        <v>38353</v>
      </c>
      <c r="C215" s="434" t="s">
        <v>3759</v>
      </c>
      <c r="D215" s="431"/>
      <c r="E215" s="431"/>
      <c r="F215" s="424"/>
      <c r="G215" s="430">
        <v>6</v>
      </c>
      <c r="H215" s="431">
        <v>1</v>
      </c>
      <c r="I215" s="300" t="s">
        <v>3716</v>
      </c>
      <c r="J215" s="300" t="s">
        <v>3739</v>
      </c>
      <c r="K215" s="300"/>
      <c r="L215" s="300" t="s">
        <v>3726</v>
      </c>
      <c r="M215" s="300" t="s">
        <v>3723</v>
      </c>
      <c r="N215" s="300" t="s">
        <v>3724</v>
      </c>
      <c r="O215" s="300" t="s">
        <v>3725</v>
      </c>
    </row>
    <row r="216" spans="1:15" ht="15" x14ac:dyDescent="0.25">
      <c r="A216" s="433">
        <v>502</v>
      </c>
      <c r="B216" s="445">
        <v>38353</v>
      </c>
      <c r="C216" s="434" t="s">
        <v>3759</v>
      </c>
      <c r="D216" s="431"/>
      <c r="E216" s="431"/>
      <c r="F216" s="424"/>
      <c r="G216" s="430">
        <v>31</v>
      </c>
      <c r="H216" s="431">
        <v>1</v>
      </c>
      <c r="I216" s="300" t="s">
        <v>3716</v>
      </c>
      <c r="J216" s="300" t="s">
        <v>3739</v>
      </c>
      <c r="K216" s="300"/>
      <c r="L216" s="300" t="s">
        <v>3726</v>
      </c>
      <c r="M216" s="300" t="s">
        <v>3723</v>
      </c>
      <c r="N216" s="300" t="s">
        <v>3724</v>
      </c>
      <c r="O216" s="300" t="s">
        <v>3725</v>
      </c>
    </row>
    <row r="217" spans="1:15" ht="15" x14ac:dyDescent="0.25">
      <c r="A217" s="433">
        <v>504</v>
      </c>
      <c r="B217" s="445">
        <v>38353</v>
      </c>
      <c r="C217" s="434" t="s">
        <v>3759</v>
      </c>
      <c r="D217" s="431"/>
      <c r="E217" s="431"/>
      <c r="F217" s="424"/>
      <c r="G217" s="430">
        <v>5</v>
      </c>
      <c r="H217" s="431">
        <v>1</v>
      </c>
      <c r="I217" s="300" t="s">
        <v>3716</v>
      </c>
      <c r="J217" s="300" t="s">
        <v>3739</v>
      </c>
      <c r="K217" s="300"/>
      <c r="L217" s="300" t="s">
        <v>3726</v>
      </c>
      <c r="M217" s="300" t="s">
        <v>3723</v>
      </c>
      <c r="N217" s="300" t="s">
        <v>3724</v>
      </c>
      <c r="O217" s="300" t="s">
        <v>3725</v>
      </c>
    </row>
    <row r="218" spans="1:15" ht="15" x14ac:dyDescent="0.25">
      <c r="A218" s="433">
        <v>505</v>
      </c>
      <c r="B218" s="445">
        <v>38353</v>
      </c>
      <c r="C218" s="434" t="s">
        <v>3759</v>
      </c>
      <c r="D218" s="431"/>
      <c r="E218" s="431"/>
      <c r="F218" s="424"/>
      <c r="G218" s="430">
        <v>5</v>
      </c>
      <c r="H218" s="431">
        <v>1</v>
      </c>
      <c r="I218" s="300" t="s">
        <v>3716</v>
      </c>
      <c r="J218" s="300" t="s">
        <v>3739</v>
      </c>
      <c r="K218" s="300"/>
      <c r="L218" s="300" t="s">
        <v>3726</v>
      </c>
      <c r="M218" s="300" t="s">
        <v>3723</v>
      </c>
      <c r="N218" s="300" t="s">
        <v>3724</v>
      </c>
      <c r="O218" s="300" t="s">
        <v>3725</v>
      </c>
    </row>
    <row r="219" spans="1:15" ht="15" x14ac:dyDescent="0.25">
      <c r="A219" s="433">
        <v>506</v>
      </c>
      <c r="B219" s="445">
        <v>38353</v>
      </c>
      <c r="C219" s="434" t="s">
        <v>3759</v>
      </c>
      <c r="D219" s="431"/>
      <c r="E219" s="431"/>
      <c r="F219" s="424"/>
      <c r="G219" s="430">
        <v>29</v>
      </c>
      <c r="H219" s="431">
        <v>1</v>
      </c>
      <c r="I219" s="300" t="s">
        <v>3716</v>
      </c>
      <c r="J219" s="300" t="s">
        <v>3739</v>
      </c>
      <c r="K219" s="300"/>
      <c r="L219" s="300" t="s">
        <v>3726</v>
      </c>
      <c r="M219" s="300" t="s">
        <v>3723</v>
      </c>
      <c r="N219" s="300" t="s">
        <v>3724</v>
      </c>
      <c r="O219" s="300" t="s">
        <v>3725</v>
      </c>
    </row>
    <row r="220" spans="1:15" ht="15" x14ac:dyDescent="0.25">
      <c r="A220" s="433">
        <v>508</v>
      </c>
      <c r="B220" s="445">
        <v>38353</v>
      </c>
      <c r="C220" s="434" t="s">
        <v>3759</v>
      </c>
      <c r="D220" s="431"/>
      <c r="E220" s="431"/>
      <c r="F220" s="424"/>
      <c r="G220" s="430">
        <v>12</v>
      </c>
      <c r="H220" s="431">
        <v>1</v>
      </c>
      <c r="I220" s="300" t="s">
        <v>3716</v>
      </c>
      <c r="J220" s="300" t="s">
        <v>3739</v>
      </c>
      <c r="K220" s="300"/>
      <c r="L220" s="300" t="s">
        <v>3726</v>
      </c>
      <c r="M220" s="300" t="s">
        <v>3723</v>
      </c>
      <c r="N220" s="300" t="s">
        <v>3724</v>
      </c>
      <c r="O220" s="300" t="s">
        <v>3725</v>
      </c>
    </row>
    <row r="221" spans="1:15" ht="15" x14ac:dyDescent="0.25">
      <c r="A221" s="433">
        <v>509</v>
      </c>
      <c r="B221" s="445">
        <v>38353</v>
      </c>
      <c r="C221" s="434" t="s">
        <v>3759</v>
      </c>
      <c r="D221" s="431"/>
      <c r="E221" s="431"/>
      <c r="F221" s="424"/>
      <c r="G221" s="430">
        <v>5</v>
      </c>
      <c r="H221" s="431">
        <v>1</v>
      </c>
      <c r="I221" s="300" t="s">
        <v>3716</v>
      </c>
      <c r="J221" s="300" t="s">
        <v>3739</v>
      </c>
      <c r="K221" s="300"/>
      <c r="L221" s="300" t="s">
        <v>3726</v>
      </c>
      <c r="M221" s="300" t="s">
        <v>3723</v>
      </c>
      <c r="N221" s="300" t="s">
        <v>3724</v>
      </c>
      <c r="O221" s="300" t="s">
        <v>3725</v>
      </c>
    </row>
    <row r="222" spans="1:15" ht="15" x14ac:dyDescent="0.25">
      <c r="A222" s="433">
        <v>510</v>
      </c>
      <c r="B222" s="445">
        <v>38353</v>
      </c>
      <c r="C222" s="434" t="s">
        <v>3759</v>
      </c>
      <c r="D222" s="431"/>
      <c r="E222" s="431"/>
      <c r="F222" s="424"/>
      <c r="G222" s="430">
        <v>5</v>
      </c>
      <c r="H222" s="431">
        <v>1</v>
      </c>
      <c r="I222" s="300" t="s">
        <v>3716</v>
      </c>
      <c r="J222" s="300" t="s">
        <v>3739</v>
      </c>
      <c r="K222" s="300"/>
      <c r="L222" s="300" t="s">
        <v>3726</v>
      </c>
      <c r="M222" s="300" t="s">
        <v>3723</v>
      </c>
      <c r="N222" s="300" t="s">
        <v>3724</v>
      </c>
      <c r="O222" s="300" t="s">
        <v>3725</v>
      </c>
    </row>
    <row r="223" spans="1:15" ht="15" x14ac:dyDescent="0.25">
      <c r="A223" s="433">
        <v>511</v>
      </c>
      <c r="B223" s="445">
        <v>38353</v>
      </c>
      <c r="C223" s="434" t="s">
        <v>3759</v>
      </c>
      <c r="D223" s="431"/>
      <c r="E223" s="431"/>
      <c r="F223" s="424"/>
      <c r="G223" s="430">
        <v>5</v>
      </c>
      <c r="H223" s="431">
        <v>1</v>
      </c>
      <c r="I223" s="300" t="s">
        <v>3716</v>
      </c>
      <c r="J223" s="300" t="s">
        <v>3739</v>
      </c>
      <c r="K223" s="300"/>
      <c r="L223" s="300" t="s">
        <v>3726</v>
      </c>
      <c r="M223" s="300" t="s">
        <v>3723</v>
      </c>
      <c r="N223" s="300" t="s">
        <v>3724</v>
      </c>
      <c r="O223" s="300" t="s">
        <v>3725</v>
      </c>
    </row>
    <row r="224" spans="1:15" ht="15.6" x14ac:dyDescent="0.3">
      <c r="A224" s="437">
        <v>512</v>
      </c>
      <c r="B224" s="445">
        <v>38353</v>
      </c>
      <c r="C224" s="438" t="s">
        <v>3759</v>
      </c>
      <c r="D224" s="431"/>
      <c r="E224" s="447"/>
      <c r="F224" s="441"/>
      <c r="G224" s="444">
        <v>4</v>
      </c>
      <c r="H224" s="431">
        <v>1</v>
      </c>
      <c r="I224" s="300" t="s">
        <v>3716</v>
      </c>
      <c r="J224" s="300" t="s">
        <v>3739</v>
      </c>
      <c r="K224" s="300"/>
      <c r="L224" s="300" t="s">
        <v>3726</v>
      </c>
      <c r="M224" s="300" t="s">
        <v>3723</v>
      </c>
      <c r="N224" s="300" t="s">
        <v>3724</v>
      </c>
      <c r="O224" s="300" t="s">
        <v>3725</v>
      </c>
    </row>
    <row r="225" spans="1:141" ht="15" x14ac:dyDescent="0.25">
      <c r="A225" s="433">
        <v>513</v>
      </c>
      <c r="B225" s="445">
        <v>38353</v>
      </c>
      <c r="C225" s="434" t="s">
        <v>3759</v>
      </c>
      <c r="D225" s="431"/>
      <c r="E225" s="431"/>
      <c r="F225" s="424"/>
      <c r="G225" s="430">
        <v>6</v>
      </c>
      <c r="H225" s="431">
        <v>1</v>
      </c>
      <c r="I225" s="300" t="s">
        <v>3716</v>
      </c>
      <c r="J225" s="300" t="s">
        <v>3739</v>
      </c>
      <c r="K225" s="300"/>
      <c r="L225" s="300" t="s">
        <v>3726</v>
      </c>
      <c r="M225" s="300" t="s">
        <v>3723</v>
      </c>
      <c r="N225" s="300" t="s">
        <v>3724</v>
      </c>
      <c r="O225" s="300" t="s">
        <v>3725</v>
      </c>
    </row>
    <row r="226" spans="1:141" ht="15" x14ac:dyDescent="0.25">
      <c r="A226" s="433">
        <v>514</v>
      </c>
      <c r="B226" s="445">
        <v>38353</v>
      </c>
      <c r="C226" s="434" t="s">
        <v>3759</v>
      </c>
      <c r="D226" s="431"/>
      <c r="E226" s="431"/>
      <c r="F226" s="424"/>
      <c r="G226" s="430">
        <v>5</v>
      </c>
      <c r="H226" s="431">
        <v>1</v>
      </c>
      <c r="I226" s="300" t="s">
        <v>3716</v>
      </c>
      <c r="J226" s="300" t="s">
        <v>3739</v>
      </c>
      <c r="K226" s="300"/>
      <c r="L226" s="300" t="s">
        <v>3726</v>
      </c>
      <c r="M226" s="300" t="s">
        <v>3723</v>
      </c>
      <c r="N226" s="300" t="s">
        <v>3724</v>
      </c>
      <c r="O226" s="300" t="s">
        <v>3725</v>
      </c>
    </row>
    <row r="227" spans="1:141" ht="15" x14ac:dyDescent="0.25">
      <c r="A227" s="433">
        <v>515</v>
      </c>
      <c r="B227" s="445">
        <v>38353</v>
      </c>
      <c r="C227" s="434" t="s">
        <v>3759</v>
      </c>
      <c r="D227" s="431"/>
      <c r="E227" s="431"/>
      <c r="F227" s="424"/>
      <c r="G227" s="430">
        <v>5</v>
      </c>
      <c r="H227" s="431">
        <v>1</v>
      </c>
      <c r="I227" s="300" t="s">
        <v>3716</v>
      </c>
      <c r="J227" s="300" t="s">
        <v>3739</v>
      </c>
      <c r="K227" s="300"/>
      <c r="L227" s="300" t="s">
        <v>3726</v>
      </c>
      <c r="M227" s="300" t="s">
        <v>3723</v>
      </c>
      <c r="N227" s="300" t="s">
        <v>3724</v>
      </c>
      <c r="O227" s="300" t="s">
        <v>3725</v>
      </c>
    </row>
    <row r="228" spans="1:141" ht="15" x14ac:dyDescent="0.25">
      <c r="A228" s="433">
        <v>516</v>
      </c>
      <c r="B228" s="445">
        <v>38353</v>
      </c>
      <c r="C228" s="434" t="s">
        <v>3759</v>
      </c>
      <c r="D228" s="431"/>
      <c r="E228" s="431"/>
      <c r="F228" s="424"/>
      <c r="G228" s="430">
        <v>5</v>
      </c>
      <c r="H228" s="431">
        <v>1</v>
      </c>
      <c r="I228" s="300" t="s">
        <v>3716</v>
      </c>
      <c r="J228" s="300" t="s">
        <v>3739</v>
      </c>
      <c r="K228" s="300"/>
      <c r="L228" s="300" t="s">
        <v>3726</v>
      </c>
      <c r="M228" s="300" t="s">
        <v>3723</v>
      </c>
      <c r="N228" s="300" t="s">
        <v>3724</v>
      </c>
      <c r="O228" s="300" t="s">
        <v>3725</v>
      </c>
    </row>
    <row r="229" spans="1:141" ht="15" x14ac:dyDescent="0.25">
      <c r="A229" s="433">
        <v>517</v>
      </c>
      <c r="B229" s="445">
        <v>38353</v>
      </c>
      <c r="C229" s="434" t="s">
        <v>3759</v>
      </c>
      <c r="D229" s="431"/>
      <c r="E229" s="431"/>
      <c r="F229" s="424"/>
      <c r="G229" s="430">
        <v>5</v>
      </c>
      <c r="H229" s="431">
        <v>1</v>
      </c>
      <c r="I229" s="300" t="s">
        <v>3716</v>
      </c>
      <c r="J229" s="300" t="s">
        <v>3739</v>
      </c>
      <c r="K229" s="300"/>
      <c r="L229" s="300" t="s">
        <v>3726</v>
      </c>
      <c r="M229" s="300" t="s">
        <v>3723</v>
      </c>
      <c r="N229" s="300" t="s">
        <v>3724</v>
      </c>
      <c r="O229" s="300" t="s">
        <v>3725</v>
      </c>
    </row>
    <row r="230" spans="1:141" ht="15" x14ac:dyDescent="0.25">
      <c r="A230" s="433">
        <v>518</v>
      </c>
      <c r="B230" s="445">
        <v>38353</v>
      </c>
      <c r="C230" s="434" t="s">
        <v>3759</v>
      </c>
      <c r="D230" s="431"/>
      <c r="E230" s="431"/>
      <c r="F230" s="424"/>
      <c r="G230" s="430">
        <v>5</v>
      </c>
      <c r="H230" s="431">
        <v>1</v>
      </c>
      <c r="I230" s="300" t="s">
        <v>3716</v>
      </c>
      <c r="J230" s="300" t="s">
        <v>3739</v>
      </c>
      <c r="K230" s="300"/>
      <c r="L230" s="300" t="s">
        <v>3726</v>
      </c>
      <c r="M230" s="300" t="s">
        <v>3723</v>
      </c>
      <c r="N230" s="300" t="s">
        <v>3724</v>
      </c>
      <c r="O230" s="300" t="s">
        <v>3725</v>
      </c>
    </row>
    <row r="231" spans="1:141" ht="15" x14ac:dyDescent="0.25">
      <c r="A231" s="433">
        <v>519</v>
      </c>
      <c r="B231" s="445">
        <v>38353</v>
      </c>
      <c r="C231" s="434" t="s">
        <v>3759</v>
      </c>
      <c r="D231" s="431"/>
      <c r="E231" s="431"/>
      <c r="F231" s="424"/>
      <c r="G231" s="430">
        <v>5</v>
      </c>
      <c r="H231" s="431">
        <v>1</v>
      </c>
      <c r="I231" s="300" t="s">
        <v>3716</v>
      </c>
      <c r="J231" s="300" t="s">
        <v>3739</v>
      </c>
      <c r="K231" s="300"/>
      <c r="L231" s="300" t="s">
        <v>3726</v>
      </c>
      <c r="M231" s="300" t="s">
        <v>3723</v>
      </c>
      <c r="N231" s="300" t="s">
        <v>3724</v>
      </c>
      <c r="O231" s="300" t="s">
        <v>3725</v>
      </c>
    </row>
    <row r="232" spans="1:141" ht="15" x14ac:dyDescent="0.25">
      <c r="A232" s="433">
        <v>520</v>
      </c>
      <c r="B232" s="445">
        <v>38353</v>
      </c>
      <c r="C232" s="434" t="s">
        <v>3759</v>
      </c>
      <c r="D232" s="431"/>
      <c r="E232" s="431"/>
      <c r="F232" s="424"/>
      <c r="G232" s="430">
        <v>6</v>
      </c>
      <c r="H232" s="431">
        <v>1</v>
      </c>
      <c r="I232" s="300" t="s">
        <v>3716</v>
      </c>
      <c r="J232" s="300" t="s">
        <v>3739</v>
      </c>
      <c r="K232" s="300"/>
      <c r="L232" s="300" t="s">
        <v>3726</v>
      </c>
      <c r="M232" s="300" t="s">
        <v>3723</v>
      </c>
      <c r="N232" s="300" t="s">
        <v>3724</v>
      </c>
      <c r="O232" s="300" t="s">
        <v>3725</v>
      </c>
    </row>
    <row r="233" spans="1:141" ht="15" x14ac:dyDescent="0.25">
      <c r="A233" s="433">
        <v>521</v>
      </c>
      <c r="B233" s="445">
        <v>38353</v>
      </c>
      <c r="C233" s="434" t="s">
        <v>3759</v>
      </c>
      <c r="D233" s="431"/>
      <c r="E233" s="431"/>
      <c r="F233" s="424"/>
      <c r="G233" s="430">
        <v>5</v>
      </c>
      <c r="H233" s="431">
        <v>1</v>
      </c>
      <c r="I233" s="300" t="s">
        <v>3716</v>
      </c>
      <c r="J233" s="300" t="s">
        <v>3739</v>
      </c>
      <c r="K233" s="300"/>
      <c r="L233" s="300" t="s">
        <v>3726</v>
      </c>
      <c r="M233" s="300" t="s">
        <v>3723</v>
      </c>
      <c r="N233" s="300" t="s">
        <v>3724</v>
      </c>
      <c r="O233" s="300" t="s">
        <v>3725</v>
      </c>
    </row>
    <row r="234" spans="1:141" ht="15" x14ac:dyDescent="0.25">
      <c r="A234" s="433">
        <v>522</v>
      </c>
      <c r="B234" s="445">
        <v>38353</v>
      </c>
      <c r="C234" s="434" t="s">
        <v>3759</v>
      </c>
      <c r="D234" s="431"/>
      <c r="E234" s="431"/>
      <c r="F234" s="424"/>
      <c r="G234" s="430">
        <v>5</v>
      </c>
      <c r="H234" s="431">
        <v>1</v>
      </c>
      <c r="I234" s="300" t="s">
        <v>3716</v>
      </c>
      <c r="J234" s="300" t="s">
        <v>3739</v>
      </c>
      <c r="K234" s="300"/>
      <c r="L234" s="300" t="s">
        <v>3726</v>
      </c>
      <c r="M234" s="300" t="s">
        <v>3723</v>
      </c>
      <c r="N234" s="300" t="s">
        <v>3724</v>
      </c>
      <c r="O234" s="300" t="s">
        <v>3725</v>
      </c>
    </row>
    <row r="235" spans="1:141" ht="15" x14ac:dyDescent="0.25">
      <c r="A235" s="433">
        <v>523</v>
      </c>
      <c r="B235" s="445">
        <v>38353</v>
      </c>
      <c r="C235" s="434" t="s">
        <v>3759</v>
      </c>
      <c r="D235" s="431"/>
      <c r="E235" s="431"/>
      <c r="F235" s="424"/>
      <c r="G235" s="430">
        <v>24</v>
      </c>
      <c r="H235" s="431">
        <v>1</v>
      </c>
      <c r="I235" s="300" t="s">
        <v>3716</v>
      </c>
      <c r="J235" s="300" t="s">
        <v>3739</v>
      </c>
      <c r="K235" s="300"/>
      <c r="L235" s="300" t="s">
        <v>3726</v>
      </c>
      <c r="M235" s="300" t="s">
        <v>3723</v>
      </c>
      <c r="N235" s="300" t="s">
        <v>3724</v>
      </c>
      <c r="O235" s="300" t="s">
        <v>3725</v>
      </c>
    </row>
    <row r="236" spans="1:141" ht="14.4" x14ac:dyDescent="0.3">
      <c r="A236" s="404" t="s">
        <v>1838</v>
      </c>
      <c r="B236" s="405">
        <v>39863</v>
      </c>
      <c r="C236" s="406">
        <v>75</v>
      </c>
      <c r="D236" s="407">
        <v>74</v>
      </c>
      <c r="E236" s="407">
        <v>72</v>
      </c>
      <c r="F236" s="407"/>
      <c r="G236" s="428">
        <v>22</v>
      </c>
      <c r="H236" s="429">
        <v>1</v>
      </c>
      <c r="I236" s="300" t="s">
        <v>3716</v>
      </c>
      <c r="J236" s="300" t="s">
        <v>3739</v>
      </c>
      <c r="K236" s="300"/>
      <c r="L236" s="300" t="s">
        <v>3726</v>
      </c>
      <c r="M236" s="300" t="s">
        <v>3723</v>
      </c>
      <c r="N236" s="300" t="s">
        <v>3724</v>
      </c>
      <c r="O236" s="300" t="s">
        <v>3725</v>
      </c>
      <c r="P236" s="400" t="s">
        <v>3738</v>
      </c>
      <c r="Q236" s="400" t="s">
        <v>3739</v>
      </c>
      <c r="R236" s="401"/>
      <c r="S236" s="401"/>
      <c r="T236" s="401"/>
      <c r="U236" s="401"/>
      <c r="V236" s="401"/>
      <c r="W236" s="401"/>
      <c r="X236" s="401"/>
      <c r="Y236" s="401"/>
      <c r="Z236" s="401"/>
      <c r="AA236" s="401"/>
      <c r="AB236" s="401"/>
      <c r="AC236" s="401"/>
      <c r="AD236" s="401"/>
      <c r="AE236" s="401"/>
      <c r="AF236" s="401"/>
      <c r="AG236" s="401"/>
      <c r="AH236" s="401"/>
      <c r="AI236" s="401"/>
      <c r="AJ236" s="401"/>
      <c r="AK236" s="401"/>
      <c r="AL236" s="401"/>
      <c r="AM236" s="401"/>
      <c r="AN236" s="401"/>
      <c r="AO236" s="401"/>
      <c r="AP236" s="401"/>
      <c r="AQ236" s="401"/>
      <c r="AR236" s="401"/>
      <c r="AS236" s="401"/>
      <c r="AT236" s="401"/>
      <c r="AU236" s="401"/>
      <c r="AV236" s="401"/>
      <c r="AW236" s="401"/>
      <c r="AX236" s="401"/>
      <c r="AY236" s="401"/>
      <c r="AZ236" s="401"/>
      <c r="BA236" s="401"/>
      <c r="BB236" s="401"/>
      <c r="BC236" s="401"/>
      <c r="BD236" s="401"/>
      <c r="BE236" s="401"/>
      <c r="BF236" s="401"/>
      <c r="BG236" s="401"/>
      <c r="BH236" s="401"/>
      <c r="BI236" s="401"/>
      <c r="BJ236" s="401"/>
      <c r="BK236" s="401"/>
      <c r="BL236" s="401"/>
      <c r="BM236" s="401"/>
      <c r="BN236" s="401"/>
      <c r="BO236" s="401"/>
      <c r="BP236" s="401"/>
      <c r="BQ236" s="401"/>
      <c r="BR236" s="401"/>
      <c r="BS236" s="401"/>
      <c r="BT236" s="401"/>
      <c r="BU236" s="401"/>
      <c r="BV236" s="401"/>
      <c r="BW236" s="401"/>
      <c r="BX236" s="401"/>
      <c r="BY236" s="401"/>
      <c r="BZ236" s="401"/>
      <c r="CA236" s="401"/>
      <c r="CB236" s="401"/>
      <c r="CC236" s="401"/>
      <c r="CD236" s="401"/>
      <c r="CE236" s="401"/>
      <c r="CF236" s="401"/>
      <c r="CG236" s="401"/>
      <c r="CH236" s="401"/>
      <c r="CI236" s="401"/>
      <c r="CJ236" s="401"/>
      <c r="CK236" s="401"/>
      <c r="CL236" s="401"/>
      <c r="CM236" s="401"/>
      <c r="CN236" s="401"/>
      <c r="CO236" s="401"/>
      <c r="CP236" s="401"/>
      <c r="CQ236" s="401"/>
      <c r="CR236" s="401"/>
      <c r="CS236" s="401"/>
      <c r="CT236" s="401"/>
      <c r="CU236" s="401"/>
      <c r="CV236" s="401"/>
      <c r="CW236" s="401"/>
      <c r="CX236" s="401"/>
      <c r="CY236" s="401"/>
      <c r="CZ236" s="401"/>
      <c r="DA236" s="401"/>
      <c r="DB236" s="401"/>
      <c r="DC236" s="401"/>
      <c r="DD236" s="401"/>
      <c r="DE236" s="401"/>
      <c r="DF236" s="401"/>
      <c r="DG236" s="401"/>
      <c r="DH236" s="401"/>
      <c r="DI236" s="401"/>
      <c r="DJ236" s="401"/>
      <c r="DK236" s="401"/>
      <c r="DL236" s="401"/>
      <c r="DM236" s="401"/>
      <c r="DN236" s="401"/>
      <c r="DO236" s="401"/>
      <c r="DP236" s="401"/>
      <c r="DQ236" s="401"/>
      <c r="DR236" s="401"/>
      <c r="DS236" s="401"/>
      <c r="DT236" s="401"/>
      <c r="DU236" s="401"/>
      <c r="DV236" s="401"/>
      <c r="DW236" s="401"/>
      <c r="DX236" s="401"/>
      <c r="DY236" s="401"/>
      <c r="DZ236" s="401"/>
      <c r="EA236" s="401"/>
      <c r="EB236" s="401"/>
      <c r="EC236" s="401"/>
      <c r="ED236" s="401"/>
      <c r="EE236" s="401"/>
      <c r="EF236" s="401"/>
      <c r="EG236" s="401"/>
      <c r="EH236" s="401"/>
      <c r="EI236" s="401"/>
      <c r="EJ236" s="401"/>
      <c r="EK236" s="401"/>
    </row>
    <row r="237" spans="1:141" ht="14.4" x14ac:dyDescent="0.3">
      <c r="A237" s="404" t="s">
        <v>1839</v>
      </c>
      <c r="B237" s="405">
        <v>39864</v>
      </c>
      <c r="C237" s="406">
        <v>75</v>
      </c>
      <c r="D237" s="407">
        <v>86</v>
      </c>
      <c r="E237" s="407">
        <v>84</v>
      </c>
      <c r="F237" s="407"/>
      <c r="G237" s="430">
        <v>22</v>
      </c>
      <c r="H237" s="431">
        <v>1</v>
      </c>
      <c r="I237" s="300" t="s">
        <v>3716</v>
      </c>
      <c r="J237" s="300" t="s">
        <v>3739</v>
      </c>
      <c r="K237" s="300"/>
      <c r="L237" s="300" t="s">
        <v>3726</v>
      </c>
      <c r="M237" s="300" t="s">
        <v>3723</v>
      </c>
      <c r="N237" s="300" t="s">
        <v>3724</v>
      </c>
      <c r="O237" s="300" t="s">
        <v>3725</v>
      </c>
      <c r="P237" s="400" t="s">
        <v>3738</v>
      </c>
      <c r="Q237" s="400" t="s">
        <v>3739</v>
      </c>
      <c r="R237" s="401"/>
      <c r="S237" s="401"/>
      <c r="T237" s="401"/>
      <c r="U237" s="401"/>
      <c r="V237" s="401"/>
      <c r="W237" s="401"/>
      <c r="X237" s="401"/>
      <c r="Y237" s="401"/>
      <c r="Z237" s="401"/>
      <c r="AA237" s="401"/>
      <c r="AB237" s="401"/>
      <c r="AC237" s="401"/>
      <c r="AD237" s="401"/>
      <c r="AE237" s="401"/>
      <c r="AF237" s="401"/>
      <c r="AG237" s="401"/>
      <c r="AH237" s="401"/>
      <c r="AI237" s="401"/>
      <c r="AJ237" s="401"/>
      <c r="AK237" s="401"/>
      <c r="AL237" s="401"/>
      <c r="AM237" s="401"/>
      <c r="AN237" s="401"/>
      <c r="AO237" s="401"/>
      <c r="AP237" s="401"/>
      <c r="AQ237" s="401"/>
      <c r="AR237" s="401"/>
      <c r="AS237" s="401"/>
      <c r="AT237" s="401"/>
      <c r="AU237" s="401"/>
      <c r="AV237" s="401"/>
      <c r="AW237" s="401"/>
      <c r="AX237" s="401"/>
      <c r="AY237" s="401"/>
      <c r="AZ237" s="401"/>
      <c r="BA237" s="401"/>
      <c r="BB237" s="401"/>
      <c r="BC237" s="401"/>
      <c r="BD237" s="401"/>
      <c r="BE237" s="401"/>
      <c r="BF237" s="401"/>
      <c r="BG237" s="401"/>
      <c r="BH237" s="401"/>
      <c r="BI237" s="401"/>
      <c r="BJ237" s="401"/>
      <c r="BK237" s="401"/>
      <c r="BL237" s="401"/>
      <c r="BM237" s="401"/>
      <c r="BN237" s="401"/>
      <c r="BO237" s="401"/>
      <c r="BP237" s="401"/>
      <c r="BQ237" s="401"/>
      <c r="BR237" s="401"/>
      <c r="BS237" s="401"/>
      <c r="BT237" s="401"/>
      <c r="BU237" s="401"/>
      <c r="BV237" s="401"/>
      <c r="BW237" s="401"/>
      <c r="BX237" s="401"/>
      <c r="BY237" s="401"/>
      <c r="BZ237" s="401"/>
      <c r="CA237" s="401"/>
      <c r="CB237" s="401"/>
      <c r="CC237" s="401"/>
      <c r="CD237" s="401"/>
      <c r="CE237" s="401"/>
      <c r="CF237" s="401"/>
      <c r="CG237" s="401"/>
      <c r="CH237" s="401"/>
      <c r="CI237" s="401"/>
      <c r="CJ237" s="401"/>
      <c r="CK237" s="401"/>
      <c r="CL237" s="401"/>
      <c r="CM237" s="401"/>
      <c r="CN237" s="401"/>
      <c r="CO237" s="401"/>
      <c r="CP237" s="401"/>
      <c r="CQ237" s="401"/>
      <c r="CR237" s="401"/>
      <c r="CS237" s="401"/>
      <c r="CT237" s="401"/>
      <c r="CU237" s="401"/>
      <c r="CV237" s="401"/>
      <c r="CW237" s="401"/>
      <c r="CX237" s="401"/>
      <c r="CY237" s="401"/>
      <c r="CZ237" s="401"/>
      <c r="DA237" s="401"/>
      <c r="DB237" s="401"/>
      <c r="DC237" s="401"/>
      <c r="DD237" s="401"/>
      <c r="DE237" s="401"/>
      <c r="DF237" s="401"/>
      <c r="DG237" s="401"/>
      <c r="DH237" s="401"/>
      <c r="DI237" s="401"/>
      <c r="DJ237" s="401"/>
      <c r="DK237" s="401"/>
      <c r="DL237" s="401"/>
      <c r="DM237" s="401"/>
      <c r="DN237" s="401"/>
      <c r="DO237" s="401"/>
      <c r="DP237" s="401"/>
      <c r="DQ237" s="401"/>
      <c r="DR237" s="401"/>
      <c r="DS237" s="401"/>
      <c r="DT237" s="401"/>
      <c r="DU237" s="401"/>
      <c r="DV237" s="401"/>
      <c r="DW237" s="401"/>
      <c r="DX237" s="401"/>
      <c r="DY237" s="401"/>
      <c r="DZ237" s="401"/>
      <c r="EA237" s="401"/>
      <c r="EB237" s="401"/>
      <c r="EC237" s="401"/>
      <c r="ED237" s="401"/>
      <c r="EE237" s="401"/>
      <c r="EF237" s="401"/>
      <c r="EG237" s="401"/>
      <c r="EH237" s="401"/>
      <c r="EI237" s="401"/>
      <c r="EJ237" s="401"/>
      <c r="EK237" s="401"/>
    </row>
    <row r="238" spans="1:141" ht="14.4" x14ac:dyDescent="0.3">
      <c r="A238" s="404" t="s">
        <v>1840</v>
      </c>
      <c r="B238" s="405">
        <v>39862</v>
      </c>
      <c r="C238" s="406">
        <v>75</v>
      </c>
      <c r="D238" s="407">
        <v>86</v>
      </c>
      <c r="E238" s="407">
        <v>84</v>
      </c>
      <c r="F238" s="407"/>
      <c r="G238" s="430">
        <v>22</v>
      </c>
      <c r="H238" s="431">
        <v>1</v>
      </c>
      <c r="I238" s="300" t="s">
        <v>3716</v>
      </c>
      <c r="J238" s="300" t="s">
        <v>3739</v>
      </c>
      <c r="K238" s="300"/>
      <c r="L238" s="300" t="s">
        <v>3726</v>
      </c>
      <c r="M238" s="300" t="s">
        <v>3723</v>
      </c>
      <c r="N238" s="300" t="s">
        <v>3724</v>
      </c>
      <c r="O238" s="300" t="s">
        <v>3725</v>
      </c>
      <c r="P238" s="400" t="s">
        <v>3738</v>
      </c>
      <c r="Q238" s="400" t="s">
        <v>3739</v>
      </c>
      <c r="R238" s="401"/>
      <c r="S238" s="401"/>
      <c r="T238" s="401"/>
      <c r="U238" s="401"/>
      <c r="V238" s="401"/>
      <c r="W238" s="401"/>
      <c r="X238" s="401"/>
      <c r="Y238" s="401"/>
      <c r="Z238" s="401"/>
      <c r="AA238" s="401"/>
      <c r="AB238" s="401"/>
      <c r="AC238" s="401"/>
      <c r="AD238" s="401"/>
      <c r="AE238" s="401"/>
      <c r="AF238" s="401"/>
      <c r="AG238" s="401"/>
      <c r="AH238" s="401"/>
      <c r="AI238" s="401"/>
      <c r="AJ238" s="401"/>
      <c r="AK238" s="401"/>
      <c r="AL238" s="401"/>
      <c r="AM238" s="401"/>
      <c r="AN238" s="401"/>
      <c r="AO238" s="401"/>
      <c r="AP238" s="401"/>
      <c r="AQ238" s="401"/>
      <c r="AR238" s="401"/>
      <c r="AS238" s="401"/>
      <c r="AT238" s="401"/>
      <c r="AU238" s="401"/>
      <c r="AV238" s="401"/>
      <c r="AW238" s="401"/>
      <c r="AX238" s="401"/>
      <c r="AY238" s="401"/>
      <c r="AZ238" s="401"/>
      <c r="BA238" s="401"/>
      <c r="BB238" s="401"/>
      <c r="BC238" s="401"/>
      <c r="BD238" s="401"/>
      <c r="BE238" s="401"/>
      <c r="BF238" s="401"/>
      <c r="BG238" s="401"/>
      <c r="BH238" s="401"/>
      <c r="BI238" s="401"/>
      <c r="BJ238" s="401"/>
      <c r="BK238" s="401"/>
      <c r="BL238" s="401"/>
      <c r="BM238" s="401"/>
      <c r="BN238" s="401"/>
      <c r="BO238" s="401"/>
      <c r="BP238" s="401"/>
      <c r="BQ238" s="401"/>
      <c r="BR238" s="401"/>
      <c r="BS238" s="401"/>
      <c r="BT238" s="401"/>
      <c r="BU238" s="401"/>
      <c r="BV238" s="401"/>
      <c r="BW238" s="401"/>
      <c r="BX238" s="401"/>
      <c r="BY238" s="401"/>
      <c r="BZ238" s="401"/>
      <c r="CA238" s="401"/>
      <c r="CB238" s="401"/>
      <c r="CC238" s="401"/>
      <c r="CD238" s="401"/>
      <c r="CE238" s="401"/>
      <c r="CF238" s="401"/>
      <c r="CG238" s="401"/>
      <c r="CH238" s="401"/>
      <c r="CI238" s="401"/>
      <c r="CJ238" s="401"/>
      <c r="CK238" s="401"/>
      <c r="CL238" s="401"/>
      <c r="CM238" s="401"/>
      <c r="CN238" s="401"/>
      <c r="CO238" s="401"/>
      <c r="CP238" s="401"/>
      <c r="CQ238" s="401"/>
      <c r="CR238" s="401"/>
      <c r="CS238" s="401"/>
      <c r="CT238" s="401"/>
      <c r="CU238" s="401"/>
      <c r="CV238" s="401"/>
      <c r="CW238" s="401"/>
      <c r="CX238" s="401"/>
      <c r="CY238" s="401"/>
      <c r="CZ238" s="401"/>
      <c r="DA238" s="401"/>
      <c r="DB238" s="401"/>
      <c r="DC238" s="401"/>
      <c r="DD238" s="401"/>
      <c r="DE238" s="401"/>
      <c r="DF238" s="401"/>
      <c r="DG238" s="401"/>
      <c r="DH238" s="401"/>
      <c r="DI238" s="401"/>
      <c r="DJ238" s="401"/>
      <c r="DK238" s="401"/>
      <c r="DL238" s="401"/>
      <c r="DM238" s="401"/>
      <c r="DN238" s="401"/>
      <c r="DO238" s="401"/>
      <c r="DP238" s="401"/>
      <c r="DQ238" s="401"/>
      <c r="DR238" s="401"/>
      <c r="DS238" s="401"/>
      <c r="DT238" s="401"/>
      <c r="DU238" s="401"/>
      <c r="DV238" s="401"/>
      <c r="DW238" s="401"/>
      <c r="DX238" s="401"/>
      <c r="DY238" s="401"/>
      <c r="DZ238" s="401"/>
      <c r="EA238" s="401"/>
      <c r="EB238" s="401"/>
      <c r="EC238" s="401"/>
      <c r="ED238" s="401"/>
      <c r="EE238" s="401"/>
      <c r="EF238" s="401"/>
      <c r="EG238" s="401"/>
      <c r="EH238" s="401"/>
      <c r="EI238" s="401"/>
      <c r="EJ238" s="401"/>
      <c r="EK238" s="401"/>
    </row>
    <row r="239" spans="1:141" ht="14.4" x14ac:dyDescent="0.3">
      <c r="A239" s="404" t="s">
        <v>1841</v>
      </c>
      <c r="B239" s="405">
        <v>39870</v>
      </c>
      <c r="C239" s="406">
        <v>75</v>
      </c>
      <c r="D239" s="407">
        <v>86</v>
      </c>
      <c r="E239" s="407">
        <v>84</v>
      </c>
      <c r="F239" s="407"/>
      <c r="G239" s="430">
        <v>22</v>
      </c>
      <c r="H239" s="431">
        <v>1</v>
      </c>
      <c r="I239" s="300" t="s">
        <v>3716</v>
      </c>
      <c r="J239" s="300" t="s">
        <v>3739</v>
      </c>
      <c r="K239" s="300"/>
      <c r="L239" s="300" t="s">
        <v>3726</v>
      </c>
      <c r="M239" s="300" t="s">
        <v>3723</v>
      </c>
      <c r="N239" s="300" t="s">
        <v>3724</v>
      </c>
      <c r="O239" s="300" t="s">
        <v>3725</v>
      </c>
      <c r="P239" s="400" t="s">
        <v>3738</v>
      </c>
      <c r="Q239" s="400" t="s">
        <v>3739</v>
      </c>
      <c r="R239" s="401"/>
      <c r="S239" s="401"/>
      <c r="T239" s="401"/>
      <c r="U239" s="401"/>
      <c r="V239" s="401"/>
      <c r="W239" s="401"/>
      <c r="X239" s="401"/>
      <c r="Y239" s="401"/>
      <c r="Z239" s="401"/>
      <c r="AA239" s="401"/>
      <c r="AB239" s="401"/>
      <c r="AC239" s="401"/>
      <c r="AD239" s="401"/>
      <c r="AE239" s="401"/>
      <c r="AF239" s="401"/>
      <c r="AG239" s="401"/>
      <c r="AH239" s="401"/>
      <c r="AI239" s="401"/>
      <c r="AJ239" s="401"/>
      <c r="AK239" s="401"/>
      <c r="AL239" s="401"/>
      <c r="AM239" s="401"/>
      <c r="AN239" s="401"/>
      <c r="AO239" s="401"/>
      <c r="AP239" s="401"/>
      <c r="AQ239" s="401"/>
      <c r="AR239" s="401"/>
      <c r="AS239" s="401"/>
      <c r="AT239" s="401"/>
      <c r="AU239" s="401"/>
      <c r="AV239" s="401"/>
      <c r="AW239" s="401"/>
      <c r="AX239" s="401"/>
      <c r="AY239" s="401"/>
      <c r="AZ239" s="401"/>
      <c r="BA239" s="401"/>
      <c r="BB239" s="401"/>
      <c r="BC239" s="401"/>
      <c r="BD239" s="401"/>
      <c r="BE239" s="401"/>
      <c r="BF239" s="401"/>
      <c r="BG239" s="401"/>
      <c r="BH239" s="401"/>
      <c r="BI239" s="401"/>
      <c r="BJ239" s="401"/>
      <c r="BK239" s="401"/>
      <c r="BL239" s="401"/>
      <c r="BM239" s="401"/>
      <c r="BN239" s="401"/>
      <c r="BO239" s="401"/>
      <c r="BP239" s="401"/>
      <c r="BQ239" s="401"/>
      <c r="BR239" s="401"/>
      <c r="BS239" s="401"/>
      <c r="BT239" s="401"/>
      <c r="BU239" s="401"/>
      <c r="BV239" s="401"/>
      <c r="BW239" s="401"/>
      <c r="BX239" s="401"/>
      <c r="BY239" s="401"/>
      <c r="BZ239" s="401"/>
      <c r="CA239" s="401"/>
      <c r="CB239" s="401"/>
      <c r="CC239" s="401"/>
      <c r="CD239" s="401"/>
      <c r="CE239" s="401"/>
      <c r="CF239" s="401"/>
      <c r="CG239" s="401"/>
      <c r="CH239" s="401"/>
      <c r="CI239" s="401"/>
      <c r="CJ239" s="401"/>
      <c r="CK239" s="401"/>
      <c r="CL239" s="401"/>
      <c r="CM239" s="401"/>
      <c r="CN239" s="401"/>
      <c r="CO239" s="401"/>
      <c r="CP239" s="401"/>
      <c r="CQ239" s="401"/>
      <c r="CR239" s="401"/>
      <c r="CS239" s="401"/>
      <c r="CT239" s="401"/>
      <c r="CU239" s="401"/>
      <c r="CV239" s="401"/>
      <c r="CW239" s="401"/>
      <c r="CX239" s="401"/>
      <c r="CY239" s="401"/>
      <c r="CZ239" s="401"/>
      <c r="DA239" s="401"/>
      <c r="DB239" s="401"/>
      <c r="DC239" s="401"/>
      <c r="DD239" s="401"/>
      <c r="DE239" s="401"/>
      <c r="DF239" s="401"/>
      <c r="DG239" s="401"/>
      <c r="DH239" s="401"/>
      <c r="DI239" s="401"/>
      <c r="DJ239" s="401"/>
      <c r="DK239" s="401"/>
      <c r="DL239" s="401"/>
      <c r="DM239" s="401"/>
      <c r="DN239" s="401"/>
      <c r="DO239" s="401"/>
      <c r="DP239" s="401"/>
      <c r="DQ239" s="401"/>
      <c r="DR239" s="401"/>
      <c r="DS239" s="401"/>
      <c r="DT239" s="401"/>
      <c r="DU239" s="401"/>
      <c r="DV239" s="401"/>
      <c r="DW239" s="401"/>
      <c r="DX239" s="401"/>
      <c r="DY239" s="401"/>
      <c r="DZ239" s="401"/>
      <c r="EA239" s="401"/>
      <c r="EB239" s="401"/>
      <c r="EC239" s="401"/>
      <c r="ED239" s="401"/>
      <c r="EE239" s="401"/>
      <c r="EF239" s="401"/>
      <c r="EG239" s="401"/>
      <c r="EH239" s="401"/>
      <c r="EI239" s="401"/>
      <c r="EJ239" s="401"/>
      <c r="EK239" s="401"/>
    </row>
    <row r="240" spans="1:141" ht="14.4" x14ac:dyDescent="0.3">
      <c r="A240" s="404" t="s">
        <v>1842</v>
      </c>
      <c r="B240" s="405">
        <v>39864</v>
      </c>
      <c r="C240" s="406">
        <v>75</v>
      </c>
      <c r="D240" s="407">
        <v>86</v>
      </c>
      <c r="E240" s="407">
        <v>84</v>
      </c>
      <c r="F240" s="407"/>
      <c r="G240" s="430">
        <v>22</v>
      </c>
      <c r="H240" s="431">
        <v>1</v>
      </c>
      <c r="I240" s="300" t="s">
        <v>3716</v>
      </c>
      <c r="J240" s="300" t="s">
        <v>3739</v>
      </c>
      <c r="K240" s="300"/>
      <c r="L240" s="300" t="s">
        <v>3726</v>
      </c>
      <c r="M240" s="300" t="s">
        <v>3723</v>
      </c>
      <c r="N240" s="300" t="s">
        <v>3724</v>
      </c>
      <c r="O240" s="300" t="s">
        <v>3725</v>
      </c>
      <c r="P240" s="400" t="s">
        <v>3738</v>
      </c>
      <c r="Q240" s="400" t="s">
        <v>3739</v>
      </c>
      <c r="R240" s="401"/>
      <c r="S240" s="401"/>
      <c r="T240" s="401"/>
      <c r="U240" s="401"/>
      <c r="V240" s="401"/>
      <c r="W240" s="401"/>
      <c r="X240" s="401"/>
      <c r="Y240" s="401"/>
      <c r="Z240" s="401"/>
      <c r="AA240" s="401"/>
      <c r="AB240" s="401"/>
      <c r="AC240" s="401"/>
      <c r="AD240" s="401"/>
      <c r="AE240" s="401"/>
      <c r="AF240" s="401"/>
      <c r="AG240" s="401"/>
      <c r="AH240" s="401"/>
      <c r="AI240" s="401"/>
      <c r="AJ240" s="401"/>
      <c r="AK240" s="401"/>
      <c r="AL240" s="401"/>
      <c r="AM240" s="401"/>
      <c r="AN240" s="401"/>
      <c r="AO240" s="401"/>
      <c r="AP240" s="401"/>
      <c r="AQ240" s="401"/>
      <c r="AR240" s="401"/>
      <c r="AS240" s="401"/>
      <c r="AT240" s="401"/>
      <c r="AU240" s="401"/>
      <c r="AV240" s="401"/>
      <c r="AW240" s="401"/>
      <c r="AX240" s="401"/>
      <c r="AY240" s="401"/>
      <c r="AZ240" s="401"/>
      <c r="BA240" s="401"/>
      <c r="BB240" s="401"/>
      <c r="BC240" s="401"/>
      <c r="BD240" s="401"/>
      <c r="BE240" s="401"/>
      <c r="BF240" s="401"/>
      <c r="BG240" s="401"/>
      <c r="BH240" s="401"/>
      <c r="BI240" s="401"/>
      <c r="BJ240" s="401"/>
      <c r="BK240" s="401"/>
      <c r="BL240" s="401"/>
      <c r="BM240" s="401"/>
      <c r="BN240" s="401"/>
      <c r="BO240" s="401"/>
      <c r="BP240" s="401"/>
      <c r="BQ240" s="401"/>
      <c r="BR240" s="401"/>
      <c r="BS240" s="401"/>
      <c r="BT240" s="401"/>
      <c r="BU240" s="401"/>
      <c r="BV240" s="401"/>
      <c r="BW240" s="401"/>
      <c r="BX240" s="401"/>
      <c r="BY240" s="401"/>
      <c r="BZ240" s="401"/>
      <c r="CA240" s="401"/>
      <c r="CB240" s="401"/>
      <c r="CC240" s="401"/>
      <c r="CD240" s="401"/>
      <c r="CE240" s="401"/>
      <c r="CF240" s="401"/>
      <c r="CG240" s="401"/>
      <c r="CH240" s="401"/>
      <c r="CI240" s="401"/>
      <c r="CJ240" s="401"/>
      <c r="CK240" s="401"/>
      <c r="CL240" s="401"/>
      <c r="CM240" s="401"/>
      <c r="CN240" s="401"/>
      <c r="CO240" s="401"/>
      <c r="CP240" s="401"/>
      <c r="CQ240" s="401"/>
      <c r="CR240" s="401"/>
      <c r="CS240" s="401"/>
      <c r="CT240" s="401"/>
      <c r="CU240" s="401"/>
      <c r="CV240" s="401"/>
      <c r="CW240" s="401"/>
      <c r="CX240" s="401"/>
      <c r="CY240" s="401"/>
      <c r="CZ240" s="401"/>
      <c r="DA240" s="401"/>
      <c r="DB240" s="401"/>
      <c r="DC240" s="401"/>
      <c r="DD240" s="401"/>
      <c r="DE240" s="401"/>
      <c r="DF240" s="401"/>
      <c r="DG240" s="401"/>
      <c r="DH240" s="401"/>
      <c r="DI240" s="401"/>
      <c r="DJ240" s="401"/>
      <c r="DK240" s="401"/>
      <c r="DL240" s="401"/>
      <c r="DM240" s="401"/>
      <c r="DN240" s="401"/>
      <c r="DO240" s="401"/>
      <c r="DP240" s="401"/>
      <c r="DQ240" s="401"/>
      <c r="DR240" s="401"/>
      <c r="DS240" s="401"/>
      <c r="DT240" s="401"/>
      <c r="DU240" s="401"/>
      <c r="DV240" s="401"/>
      <c r="DW240" s="401"/>
      <c r="DX240" s="401"/>
      <c r="DY240" s="401"/>
      <c r="DZ240" s="401"/>
      <c r="EA240" s="401"/>
      <c r="EB240" s="401"/>
      <c r="EC240" s="401"/>
      <c r="ED240" s="401"/>
      <c r="EE240" s="401"/>
      <c r="EF240" s="401"/>
      <c r="EG240" s="401"/>
      <c r="EH240" s="401"/>
      <c r="EI240" s="401"/>
      <c r="EJ240" s="401"/>
      <c r="EK240" s="401"/>
    </row>
    <row r="241" spans="1:141" ht="14.4" x14ac:dyDescent="0.3">
      <c r="A241" s="404" t="s">
        <v>1843</v>
      </c>
      <c r="B241" s="405">
        <v>39862</v>
      </c>
      <c r="C241" s="406">
        <v>75</v>
      </c>
      <c r="D241" s="407">
        <v>86</v>
      </c>
      <c r="E241" s="407">
        <v>84</v>
      </c>
      <c r="F241" s="407"/>
      <c r="G241" s="430">
        <v>22</v>
      </c>
      <c r="H241" s="431">
        <v>1</v>
      </c>
      <c r="I241" s="300" t="s">
        <v>3716</v>
      </c>
      <c r="J241" s="300" t="s">
        <v>3739</v>
      </c>
      <c r="K241" s="300"/>
      <c r="L241" s="300" t="s">
        <v>3726</v>
      </c>
      <c r="M241" s="300" t="s">
        <v>3723</v>
      </c>
      <c r="N241" s="300" t="s">
        <v>3724</v>
      </c>
      <c r="O241" s="300" t="s">
        <v>3725</v>
      </c>
      <c r="P241" s="400" t="s">
        <v>3738</v>
      </c>
      <c r="Q241" s="400" t="s">
        <v>3739</v>
      </c>
      <c r="R241" s="401"/>
      <c r="S241" s="401"/>
      <c r="T241" s="401"/>
      <c r="U241" s="401"/>
      <c r="V241" s="401"/>
      <c r="W241" s="401"/>
      <c r="X241" s="401"/>
      <c r="Y241" s="401"/>
      <c r="Z241" s="401"/>
      <c r="AA241" s="401"/>
      <c r="AB241" s="401"/>
      <c r="AC241" s="401"/>
      <c r="AD241" s="401"/>
      <c r="AE241" s="401"/>
      <c r="AF241" s="401"/>
      <c r="AG241" s="401"/>
      <c r="AH241" s="401"/>
      <c r="AI241" s="401"/>
      <c r="AJ241" s="401"/>
      <c r="AK241" s="401"/>
      <c r="AL241" s="401"/>
      <c r="AM241" s="401"/>
      <c r="AN241" s="401"/>
      <c r="AO241" s="401"/>
      <c r="AP241" s="401"/>
      <c r="AQ241" s="401"/>
      <c r="AR241" s="401"/>
      <c r="AS241" s="401"/>
      <c r="AT241" s="401"/>
      <c r="AU241" s="401"/>
      <c r="AV241" s="401"/>
      <c r="AW241" s="401"/>
      <c r="AX241" s="401"/>
      <c r="AY241" s="401"/>
      <c r="AZ241" s="401"/>
      <c r="BA241" s="401"/>
      <c r="BB241" s="401"/>
      <c r="BC241" s="401"/>
      <c r="BD241" s="401"/>
      <c r="BE241" s="401"/>
      <c r="BF241" s="401"/>
      <c r="BG241" s="401"/>
      <c r="BH241" s="401"/>
      <c r="BI241" s="401"/>
      <c r="BJ241" s="401"/>
      <c r="BK241" s="401"/>
      <c r="BL241" s="401"/>
      <c r="BM241" s="401"/>
      <c r="BN241" s="401"/>
      <c r="BO241" s="401"/>
      <c r="BP241" s="401"/>
      <c r="BQ241" s="401"/>
      <c r="BR241" s="401"/>
      <c r="BS241" s="401"/>
      <c r="BT241" s="401"/>
      <c r="BU241" s="401"/>
      <c r="BV241" s="401"/>
      <c r="BW241" s="401"/>
      <c r="BX241" s="401"/>
      <c r="BY241" s="401"/>
      <c r="BZ241" s="401"/>
      <c r="CA241" s="401"/>
      <c r="CB241" s="401"/>
      <c r="CC241" s="401"/>
      <c r="CD241" s="401"/>
      <c r="CE241" s="401"/>
      <c r="CF241" s="401"/>
      <c r="CG241" s="401"/>
      <c r="CH241" s="401"/>
      <c r="CI241" s="401"/>
      <c r="CJ241" s="401"/>
      <c r="CK241" s="401"/>
      <c r="CL241" s="401"/>
      <c r="CM241" s="401"/>
      <c r="CN241" s="401"/>
      <c r="CO241" s="401"/>
      <c r="CP241" s="401"/>
      <c r="CQ241" s="401"/>
      <c r="CR241" s="401"/>
      <c r="CS241" s="401"/>
      <c r="CT241" s="401"/>
      <c r="CU241" s="401"/>
      <c r="CV241" s="401"/>
      <c r="CW241" s="401"/>
      <c r="CX241" s="401"/>
      <c r="CY241" s="401"/>
      <c r="CZ241" s="401"/>
      <c r="DA241" s="401"/>
      <c r="DB241" s="401"/>
      <c r="DC241" s="401"/>
      <c r="DD241" s="401"/>
      <c r="DE241" s="401"/>
      <c r="DF241" s="401"/>
      <c r="DG241" s="401"/>
      <c r="DH241" s="401"/>
      <c r="DI241" s="401"/>
      <c r="DJ241" s="401"/>
      <c r="DK241" s="401"/>
      <c r="DL241" s="401"/>
      <c r="DM241" s="401"/>
      <c r="DN241" s="401"/>
      <c r="DO241" s="401"/>
      <c r="DP241" s="401"/>
      <c r="DQ241" s="401"/>
      <c r="DR241" s="401"/>
      <c r="DS241" s="401"/>
      <c r="DT241" s="401"/>
      <c r="DU241" s="401"/>
      <c r="DV241" s="401"/>
      <c r="DW241" s="401"/>
      <c r="DX241" s="401"/>
      <c r="DY241" s="401"/>
      <c r="DZ241" s="401"/>
      <c r="EA241" s="401"/>
      <c r="EB241" s="401"/>
      <c r="EC241" s="401"/>
      <c r="ED241" s="401"/>
      <c r="EE241" s="401"/>
      <c r="EF241" s="401"/>
      <c r="EG241" s="401"/>
      <c r="EH241" s="401"/>
      <c r="EI241" s="401"/>
      <c r="EJ241" s="401"/>
      <c r="EK241" s="401"/>
    </row>
    <row r="242" spans="1:141" ht="14.4" x14ac:dyDescent="0.3">
      <c r="A242" s="404" t="s">
        <v>1844</v>
      </c>
      <c r="B242" s="405">
        <v>39864</v>
      </c>
      <c r="C242" s="406">
        <v>75</v>
      </c>
      <c r="D242" s="407">
        <v>71</v>
      </c>
      <c r="E242" s="407">
        <v>69</v>
      </c>
      <c r="F242" s="407"/>
      <c r="G242" s="430">
        <v>22</v>
      </c>
      <c r="H242" s="431">
        <v>1</v>
      </c>
      <c r="I242" s="300" t="s">
        <v>3716</v>
      </c>
      <c r="J242" s="300" t="s">
        <v>3739</v>
      </c>
      <c r="K242" s="300"/>
      <c r="L242" s="300" t="s">
        <v>3726</v>
      </c>
      <c r="M242" s="300" t="s">
        <v>3723</v>
      </c>
      <c r="N242" s="300" t="s">
        <v>3724</v>
      </c>
      <c r="O242" s="300" t="s">
        <v>3725</v>
      </c>
      <c r="P242" s="400" t="s">
        <v>3738</v>
      </c>
      <c r="Q242" s="400" t="s">
        <v>3739</v>
      </c>
      <c r="R242" s="401"/>
      <c r="S242" s="401"/>
      <c r="T242" s="401"/>
      <c r="U242" s="401"/>
      <c r="V242" s="401"/>
      <c r="W242" s="401"/>
      <c r="X242" s="401"/>
      <c r="Y242" s="401"/>
      <c r="Z242" s="401"/>
      <c r="AA242" s="401"/>
      <c r="AB242" s="401"/>
      <c r="AC242" s="401"/>
      <c r="AD242" s="401"/>
      <c r="AE242" s="401"/>
      <c r="AF242" s="401"/>
      <c r="AG242" s="401"/>
      <c r="AH242" s="401"/>
      <c r="AI242" s="401"/>
      <c r="AJ242" s="401"/>
      <c r="AK242" s="401"/>
      <c r="AL242" s="401"/>
      <c r="AM242" s="401"/>
      <c r="AN242" s="401"/>
      <c r="AO242" s="401"/>
      <c r="AP242" s="401"/>
      <c r="AQ242" s="401"/>
      <c r="AR242" s="401"/>
      <c r="AS242" s="401"/>
      <c r="AT242" s="401"/>
      <c r="AU242" s="401"/>
      <c r="AV242" s="401"/>
      <c r="AW242" s="401"/>
      <c r="AX242" s="401"/>
      <c r="AY242" s="401"/>
      <c r="AZ242" s="401"/>
      <c r="BA242" s="401"/>
      <c r="BB242" s="401"/>
      <c r="BC242" s="401"/>
      <c r="BD242" s="401"/>
      <c r="BE242" s="401"/>
      <c r="BF242" s="401"/>
      <c r="BG242" s="401"/>
      <c r="BH242" s="401"/>
      <c r="BI242" s="401"/>
      <c r="BJ242" s="401"/>
      <c r="BK242" s="401"/>
      <c r="BL242" s="401"/>
      <c r="BM242" s="401"/>
      <c r="BN242" s="401"/>
      <c r="BO242" s="401"/>
      <c r="BP242" s="401"/>
      <c r="BQ242" s="401"/>
      <c r="BR242" s="401"/>
      <c r="BS242" s="401"/>
      <c r="BT242" s="401"/>
      <c r="BU242" s="401"/>
      <c r="BV242" s="401"/>
      <c r="BW242" s="401"/>
      <c r="BX242" s="401"/>
      <c r="BY242" s="401"/>
      <c r="BZ242" s="401"/>
      <c r="CA242" s="401"/>
      <c r="CB242" s="401"/>
      <c r="CC242" s="401"/>
      <c r="CD242" s="401"/>
      <c r="CE242" s="401"/>
      <c r="CF242" s="401"/>
      <c r="CG242" s="401"/>
      <c r="CH242" s="401"/>
      <c r="CI242" s="401"/>
      <c r="CJ242" s="401"/>
      <c r="CK242" s="401"/>
      <c r="CL242" s="401"/>
      <c r="CM242" s="401"/>
      <c r="CN242" s="401"/>
      <c r="CO242" s="401"/>
      <c r="CP242" s="401"/>
      <c r="CQ242" s="401"/>
      <c r="CR242" s="401"/>
      <c r="CS242" s="401"/>
      <c r="CT242" s="401"/>
      <c r="CU242" s="401"/>
      <c r="CV242" s="401"/>
      <c r="CW242" s="401"/>
      <c r="CX242" s="401"/>
      <c r="CY242" s="401"/>
      <c r="CZ242" s="401"/>
      <c r="DA242" s="401"/>
      <c r="DB242" s="401"/>
      <c r="DC242" s="401"/>
      <c r="DD242" s="401"/>
      <c r="DE242" s="401"/>
      <c r="DF242" s="401"/>
      <c r="DG242" s="401"/>
      <c r="DH242" s="401"/>
      <c r="DI242" s="401"/>
      <c r="DJ242" s="401"/>
      <c r="DK242" s="401"/>
      <c r="DL242" s="401"/>
      <c r="DM242" s="401"/>
      <c r="DN242" s="401"/>
      <c r="DO242" s="401"/>
      <c r="DP242" s="401"/>
      <c r="DQ242" s="401"/>
      <c r="DR242" s="401"/>
      <c r="DS242" s="401"/>
      <c r="DT242" s="401"/>
      <c r="DU242" s="401"/>
      <c r="DV242" s="401"/>
      <c r="DW242" s="401"/>
      <c r="DX242" s="401"/>
      <c r="DY242" s="401"/>
      <c r="DZ242" s="401"/>
      <c r="EA242" s="401"/>
      <c r="EB242" s="401"/>
      <c r="EC242" s="401"/>
      <c r="ED242" s="401"/>
      <c r="EE242" s="401"/>
      <c r="EF242" s="401"/>
      <c r="EG242" s="401"/>
      <c r="EH242" s="401"/>
      <c r="EI242" s="401"/>
      <c r="EJ242" s="401"/>
      <c r="EK242" s="401"/>
    </row>
    <row r="243" spans="1:141" ht="14.4" x14ac:dyDescent="0.3">
      <c r="A243" s="404" t="s">
        <v>1845</v>
      </c>
      <c r="B243" s="405">
        <v>39862</v>
      </c>
      <c r="C243" s="406">
        <v>75</v>
      </c>
      <c r="D243" s="407">
        <v>86</v>
      </c>
      <c r="E243" s="407">
        <v>84</v>
      </c>
      <c r="F243" s="407"/>
      <c r="G243" s="430">
        <v>22</v>
      </c>
      <c r="H243" s="431">
        <v>1</v>
      </c>
      <c r="I243" s="300" t="s">
        <v>3716</v>
      </c>
      <c r="J243" s="300" t="s">
        <v>3739</v>
      </c>
      <c r="K243" s="300"/>
      <c r="L243" s="300" t="s">
        <v>3726</v>
      </c>
      <c r="M243" s="300" t="s">
        <v>3723</v>
      </c>
      <c r="N243" s="300" t="s">
        <v>3724</v>
      </c>
      <c r="O243" s="300" t="s">
        <v>3725</v>
      </c>
      <c r="P243" s="400" t="s">
        <v>3738</v>
      </c>
      <c r="Q243" s="400" t="s">
        <v>3739</v>
      </c>
      <c r="R243" s="401"/>
      <c r="S243" s="401"/>
      <c r="T243" s="401"/>
      <c r="U243" s="401"/>
      <c r="V243" s="401"/>
      <c r="W243" s="401"/>
      <c r="X243" s="401"/>
      <c r="Y243" s="401"/>
      <c r="Z243" s="401"/>
      <c r="AA243" s="401"/>
      <c r="AB243" s="401"/>
      <c r="AC243" s="401"/>
      <c r="AD243" s="401"/>
      <c r="AE243" s="401"/>
      <c r="AF243" s="401"/>
      <c r="AG243" s="401"/>
      <c r="AH243" s="401"/>
      <c r="AI243" s="401"/>
      <c r="AJ243" s="401"/>
      <c r="AK243" s="401"/>
      <c r="AL243" s="401"/>
      <c r="AM243" s="401"/>
      <c r="AN243" s="401"/>
      <c r="AO243" s="401"/>
      <c r="AP243" s="401"/>
      <c r="AQ243" s="401"/>
      <c r="AR243" s="401"/>
      <c r="AS243" s="401"/>
      <c r="AT243" s="401"/>
      <c r="AU243" s="401"/>
      <c r="AV243" s="401"/>
      <c r="AW243" s="401"/>
      <c r="AX243" s="401"/>
      <c r="AY243" s="401"/>
      <c r="AZ243" s="401"/>
      <c r="BA243" s="401"/>
      <c r="BB243" s="401"/>
      <c r="BC243" s="401"/>
      <c r="BD243" s="401"/>
      <c r="BE243" s="401"/>
      <c r="BF243" s="401"/>
      <c r="BG243" s="401"/>
      <c r="BH243" s="401"/>
      <c r="BI243" s="401"/>
      <c r="BJ243" s="401"/>
      <c r="BK243" s="401"/>
      <c r="BL243" s="401"/>
      <c r="BM243" s="401"/>
      <c r="BN243" s="401"/>
      <c r="BO243" s="401"/>
      <c r="BP243" s="401"/>
      <c r="BQ243" s="401"/>
      <c r="BR243" s="401"/>
      <c r="BS243" s="401"/>
      <c r="BT243" s="401"/>
      <c r="BU243" s="401"/>
      <c r="BV243" s="401"/>
      <c r="BW243" s="401"/>
      <c r="BX243" s="401"/>
      <c r="BY243" s="401"/>
      <c r="BZ243" s="401"/>
      <c r="CA243" s="401"/>
      <c r="CB243" s="401"/>
      <c r="CC243" s="401"/>
      <c r="CD243" s="401"/>
      <c r="CE243" s="401"/>
      <c r="CF243" s="401"/>
      <c r="CG243" s="401"/>
      <c r="CH243" s="401"/>
      <c r="CI243" s="401"/>
      <c r="CJ243" s="401"/>
      <c r="CK243" s="401"/>
      <c r="CL243" s="401"/>
      <c r="CM243" s="401"/>
      <c r="CN243" s="401"/>
      <c r="CO243" s="401"/>
      <c r="CP243" s="401"/>
      <c r="CQ243" s="401"/>
      <c r="CR243" s="401"/>
      <c r="CS243" s="401"/>
      <c r="CT243" s="401"/>
      <c r="CU243" s="401"/>
      <c r="CV243" s="401"/>
      <c r="CW243" s="401"/>
      <c r="CX243" s="401"/>
      <c r="CY243" s="401"/>
      <c r="CZ243" s="401"/>
      <c r="DA243" s="401"/>
      <c r="DB243" s="401"/>
      <c r="DC243" s="401"/>
      <c r="DD243" s="401"/>
      <c r="DE243" s="401"/>
      <c r="DF243" s="401"/>
      <c r="DG243" s="401"/>
      <c r="DH243" s="401"/>
      <c r="DI243" s="401"/>
      <c r="DJ243" s="401"/>
      <c r="DK243" s="401"/>
      <c r="DL243" s="401"/>
      <c r="DM243" s="401"/>
      <c r="DN243" s="401"/>
      <c r="DO243" s="401"/>
      <c r="DP243" s="401"/>
      <c r="DQ243" s="401"/>
      <c r="DR243" s="401"/>
      <c r="DS243" s="401"/>
      <c r="DT243" s="401"/>
      <c r="DU243" s="401"/>
      <c r="DV243" s="401"/>
      <c r="DW243" s="401"/>
      <c r="DX243" s="401"/>
      <c r="DY243" s="401"/>
      <c r="DZ243" s="401"/>
      <c r="EA243" s="401"/>
      <c r="EB243" s="401"/>
      <c r="EC243" s="401"/>
      <c r="ED243" s="401"/>
      <c r="EE243" s="401"/>
      <c r="EF243" s="401"/>
      <c r="EG243" s="401"/>
      <c r="EH243" s="401"/>
      <c r="EI243" s="401"/>
      <c r="EJ243" s="401"/>
      <c r="EK243" s="401"/>
    </row>
    <row r="244" spans="1:141" ht="14.4" x14ac:dyDescent="0.3">
      <c r="A244" s="404" t="s">
        <v>1846</v>
      </c>
      <c r="B244" s="405">
        <v>39864</v>
      </c>
      <c r="C244" s="406">
        <v>75</v>
      </c>
      <c r="D244" s="407">
        <v>86</v>
      </c>
      <c r="E244" s="407">
        <v>84</v>
      </c>
      <c r="F244" s="407"/>
      <c r="G244" s="430">
        <v>22</v>
      </c>
      <c r="H244" s="431">
        <v>1</v>
      </c>
      <c r="I244" s="300" t="s">
        <v>3716</v>
      </c>
      <c r="J244" s="300" t="s">
        <v>3739</v>
      </c>
      <c r="K244" s="300"/>
      <c r="L244" s="300" t="s">
        <v>3726</v>
      </c>
      <c r="M244" s="300" t="s">
        <v>3723</v>
      </c>
      <c r="N244" s="300" t="s">
        <v>3724</v>
      </c>
      <c r="O244" s="300" t="s">
        <v>3725</v>
      </c>
      <c r="P244" s="400" t="s">
        <v>3738</v>
      </c>
      <c r="Q244" s="400" t="s">
        <v>3739</v>
      </c>
      <c r="R244" s="401"/>
      <c r="S244" s="401"/>
      <c r="T244" s="401"/>
      <c r="U244" s="401"/>
      <c r="V244" s="401"/>
      <c r="W244" s="401"/>
      <c r="X244" s="401"/>
      <c r="Y244" s="401"/>
      <c r="Z244" s="401"/>
      <c r="AA244" s="401"/>
      <c r="AB244" s="401"/>
      <c r="AC244" s="401"/>
      <c r="AD244" s="401"/>
      <c r="AE244" s="401"/>
      <c r="AF244" s="401"/>
      <c r="AG244" s="401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01"/>
      <c r="AR244" s="401"/>
      <c r="AS244" s="401"/>
      <c r="AT244" s="401"/>
      <c r="AU244" s="401"/>
      <c r="AV244" s="401"/>
      <c r="AW244" s="401"/>
      <c r="AX244" s="401"/>
      <c r="AY244" s="401"/>
      <c r="AZ244" s="401"/>
      <c r="BA244" s="401"/>
      <c r="BB244" s="401"/>
      <c r="BC244" s="401"/>
      <c r="BD244" s="401"/>
      <c r="BE244" s="401"/>
      <c r="BF244" s="401"/>
      <c r="BG244" s="401"/>
      <c r="BH244" s="401"/>
      <c r="BI244" s="401"/>
      <c r="BJ244" s="401"/>
      <c r="BK244" s="401"/>
      <c r="BL244" s="401"/>
      <c r="BM244" s="401"/>
      <c r="BN244" s="401"/>
      <c r="BO244" s="401"/>
      <c r="BP244" s="401"/>
      <c r="BQ244" s="401"/>
      <c r="BR244" s="401"/>
      <c r="BS244" s="401"/>
      <c r="BT244" s="401"/>
      <c r="BU244" s="401"/>
      <c r="BV244" s="401"/>
      <c r="BW244" s="401"/>
      <c r="BX244" s="401"/>
      <c r="BY244" s="401"/>
      <c r="BZ244" s="401"/>
      <c r="CA244" s="401"/>
      <c r="CB244" s="401"/>
      <c r="CC244" s="401"/>
      <c r="CD244" s="401"/>
      <c r="CE244" s="401"/>
      <c r="CF244" s="401"/>
      <c r="CG244" s="401"/>
      <c r="CH244" s="401"/>
      <c r="CI244" s="401"/>
      <c r="CJ244" s="401"/>
      <c r="CK244" s="401"/>
      <c r="CL244" s="401"/>
      <c r="CM244" s="401"/>
      <c r="CN244" s="401"/>
      <c r="CO244" s="401"/>
      <c r="CP244" s="401"/>
      <c r="CQ244" s="401"/>
      <c r="CR244" s="401"/>
      <c r="CS244" s="401"/>
      <c r="CT244" s="401"/>
      <c r="CU244" s="401"/>
      <c r="CV244" s="401"/>
      <c r="CW244" s="401"/>
      <c r="CX244" s="401"/>
      <c r="CY244" s="401"/>
      <c r="CZ244" s="401"/>
      <c r="DA244" s="401"/>
      <c r="DB244" s="401"/>
      <c r="DC244" s="401"/>
      <c r="DD244" s="401"/>
      <c r="DE244" s="401"/>
      <c r="DF244" s="401"/>
      <c r="DG244" s="401"/>
      <c r="DH244" s="401"/>
      <c r="DI244" s="401"/>
      <c r="DJ244" s="401"/>
      <c r="DK244" s="401"/>
      <c r="DL244" s="401"/>
      <c r="DM244" s="401"/>
      <c r="DN244" s="401"/>
      <c r="DO244" s="401"/>
      <c r="DP244" s="401"/>
      <c r="DQ244" s="401"/>
      <c r="DR244" s="401"/>
      <c r="DS244" s="401"/>
      <c r="DT244" s="401"/>
      <c r="DU244" s="401"/>
      <c r="DV244" s="401"/>
      <c r="DW244" s="401"/>
      <c r="DX244" s="401"/>
      <c r="DY244" s="401"/>
      <c r="DZ244" s="401"/>
      <c r="EA244" s="401"/>
      <c r="EB244" s="401"/>
      <c r="EC244" s="401"/>
      <c r="ED244" s="401"/>
      <c r="EE244" s="401"/>
      <c r="EF244" s="401"/>
      <c r="EG244" s="401"/>
      <c r="EH244" s="401"/>
      <c r="EI244" s="401"/>
      <c r="EJ244" s="401"/>
      <c r="EK244" s="401"/>
    </row>
    <row r="245" spans="1:141" ht="14.4" x14ac:dyDescent="0.3">
      <c r="A245" s="404" t="s">
        <v>1847</v>
      </c>
      <c r="B245" s="405">
        <v>39864</v>
      </c>
      <c r="C245" s="406">
        <v>75</v>
      </c>
      <c r="D245" s="407">
        <v>86</v>
      </c>
      <c r="E245" s="407">
        <v>84</v>
      </c>
      <c r="F245" s="407"/>
      <c r="G245" s="430">
        <v>22</v>
      </c>
      <c r="H245" s="431">
        <v>1</v>
      </c>
      <c r="I245" s="300" t="s">
        <v>3716</v>
      </c>
      <c r="J245" s="300" t="s">
        <v>3739</v>
      </c>
      <c r="K245" s="300"/>
      <c r="L245" s="300" t="s">
        <v>3726</v>
      </c>
      <c r="M245" s="300" t="s">
        <v>3723</v>
      </c>
      <c r="N245" s="300" t="s">
        <v>3724</v>
      </c>
      <c r="O245" s="300" t="s">
        <v>3725</v>
      </c>
      <c r="P245" s="400" t="s">
        <v>3738</v>
      </c>
      <c r="Q245" s="400" t="s">
        <v>3739</v>
      </c>
      <c r="R245" s="401"/>
      <c r="S245" s="401"/>
      <c r="T245" s="401"/>
      <c r="U245" s="401"/>
      <c r="V245" s="401"/>
      <c r="W245" s="401"/>
      <c r="X245" s="401"/>
      <c r="Y245" s="401"/>
      <c r="Z245" s="401"/>
      <c r="AA245" s="401"/>
      <c r="AB245" s="401"/>
      <c r="AC245" s="401"/>
      <c r="AD245" s="401"/>
      <c r="AE245" s="401"/>
      <c r="AF245" s="401"/>
      <c r="AG245" s="401"/>
      <c r="AH245" s="401"/>
      <c r="AI245" s="401"/>
      <c r="AJ245" s="401"/>
      <c r="AK245" s="401"/>
      <c r="AL245" s="401"/>
      <c r="AM245" s="401"/>
      <c r="AN245" s="401"/>
      <c r="AO245" s="401"/>
      <c r="AP245" s="401"/>
      <c r="AQ245" s="401"/>
      <c r="AR245" s="401"/>
      <c r="AS245" s="401"/>
      <c r="AT245" s="401"/>
      <c r="AU245" s="401"/>
      <c r="AV245" s="401"/>
      <c r="AW245" s="401"/>
      <c r="AX245" s="401"/>
      <c r="AY245" s="401"/>
      <c r="AZ245" s="401"/>
      <c r="BA245" s="401"/>
      <c r="BB245" s="401"/>
      <c r="BC245" s="401"/>
      <c r="BD245" s="401"/>
      <c r="BE245" s="401"/>
      <c r="BF245" s="401"/>
      <c r="BG245" s="401"/>
      <c r="BH245" s="401"/>
      <c r="BI245" s="401"/>
      <c r="BJ245" s="401"/>
      <c r="BK245" s="401"/>
      <c r="BL245" s="401"/>
      <c r="BM245" s="401"/>
      <c r="BN245" s="401"/>
      <c r="BO245" s="401"/>
      <c r="BP245" s="401"/>
      <c r="BQ245" s="401"/>
      <c r="BR245" s="401"/>
      <c r="BS245" s="401"/>
      <c r="BT245" s="401"/>
      <c r="BU245" s="401"/>
      <c r="BV245" s="401"/>
      <c r="BW245" s="401"/>
      <c r="BX245" s="401"/>
      <c r="BY245" s="401"/>
      <c r="BZ245" s="401"/>
      <c r="CA245" s="401"/>
      <c r="CB245" s="401"/>
      <c r="CC245" s="401"/>
      <c r="CD245" s="401"/>
      <c r="CE245" s="401"/>
      <c r="CF245" s="401"/>
      <c r="CG245" s="401"/>
      <c r="CH245" s="401"/>
      <c r="CI245" s="401"/>
      <c r="CJ245" s="401"/>
      <c r="CK245" s="401"/>
      <c r="CL245" s="401"/>
      <c r="CM245" s="401"/>
      <c r="CN245" s="401"/>
      <c r="CO245" s="401"/>
      <c r="CP245" s="401"/>
      <c r="CQ245" s="401"/>
      <c r="CR245" s="401"/>
      <c r="CS245" s="401"/>
      <c r="CT245" s="401"/>
      <c r="CU245" s="401"/>
      <c r="CV245" s="401"/>
      <c r="CW245" s="401"/>
      <c r="CX245" s="401"/>
      <c r="CY245" s="401"/>
      <c r="CZ245" s="401"/>
      <c r="DA245" s="401"/>
      <c r="DB245" s="401"/>
      <c r="DC245" s="401"/>
      <c r="DD245" s="401"/>
      <c r="DE245" s="401"/>
      <c r="DF245" s="401"/>
      <c r="DG245" s="401"/>
      <c r="DH245" s="401"/>
      <c r="DI245" s="401"/>
      <c r="DJ245" s="401"/>
      <c r="DK245" s="401"/>
      <c r="DL245" s="401"/>
      <c r="DM245" s="401"/>
      <c r="DN245" s="401"/>
      <c r="DO245" s="401"/>
      <c r="DP245" s="401"/>
      <c r="DQ245" s="401"/>
      <c r="DR245" s="401"/>
      <c r="DS245" s="401"/>
      <c r="DT245" s="401"/>
      <c r="DU245" s="401"/>
      <c r="DV245" s="401"/>
      <c r="DW245" s="401"/>
      <c r="DX245" s="401"/>
      <c r="DY245" s="401"/>
      <c r="DZ245" s="401"/>
      <c r="EA245" s="401"/>
      <c r="EB245" s="401"/>
      <c r="EC245" s="401"/>
      <c r="ED245" s="401"/>
      <c r="EE245" s="401"/>
      <c r="EF245" s="401"/>
      <c r="EG245" s="401"/>
      <c r="EH245" s="401"/>
      <c r="EI245" s="401"/>
      <c r="EJ245" s="401"/>
      <c r="EK245" s="401"/>
    </row>
    <row r="246" spans="1:141" ht="14.4" x14ac:dyDescent="0.3">
      <c r="A246" s="404" t="s">
        <v>1848</v>
      </c>
      <c r="B246" s="405">
        <v>39864</v>
      </c>
      <c r="C246" s="406">
        <v>75</v>
      </c>
      <c r="D246" s="407">
        <v>86</v>
      </c>
      <c r="E246" s="407">
        <v>84</v>
      </c>
      <c r="F246" s="407"/>
      <c r="G246" s="430">
        <v>21</v>
      </c>
      <c r="H246" s="431">
        <v>1</v>
      </c>
      <c r="I246" s="300" t="s">
        <v>3716</v>
      </c>
      <c r="J246" s="300" t="s">
        <v>3739</v>
      </c>
      <c r="K246" s="300"/>
      <c r="L246" s="300" t="s">
        <v>3726</v>
      </c>
      <c r="M246" s="300" t="s">
        <v>3723</v>
      </c>
      <c r="N246" s="300" t="s">
        <v>3724</v>
      </c>
      <c r="O246" s="300" t="s">
        <v>3725</v>
      </c>
      <c r="P246" s="400" t="s">
        <v>3738</v>
      </c>
      <c r="Q246" s="400" t="s">
        <v>3739</v>
      </c>
      <c r="R246" s="401"/>
      <c r="S246" s="401"/>
      <c r="T246" s="401"/>
      <c r="U246" s="401"/>
      <c r="V246" s="401"/>
      <c r="W246" s="401"/>
      <c r="X246" s="401"/>
      <c r="Y246" s="401"/>
      <c r="Z246" s="401"/>
      <c r="AA246" s="401"/>
      <c r="AB246" s="401"/>
      <c r="AC246" s="401"/>
      <c r="AD246" s="401"/>
      <c r="AE246" s="401"/>
      <c r="AF246" s="401"/>
      <c r="AG246" s="401"/>
      <c r="AH246" s="401"/>
      <c r="AI246" s="401"/>
      <c r="AJ246" s="401"/>
      <c r="AK246" s="401"/>
      <c r="AL246" s="401"/>
      <c r="AM246" s="401"/>
      <c r="AN246" s="401"/>
      <c r="AO246" s="401"/>
      <c r="AP246" s="401"/>
      <c r="AQ246" s="401"/>
      <c r="AR246" s="401"/>
      <c r="AS246" s="401"/>
      <c r="AT246" s="401"/>
      <c r="AU246" s="401"/>
      <c r="AV246" s="401"/>
      <c r="AW246" s="401"/>
      <c r="AX246" s="401"/>
      <c r="AY246" s="401"/>
      <c r="AZ246" s="401"/>
      <c r="BA246" s="401"/>
      <c r="BB246" s="401"/>
      <c r="BC246" s="401"/>
      <c r="BD246" s="401"/>
      <c r="BE246" s="401"/>
      <c r="BF246" s="401"/>
      <c r="BG246" s="401"/>
      <c r="BH246" s="401"/>
      <c r="BI246" s="401"/>
      <c r="BJ246" s="401"/>
      <c r="BK246" s="401"/>
      <c r="BL246" s="401"/>
      <c r="BM246" s="401"/>
      <c r="BN246" s="401"/>
      <c r="BO246" s="401"/>
      <c r="BP246" s="401"/>
      <c r="BQ246" s="401"/>
      <c r="BR246" s="401"/>
      <c r="BS246" s="401"/>
      <c r="BT246" s="401"/>
      <c r="BU246" s="401"/>
      <c r="BV246" s="401"/>
      <c r="BW246" s="401"/>
      <c r="BX246" s="401"/>
      <c r="BY246" s="401"/>
      <c r="BZ246" s="401"/>
      <c r="CA246" s="401"/>
      <c r="CB246" s="401"/>
      <c r="CC246" s="401"/>
      <c r="CD246" s="401"/>
      <c r="CE246" s="401"/>
      <c r="CF246" s="401"/>
      <c r="CG246" s="401"/>
      <c r="CH246" s="401"/>
      <c r="CI246" s="401"/>
      <c r="CJ246" s="401"/>
      <c r="CK246" s="401"/>
      <c r="CL246" s="401"/>
      <c r="CM246" s="401"/>
      <c r="CN246" s="401"/>
      <c r="CO246" s="401"/>
      <c r="CP246" s="401"/>
      <c r="CQ246" s="401"/>
      <c r="CR246" s="401"/>
      <c r="CS246" s="401"/>
      <c r="CT246" s="401"/>
      <c r="CU246" s="401"/>
      <c r="CV246" s="401"/>
      <c r="CW246" s="401"/>
      <c r="CX246" s="401"/>
      <c r="CY246" s="401"/>
      <c r="CZ246" s="401"/>
      <c r="DA246" s="401"/>
      <c r="DB246" s="401"/>
      <c r="DC246" s="401"/>
      <c r="DD246" s="401"/>
      <c r="DE246" s="401"/>
      <c r="DF246" s="401"/>
      <c r="DG246" s="401"/>
      <c r="DH246" s="401"/>
      <c r="DI246" s="401"/>
      <c r="DJ246" s="401"/>
      <c r="DK246" s="401"/>
      <c r="DL246" s="401"/>
      <c r="DM246" s="401"/>
      <c r="DN246" s="401"/>
      <c r="DO246" s="401"/>
      <c r="DP246" s="401"/>
      <c r="DQ246" s="401"/>
      <c r="DR246" s="401"/>
      <c r="DS246" s="401"/>
      <c r="DT246" s="401"/>
      <c r="DU246" s="401"/>
      <c r="DV246" s="401"/>
      <c r="DW246" s="401"/>
      <c r="DX246" s="401"/>
      <c r="DY246" s="401"/>
      <c r="DZ246" s="401"/>
      <c r="EA246" s="401"/>
      <c r="EB246" s="401"/>
      <c r="EC246" s="401"/>
      <c r="ED246" s="401"/>
      <c r="EE246" s="401"/>
      <c r="EF246" s="401"/>
      <c r="EG246" s="401"/>
      <c r="EH246" s="401"/>
      <c r="EI246" s="401"/>
      <c r="EJ246" s="401"/>
      <c r="EK246" s="401"/>
    </row>
    <row r="247" spans="1:141" ht="14.4" x14ac:dyDescent="0.3">
      <c r="A247" s="404" t="s">
        <v>1849</v>
      </c>
      <c r="B247" s="405">
        <v>39862</v>
      </c>
      <c r="C247" s="406">
        <v>75</v>
      </c>
      <c r="D247" s="407">
        <v>86</v>
      </c>
      <c r="E247" s="407">
        <v>84</v>
      </c>
      <c r="F247" s="407"/>
      <c r="G247" s="430">
        <v>30</v>
      </c>
      <c r="H247" s="431">
        <v>1</v>
      </c>
      <c r="I247" s="300" t="s">
        <v>3716</v>
      </c>
      <c r="J247" s="300" t="s">
        <v>3739</v>
      </c>
      <c r="K247" s="300"/>
      <c r="L247" s="300" t="s">
        <v>3726</v>
      </c>
      <c r="M247" s="300" t="s">
        <v>3723</v>
      </c>
      <c r="N247" s="300" t="s">
        <v>3724</v>
      </c>
      <c r="O247" s="300" t="s">
        <v>3725</v>
      </c>
      <c r="P247" s="400" t="s">
        <v>3738</v>
      </c>
      <c r="Q247" s="400" t="s">
        <v>3739</v>
      </c>
      <c r="R247" s="401"/>
      <c r="S247" s="401"/>
      <c r="T247" s="401"/>
      <c r="U247" s="401"/>
      <c r="V247" s="401"/>
      <c r="W247" s="401"/>
      <c r="X247" s="401"/>
      <c r="Y247" s="401"/>
      <c r="Z247" s="401"/>
      <c r="AA247" s="401"/>
      <c r="AB247" s="401"/>
      <c r="AC247" s="401"/>
      <c r="AD247" s="401"/>
      <c r="AE247" s="401"/>
      <c r="AF247" s="401"/>
      <c r="AG247" s="401"/>
      <c r="AH247" s="401"/>
      <c r="AI247" s="401"/>
      <c r="AJ247" s="401"/>
      <c r="AK247" s="401"/>
      <c r="AL247" s="401"/>
      <c r="AM247" s="401"/>
      <c r="AN247" s="401"/>
      <c r="AO247" s="401"/>
      <c r="AP247" s="401"/>
      <c r="AQ247" s="401"/>
      <c r="AR247" s="401"/>
      <c r="AS247" s="401"/>
      <c r="AT247" s="401"/>
      <c r="AU247" s="401"/>
      <c r="AV247" s="401"/>
      <c r="AW247" s="401"/>
      <c r="AX247" s="401"/>
      <c r="AY247" s="401"/>
      <c r="AZ247" s="401"/>
      <c r="BA247" s="401"/>
      <c r="BB247" s="401"/>
      <c r="BC247" s="401"/>
      <c r="BD247" s="401"/>
      <c r="BE247" s="401"/>
      <c r="BF247" s="401"/>
      <c r="BG247" s="401"/>
      <c r="BH247" s="401"/>
      <c r="BI247" s="401"/>
      <c r="BJ247" s="401"/>
      <c r="BK247" s="401"/>
      <c r="BL247" s="401"/>
      <c r="BM247" s="401"/>
      <c r="BN247" s="401"/>
      <c r="BO247" s="401"/>
      <c r="BP247" s="401"/>
      <c r="BQ247" s="401"/>
      <c r="BR247" s="401"/>
      <c r="BS247" s="401"/>
      <c r="BT247" s="401"/>
      <c r="BU247" s="401"/>
      <c r="BV247" s="401"/>
      <c r="BW247" s="401"/>
      <c r="BX247" s="401"/>
      <c r="BY247" s="401"/>
      <c r="BZ247" s="401"/>
      <c r="CA247" s="401"/>
      <c r="CB247" s="401"/>
      <c r="CC247" s="401"/>
      <c r="CD247" s="401"/>
      <c r="CE247" s="401"/>
      <c r="CF247" s="401"/>
      <c r="CG247" s="401"/>
      <c r="CH247" s="401"/>
      <c r="CI247" s="401"/>
      <c r="CJ247" s="401"/>
      <c r="CK247" s="401"/>
      <c r="CL247" s="401"/>
      <c r="CM247" s="401"/>
      <c r="CN247" s="401"/>
      <c r="CO247" s="401"/>
      <c r="CP247" s="401"/>
      <c r="CQ247" s="401"/>
      <c r="CR247" s="401"/>
      <c r="CS247" s="401"/>
      <c r="CT247" s="401"/>
      <c r="CU247" s="401"/>
      <c r="CV247" s="401"/>
      <c r="CW247" s="401"/>
      <c r="CX247" s="401"/>
      <c r="CY247" s="401"/>
      <c r="CZ247" s="401"/>
      <c r="DA247" s="401"/>
      <c r="DB247" s="401"/>
      <c r="DC247" s="401"/>
      <c r="DD247" s="401"/>
      <c r="DE247" s="401"/>
      <c r="DF247" s="401"/>
      <c r="DG247" s="401"/>
      <c r="DH247" s="401"/>
      <c r="DI247" s="401"/>
      <c r="DJ247" s="401"/>
      <c r="DK247" s="401"/>
      <c r="DL247" s="401"/>
      <c r="DM247" s="401"/>
      <c r="DN247" s="401"/>
      <c r="DO247" s="401"/>
      <c r="DP247" s="401"/>
      <c r="DQ247" s="401"/>
      <c r="DR247" s="401"/>
      <c r="DS247" s="401"/>
      <c r="DT247" s="401"/>
      <c r="DU247" s="401"/>
      <c r="DV247" s="401"/>
      <c r="DW247" s="401"/>
      <c r="DX247" s="401"/>
      <c r="DY247" s="401"/>
      <c r="DZ247" s="401"/>
      <c r="EA247" s="401"/>
      <c r="EB247" s="401"/>
      <c r="EC247" s="401"/>
      <c r="ED247" s="401"/>
      <c r="EE247" s="401"/>
      <c r="EF247" s="401"/>
      <c r="EG247" s="401"/>
      <c r="EH247" s="401"/>
      <c r="EI247" s="401"/>
      <c r="EJ247" s="401"/>
      <c r="EK247" s="401"/>
    </row>
    <row r="248" spans="1:141" ht="14.4" x14ac:dyDescent="0.3">
      <c r="A248" s="404" t="s">
        <v>1850</v>
      </c>
      <c r="B248" s="405">
        <v>39870</v>
      </c>
      <c r="C248" s="406">
        <v>75</v>
      </c>
      <c r="D248" s="407">
        <v>86</v>
      </c>
      <c r="E248" s="407">
        <v>84</v>
      </c>
      <c r="F248" s="407"/>
      <c r="G248" s="430">
        <v>12</v>
      </c>
      <c r="H248" s="431">
        <v>1</v>
      </c>
      <c r="I248" s="300" t="s">
        <v>3716</v>
      </c>
      <c r="J248" s="300" t="s">
        <v>3739</v>
      </c>
      <c r="K248" s="300"/>
      <c r="L248" s="300" t="s">
        <v>3726</v>
      </c>
      <c r="M248" s="300" t="s">
        <v>3723</v>
      </c>
      <c r="N248" s="300" t="s">
        <v>3724</v>
      </c>
      <c r="O248" s="300" t="s">
        <v>3725</v>
      </c>
      <c r="P248" s="400" t="s">
        <v>3738</v>
      </c>
      <c r="Q248" s="400" t="s">
        <v>3739</v>
      </c>
      <c r="R248" s="401"/>
      <c r="S248" s="401"/>
      <c r="T248" s="401"/>
      <c r="U248" s="401"/>
      <c r="V248" s="401"/>
      <c r="W248" s="401"/>
      <c r="X248" s="401"/>
      <c r="Y248" s="401"/>
      <c r="Z248" s="401"/>
      <c r="AA248" s="401"/>
      <c r="AB248" s="401"/>
      <c r="AC248" s="401"/>
      <c r="AD248" s="401"/>
      <c r="AE248" s="401"/>
      <c r="AF248" s="401"/>
      <c r="AG248" s="401"/>
      <c r="AH248" s="401"/>
      <c r="AI248" s="401"/>
      <c r="AJ248" s="401"/>
      <c r="AK248" s="401"/>
      <c r="AL248" s="401"/>
      <c r="AM248" s="401"/>
      <c r="AN248" s="401"/>
      <c r="AO248" s="401"/>
      <c r="AP248" s="401"/>
      <c r="AQ248" s="401"/>
      <c r="AR248" s="401"/>
      <c r="AS248" s="401"/>
      <c r="AT248" s="401"/>
      <c r="AU248" s="401"/>
      <c r="AV248" s="401"/>
      <c r="AW248" s="401"/>
      <c r="AX248" s="401"/>
      <c r="AY248" s="401"/>
      <c r="AZ248" s="401"/>
      <c r="BA248" s="401"/>
      <c r="BB248" s="401"/>
      <c r="BC248" s="401"/>
      <c r="BD248" s="401"/>
      <c r="BE248" s="401"/>
      <c r="BF248" s="401"/>
      <c r="BG248" s="401"/>
      <c r="BH248" s="401"/>
      <c r="BI248" s="401"/>
      <c r="BJ248" s="401"/>
      <c r="BK248" s="401"/>
      <c r="BL248" s="401"/>
      <c r="BM248" s="401"/>
      <c r="BN248" s="401"/>
      <c r="BO248" s="401"/>
      <c r="BP248" s="401"/>
      <c r="BQ248" s="401"/>
      <c r="BR248" s="401"/>
      <c r="BS248" s="401"/>
      <c r="BT248" s="401"/>
      <c r="BU248" s="401"/>
      <c r="BV248" s="401"/>
      <c r="BW248" s="401"/>
      <c r="BX248" s="401"/>
      <c r="BY248" s="401"/>
      <c r="BZ248" s="401"/>
      <c r="CA248" s="401"/>
      <c r="CB248" s="401"/>
      <c r="CC248" s="401"/>
      <c r="CD248" s="401"/>
      <c r="CE248" s="401"/>
      <c r="CF248" s="401"/>
      <c r="CG248" s="401"/>
      <c r="CH248" s="401"/>
      <c r="CI248" s="401"/>
      <c r="CJ248" s="401"/>
      <c r="CK248" s="401"/>
      <c r="CL248" s="401"/>
      <c r="CM248" s="401"/>
      <c r="CN248" s="401"/>
      <c r="CO248" s="401"/>
      <c r="CP248" s="401"/>
      <c r="CQ248" s="401"/>
      <c r="CR248" s="401"/>
      <c r="CS248" s="401"/>
      <c r="CT248" s="401"/>
      <c r="CU248" s="401"/>
      <c r="CV248" s="401"/>
      <c r="CW248" s="401"/>
      <c r="CX248" s="401"/>
      <c r="CY248" s="401"/>
      <c r="CZ248" s="401"/>
      <c r="DA248" s="401"/>
      <c r="DB248" s="401"/>
      <c r="DC248" s="401"/>
      <c r="DD248" s="401"/>
      <c r="DE248" s="401"/>
      <c r="DF248" s="401"/>
      <c r="DG248" s="401"/>
      <c r="DH248" s="401"/>
      <c r="DI248" s="401"/>
      <c r="DJ248" s="401"/>
      <c r="DK248" s="401"/>
      <c r="DL248" s="401"/>
      <c r="DM248" s="401"/>
      <c r="DN248" s="401"/>
      <c r="DO248" s="401"/>
      <c r="DP248" s="401"/>
      <c r="DQ248" s="401"/>
      <c r="DR248" s="401"/>
      <c r="DS248" s="401"/>
      <c r="DT248" s="401"/>
      <c r="DU248" s="401"/>
      <c r="DV248" s="401"/>
      <c r="DW248" s="401"/>
      <c r="DX248" s="401"/>
      <c r="DY248" s="401"/>
      <c r="DZ248" s="401"/>
      <c r="EA248" s="401"/>
      <c r="EB248" s="401"/>
      <c r="EC248" s="401"/>
      <c r="ED248" s="401"/>
      <c r="EE248" s="401"/>
      <c r="EF248" s="401"/>
      <c r="EG248" s="401"/>
      <c r="EH248" s="401"/>
      <c r="EI248" s="401"/>
      <c r="EJ248" s="401"/>
      <c r="EK248" s="401"/>
    </row>
    <row r="249" spans="1:141" ht="14.4" x14ac:dyDescent="0.3">
      <c r="A249" s="404" t="s">
        <v>1851</v>
      </c>
      <c r="B249" s="405">
        <v>39863</v>
      </c>
      <c r="C249" s="406">
        <v>75</v>
      </c>
      <c r="D249" s="407">
        <v>86</v>
      </c>
      <c r="E249" s="407">
        <v>84</v>
      </c>
      <c r="F249" s="407"/>
      <c r="G249" s="430">
        <v>22</v>
      </c>
      <c r="H249" s="431">
        <v>1</v>
      </c>
      <c r="I249" s="300" t="s">
        <v>3716</v>
      </c>
      <c r="J249" s="300" t="s">
        <v>3739</v>
      </c>
      <c r="K249" s="300"/>
      <c r="L249" s="300" t="s">
        <v>3726</v>
      </c>
      <c r="M249" s="300" t="s">
        <v>3723</v>
      </c>
      <c r="N249" s="300" t="s">
        <v>3724</v>
      </c>
      <c r="O249" s="300" t="s">
        <v>3725</v>
      </c>
      <c r="P249" s="400" t="s">
        <v>3738</v>
      </c>
      <c r="Q249" s="400" t="s">
        <v>3739</v>
      </c>
      <c r="R249" s="401"/>
      <c r="S249" s="401"/>
      <c r="T249" s="401"/>
      <c r="U249" s="401"/>
      <c r="V249" s="401"/>
      <c r="W249" s="401"/>
      <c r="X249" s="401"/>
      <c r="Y249" s="401"/>
      <c r="Z249" s="401"/>
      <c r="AA249" s="401"/>
      <c r="AB249" s="401"/>
      <c r="AC249" s="401"/>
      <c r="AD249" s="401"/>
      <c r="AE249" s="401"/>
      <c r="AF249" s="401"/>
      <c r="AG249" s="401"/>
      <c r="AH249" s="401"/>
      <c r="AI249" s="401"/>
      <c r="AJ249" s="401"/>
      <c r="AK249" s="401"/>
      <c r="AL249" s="401"/>
      <c r="AM249" s="401"/>
      <c r="AN249" s="401"/>
      <c r="AO249" s="401"/>
      <c r="AP249" s="401"/>
      <c r="AQ249" s="401"/>
      <c r="AR249" s="401"/>
      <c r="AS249" s="401"/>
      <c r="AT249" s="401"/>
      <c r="AU249" s="401"/>
      <c r="AV249" s="401"/>
      <c r="AW249" s="401"/>
      <c r="AX249" s="401"/>
      <c r="AY249" s="401"/>
      <c r="AZ249" s="401"/>
      <c r="BA249" s="401"/>
      <c r="BB249" s="401"/>
      <c r="BC249" s="401"/>
      <c r="BD249" s="401"/>
      <c r="BE249" s="401"/>
      <c r="BF249" s="401"/>
      <c r="BG249" s="401"/>
      <c r="BH249" s="401"/>
      <c r="BI249" s="401"/>
      <c r="BJ249" s="401"/>
      <c r="BK249" s="401"/>
      <c r="BL249" s="401"/>
      <c r="BM249" s="401"/>
      <c r="BN249" s="401"/>
      <c r="BO249" s="401"/>
      <c r="BP249" s="401"/>
      <c r="BQ249" s="401"/>
      <c r="BR249" s="401"/>
      <c r="BS249" s="401"/>
      <c r="BT249" s="401"/>
      <c r="BU249" s="401"/>
      <c r="BV249" s="401"/>
      <c r="BW249" s="401"/>
      <c r="BX249" s="401"/>
      <c r="BY249" s="401"/>
      <c r="BZ249" s="401"/>
      <c r="CA249" s="401"/>
      <c r="CB249" s="401"/>
      <c r="CC249" s="401"/>
      <c r="CD249" s="401"/>
      <c r="CE249" s="401"/>
      <c r="CF249" s="401"/>
      <c r="CG249" s="401"/>
      <c r="CH249" s="401"/>
      <c r="CI249" s="401"/>
      <c r="CJ249" s="401"/>
      <c r="CK249" s="401"/>
      <c r="CL249" s="401"/>
      <c r="CM249" s="401"/>
      <c r="CN249" s="401"/>
      <c r="CO249" s="401"/>
      <c r="CP249" s="401"/>
      <c r="CQ249" s="401"/>
      <c r="CR249" s="401"/>
      <c r="CS249" s="401"/>
      <c r="CT249" s="401"/>
      <c r="CU249" s="401"/>
      <c r="CV249" s="401"/>
      <c r="CW249" s="401"/>
      <c r="CX249" s="401"/>
      <c r="CY249" s="401"/>
      <c r="CZ249" s="401"/>
      <c r="DA249" s="401"/>
      <c r="DB249" s="401"/>
      <c r="DC249" s="401"/>
      <c r="DD249" s="401"/>
      <c r="DE249" s="401"/>
      <c r="DF249" s="401"/>
      <c r="DG249" s="401"/>
      <c r="DH249" s="401"/>
      <c r="DI249" s="401"/>
      <c r="DJ249" s="401"/>
      <c r="DK249" s="401"/>
      <c r="DL249" s="401"/>
      <c r="DM249" s="401"/>
      <c r="DN249" s="401"/>
      <c r="DO249" s="401"/>
      <c r="DP249" s="401"/>
      <c r="DQ249" s="401"/>
      <c r="DR249" s="401"/>
      <c r="DS249" s="401"/>
      <c r="DT249" s="401"/>
      <c r="DU249" s="401"/>
      <c r="DV249" s="401"/>
      <c r="DW249" s="401"/>
      <c r="DX249" s="401"/>
      <c r="DY249" s="401"/>
      <c r="DZ249" s="401"/>
      <c r="EA249" s="401"/>
      <c r="EB249" s="401"/>
      <c r="EC249" s="401"/>
      <c r="ED249" s="401"/>
      <c r="EE249" s="401"/>
      <c r="EF249" s="401"/>
      <c r="EG249" s="401"/>
      <c r="EH249" s="401"/>
      <c r="EI249" s="401"/>
      <c r="EJ249" s="401"/>
      <c r="EK249" s="401"/>
    </row>
    <row r="250" spans="1:141" ht="14.4" x14ac:dyDescent="0.3">
      <c r="A250" s="404" t="s">
        <v>1852</v>
      </c>
      <c r="B250" s="405">
        <v>39862</v>
      </c>
      <c r="C250" s="406">
        <v>75</v>
      </c>
      <c r="D250" s="407">
        <v>86</v>
      </c>
      <c r="E250" s="407">
        <v>84</v>
      </c>
      <c r="F250" s="407"/>
      <c r="G250" s="430">
        <v>22</v>
      </c>
      <c r="H250" s="431">
        <v>1</v>
      </c>
      <c r="I250" s="300" t="s">
        <v>3716</v>
      </c>
      <c r="J250" s="300" t="s">
        <v>3739</v>
      </c>
      <c r="K250" s="300"/>
      <c r="L250" s="300" t="s">
        <v>3726</v>
      </c>
      <c r="M250" s="300" t="s">
        <v>3723</v>
      </c>
      <c r="N250" s="300" t="s">
        <v>3724</v>
      </c>
      <c r="O250" s="300" t="s">
        <v>3725</v>
      </c>
      <c r="P250" s="400" t="s">
        <v>3738</v>
      </c>
      <c r="Q250" s="400" t="s">
        <v>3739</v>
      </c>
      <c r="R250" s="401"/>
      <c r="S250" s="401"/>
      <c r="T250" s="401"/>
      <c r="U250" s="401"/>
      <c r="V250" s="401"/>
      <c r="W250" s="401"/>
      <c r="X250" s="401"/>
      <c r="Y250" s="401"/>
      <c r="Z250" s="401"/>
      <c r="AA250" s="401"/>
      <c r="AB250" s="401"/>
      <c r="AC250" s="401"/>
      <c r="AD250" s="401"/>
      <c r="AE250" s="401"/>
      <c r="AF250" s="401"/>
      <c r="AG250" s="401"/>
      <c r="AH250" s="401"/>
      <c r="AI250" s="401"/>
      <c r="AJ250" s="401"/>
      <c r="AK250" s="401"/>
      <c r="AL250" s="401"/>
      <c r="AM250" s="401"/>
      <c r="AN250" s="401"/>
      <c r="AO250" s="401"/>
      <c r="AP250" s="401"/>
      <c r="AQ250" s="401"/>
      <c r="AR250" s="401"/>
      <c r="AS250" s="401"/>
      <c r="AT250" s="401"/>
      <c r="AU250" s="401"/>
      <c r="AV250" s="401"/>
      <c r="AW250" s="401"/>
      <c r="AX250" s="401"/>
      <c r="AY250" s="401"/>
      <c r="AZ250" s="401"/>
      <c r="BA250" s="401"/>
      <c r="BB250" s="401"/>
      <c r="BC250" s="401"/>
      <c r="BD250" s="401"/>
      <c r="BE250" s="401"/>
      <c r="BF250" s="401"/>
      <c r="BG250" s="401"/>
      <c r="BH250" s="401"/>
      <c r="BI250" s="401"/>
      <c r="BJ250" s="401"/>
      <c r="BK250" s="401"/>
      <c r="BL250" s="401"/>
      <c r="BM250" s="401"/>
      <c r="BN250" s="401"/>
      <c r="BO250" s="401"/>
      <c r="BP250" s="401"/>
      <c r="BQ250" s="401"/>
      <c r="BR250" s="401"/>
      <c r="BS250" s="401"/>
      <c r="BT250" s="401"/>
      <c r="BU250" s="401"/>
      <c r="BV250" s="401"/>
      <c r="BW250" s="401"/>
      <c r="BX250" s="401"/>
      <c r="BY250" s="401"/>
      <c r="BZ250" s="401"/>
      <c r="CA250" s="401"/>
      <c r="CB250" s="401"/>
      <c r="CC250" s="401"/>
      <c r="CD250" s="401"/>
      <c r="CE250" s="401"/>
      <c r="CF250" s="401"/>
      <c r="CG250" s="401"/>
      <c r="CH250" s="401"/>
      <c r="CI250" s="401"/>
      <c r="CJ250" s="401"/>
      <c r="CK250" s="401"/>
      <c r="CL250" s="401"/>
      <c r="CM250" s="401"/>
      <c r="CN250" s="401"/>
      <c r="CO250" s="401"/>
      <c r="CP250" s="401"/>
      <c r="CQ250" s="401"/>
      <c r="CR250" s="401"/>
      <c r="CS250" s="401"/>
      <c r="CT250" s="401"/>
      <c r="CU250" s="401"/>
      <c r="CV250" s="401"/>
      <c r="CW250" s="401"/>
      <c r="CX250" s="401"/>
      <c r="CY250" s="401"/>
      <c r="CZ250" s="401"/>
      <c r="DA250" s="401"/>
      <c r="DB250" s="401"/>
      <c r="DC250" s="401"/>
      <c r="DD250" s="401"/>
      <c r="DE250" s="401"/>
      <c r="DF250" s="401"/>
      <c r="DG250" s="401"/>
      <c r="DH250" s="401"/>
      <c r="DI250" s="401"/>
      <c r="DJ250" s="401"/>
      <c r="DK250" s="401"/>
      <c r="DL250" s="401"/>
      <c r="DM250" s="401"/>
      <c r="DN250" s="401"/>
      <c r="DO250" s="401"/>
      <c r="DP250" s="401"/>
      <c r="DQ250" s="401"/>
      <c r="DR250" s="401"/>
      <c r="DS250" s="401"/>
      <c r="DT250" s="401"/>
      <c r="DU250" s="401"/>
      <c r="DV250" s="401"/>
      <c r="DW250" s="401"/>
      <c r="DX250" s="401"/>
      <c r="DY250" s="401"/>
      <c r="DZ250" s="401"/>
      <c r="EA250" s="401"/>
      <c r="EB250" s="401"/>
      <c r="EC250" s="401"/>
      <c r="ED250" s="401"/>
      <c r="EE250" s="401"/>
      <c r="EF250" s="401"/>
      <c r="EG250" s="401"/>
      <c r="EH250" s="401"/>
      <c r="EI250" s="401"/>
      <c r="EJ250" s="401"/>
      <c r="EK250" s="401"/>
    </row>
    <row r="251" spans="1:141" ht="14.4" x14ac:dyDescent="0.3">
      <c r="A251" s="404" t="s">
        <v>1853</v>
      </c>
      <c r="B251" s="405">
        <v>39861</v>
      </c>
      <c r="C251" s="406">
        <v>75</v>
      </c>
      <c r="D251" s="407">
        <v>86</v>
      </c>
      <c r="E251" s="407">
        <v>84</v>
      </c>
      <c r="F251" s="407"/>
      <c r="G251" s="430">
        <v>22</v>
      </c>
      <c r="H251" s="431">
        <v>1</v>
      </c>
      <c r="I251" s="300" t="s">
        <v>3716</v>
      </c>
      <c r="J251" s="300" t="s">
        <v>3739</v>
      </c>
      <c r="K251" s="300"/>
      <c r="L251" s="300" t="s">
        <v>3726</v>
      </c>
      <c r="M251" s="300" t="s">
        <v>3723</v>
      </c>
      <c r="N251" s="300" t="s">
        <v>3724</v>
      </c>
      <c r="O251" s="300" t="s">
        <v>3725</v>
      </c>
      <c r="P251" s="400" t="s">
        <v>3738</v>
      </c>
      <c r="Q251" s="400" t="s">
        <v>3739</v>
      </c>
      <c r="R251" s="401"/>
      <c r="S251" s="401"/>
      <c r="T251" s="401"/>
      <c r="U251" s="401"/>
      <c r="V251" s="401"/>
      <c r="W251" s="401"/>
      <c r="X251" s="401"/>
      <c r="Y251" s="401"/>
      <c r="Z251" s="401"/>
      <c r="AA251" s="401"/>
      <c r="AB251" s="401"/>
      <c r="AC251" s="401"/>
      <c r="AD251" s="401"/>
      <c r="AE251" s="401"/>
      <c r="AF251" s="401"/>
      <c r="AG251" s="401"/>
      <c r="AH251" s="401"/>
      <c r="AI251" s="401"/>
      <c r="AJ251" s="401"/>
      <c r="AK251" s="401"/>
      <c r="AL251" s="401"/>
      <c r="AM251" s="401"/>
      <c r="AN251" s="401"/>
      <c r="AO251" s="401"/>
      <c r="AP251" s="401"/>
      <c r="AQ251" s="401"/>
      <c r="AR251" s="401"/>
      <c r="AS251" s="401"/>
      <c r="AT251" s="401"/>
      <c r="AU251" s="401"/>
      <c r="AV251" s="401"/>
      <c r="AW251" s="401"/>
      <c r="AX251" s="401"/>
      <c r="AY251" s="401"/>
      <c r="AZ251" s="401"/>
      <c r="BA251" s="401"/>
      <c r="BB251" s="401"/>
      <c r="BC251" s="401"/>
      <c r="BD251" s="401"/>
      <c r="BE251" s="401"/>
      <c r="BF251" s="401"/>
      <c r="BG251" s="401"/>
      <c r="BH251" s="401"/>
      <c r="BI251" s="401"/>
      <c r="BJ251" s="401"/>
      <c r="BK251" s="401"/>
      <c r="BL251" s="401"/>
      <c r="BM251" s="401"/>
      <c r="BN251" s="401"/>
      <c r="BO251" s="401"/>
      <c r="BP251" s="401"/>
      <c r="BQ251" s="401"/>
      <c r="BR251" s="401"/>
      <c r="BS251" s="401"/>
      <c r="BT251" s="401"/>
      <c r="BU251" s="401"/>
      <c r="BV251" s="401"/>
      <c r="BW251" s="401"/>
      <c r="BX251" s="401"/>
      <c r="BY251" s="401"/>
      <c r="BZ251" s="401"/>
      <c r="CA251" s="401"/>
      <c r="CB251" s="401"/>
      <c r="CC251" s="401"/>
      <c r="CD251" s="401"/>
      <c r="CE251" s="401"/>
      <c r="CF251" s="401"/>
      <c r="CG251" s="401"/>
      <c r="CH251" s="401"/>
      <c r="CI251" s="401"/>
      <c r="CJ251" s="401"/>
      <c r="CK251" s="401"/>
      <c r="CL251" s="401"/>
      <c r="CM251" s="401"/>
      <c r="CN251" s="401"/>
      <c r="CO251" s="401"/>
      <c r="CP251" s="401"/>
      <c r="CQ251" s="401"/>
      <c r="CR251" s="401"/>
      <c r="CS251" s="401"/>
      <c r="CT251" s="401"/>
      <c r="CU251" s="401"/>
      <c r="CV251" s="401"/>
      <c r="CW251" s="401"/>
      <c r="CX251" s="401"/>
      <c r="CY251" s="401"/>
      <c r="CZ251" s="401"/>
      <c r="DA251" s="401"/>
      <c r="DB251" s="401"/>
      <c r="DC251" s="401"/>
      <c r="DD251" s="401"/>
      <c r="DE251" s="401"/>
      <c r="DF251" s="401"/>
      <c r="DG251" s="401"/>
      <c r="DH251" s="401"/>
      <c r="DI251" s="401"/>
      <c r="DJ251" s="401"/>
      <c r="DK251" s="401"/>
      <c r="DL251" s="401"/>
      <c r="DM251" s="401"/>
      <c r="DN251" s="401"/>
      <c r="DO251" s="401"/>
      <c r="DP251" s="401"/>
      <c r="DQ251" s="401"/>
      <c r="DR251" s="401"/>
      <c r="DS251" s="401"/>
      <c r="DT251" s="401"/>
      <c r="DU251" s="401"/>
      <c r="DV251" s="401"/>
      <c r="DW251" s="401"/>
      <c r="DX251" s="401"/>
      <c r="DY251" s="401"/>
      <c r="DZ251" s="401"/>
      <c r="EA251" s="401"/>
      <c r="EB251" s="401"/>
      <c r="EC251" s="401"/>
      <c r="ED251" s="401"/>
      <c r="EE251" s="401"/>
      <c r="EF251" s="401"/>
      <c r="EG251" s="401"/>
      <c r="EH251" s="401"/>
      <c r="EI251" s="401"/>
      <c r="EJ251" s="401"/>
      <c r="EK251" s="401"/>
    </row>
    <row r="252" spans="1:141" ht="14.4" x14ac:dyDescent="0.3">
      <c r="A252" s="404" t="s">
        <v>1854</v>
      </c>
      <c r="B252" s="405">
        <v>39862</v>
      </c>
      <c r="C252" s="406">
        <v>75</v>
      </c>
      <c r="D252" s="407">
        <v>87</v>
      </c>
      <c r="E252" s="407">
        <v>85</v>
      </c>
      <c r="F252" s="407"/>
      <c r="G252" s="430">
        <v>22</v>
      </c>
      <c r="H252" s="431">
        <v>1</v>
      </c>
      <c r="I252" s="300" t="s">
        <v>3716</v>
      </c>
      <c r="J252" s="300" t="s">
        <v>3739</v>
      </c>
      <c r="K252" s="300"/>
      <c r="L252" s="300" t="s">
        <v>3726</v>
      </c>
      <c r="M252" s="300" t="s">
        <v>3723</v>
      </c>
      <c r="N252" s="300" t="s">
        <v>3724</v>
      </c>
      <c r="O252" s="300" t="s">
        <v>3725</v>
      </c>
      <c r="P252" s="400" t="s">
        <v>3738</v>
      </c>
      <c r="Q252" s="400" t="s">
        <v>3739</v>
      </c>
      <c r="R252" s="401"/>
      <c r="S252" s="401"/>
      <c r="T252" s="401"/>
      <c r="U252" s="401"/>
      <c r="V252" s="401"/>
      <c r="W252" s="401"/>
      <c r="X252" s="401"/>
      <c r="Y252" s="401"/>
      <c r="Z252" s="401"/>
      <c r="AA252" s="401"/>
      <c r="AB252" s="401"/>
      <c r="AC252" s="401"/>
      <c r="AD252" s="401"/>
      <c r="AE252" s="401"/>
      <c r="AF252" s="401"/>
      <c r="AG252" s="401"/>
      <c r="AH252" s="401"/>
      <c r="AI252" s="401"/>
      <c r="AJ252" s="401"/>
      <c r="AK252" s="401"/>
      <c r="AL252" s="401"/>
      <c r="AM252" s="401"/>
      <c r="AN252" s="401"/>
      <c r="AO252" s="401"/>
      <c r="AP252" s="401"/>
      <c r="AQ252" s="401"/>
      <c r="AR252" s="401"/>
      <c r="AS252" s="401"/>
      <c r="AT252" s="401"/>
      <c r="AU252" s="401"/>
      <c r="AV252" s="401"/>
      <c r="AW252" s="401"/>
      <c r="AX252" s="401"/>
      <c r="AY252" s="401"/>
      <c r="AZ252" s="401"/>
      <c r="BA252" s="401"/>
      <c r="BB252" s="401"/>
      <c r="BC252" s="401"/>
      <c r="BD252" s="401"/>
      <c r="BE252" s="401"/>
      <c r="BF252" s="401"/>
      <c r="BG252" s="401"/>
      <c r="BH252" s="401"/>
      <c r="BI252" s="401"/>
      <c r="BJ252" s="401"/>
      <c r="BK252" s="401"/>
      <c r="BL252" s="401"/>
      <c r="BM252" s="401"/>
      <c r="BN252" s="401"/>
      <c r="BO252" s="401"/>
      <c r="BP252" s="401"/>
      <c r="BQ252" s="401"/>
      <c r="BR252" s="401"/>
      <c r="BS252" s="401"/>
      <c r="BT252" s="401"/>
      <c r="BU252" s="401"/>
      <c r="BV252" s="401"/>
      <c r="BW252" s="401"/>
      <c r="BX252" s="401"/>
      <c r="BY252" s="401"/>
      <c r="BZ252" s="401"/>
      <c r="CA252" s="401"/>
      <c r="CB252" s="401"/>
      <c r="CC252" s="401"/>
      <c r="CD252" s="401"/>
      <c r="CE252" s="401"/>
      <c r="CF252" s="401"/>
      <c r="CG252" s="401"/>
      <c r="CH252" s="401"/>
      <c r="CI252" s="401"/>
      <c r="CJ252" s="401"/>
      <c r="CK252" s="401"/>
      <c r="CL252" s="401"/>
      <c r="CM252" s="401"/>
      <c r="CN252" s="401"/>
      <c r="CO252" s="401"/>
      <c r="CP252" s="401"/>
      <c r="CQ252" s="401"/>
      <c r="CR252" s="401"/>
      <c r="CS252" s="401"/>
      <c r="CT252" s="401"/>
      <c r="CU252" s="401"/>
      <c r="CV252" s="401"/>
      <c r="CW252" s="401"/>
      <c r="CX252" s="401"/>
      <c r="CY252" s="401"/>
      <c r="CZ252" s="401"/>
      <c r="DA252" s="401"/>
      <c r="DB252" s="401"/>
      <c r="DC252" s="401"/>
      <c r="DD252" s="401"/>
      <c r="DE252" s="401"/>
      <c r="DF252" s="401"/>
      <c r="DG252" s="401"/>
      <c r="DH252" s="401"/>
      <c r="DI252" s="401"/>
      <c r="DJ252" s="401"/>
      <c r="DK252" s="401"/>
      <c r="DL252" s="401"/>
      <c r="DM252" s="401"/>
      <c r="DN252" s="401"/>
      <c r="DO252" s="401"/>
      <c r="DP252" s="401"/>
      <c r="DQ252" s="401"/>
      <c r="DR252" s="401"/>
      <c r="DS252" s="401"/>
      <c r="DT252" s="401"/>
      <c r="DU252" s="401"/>
      <c r="DV252" s="401"/>
      <c r="DW252" s="401"/>
      <c r="DX252" s="401"/>
      <c r="DY252" s="401"/>
      <c r="DZ252" s="401"/>
      <c r="EA252" s="401"/>
      <c r="EB252" s="401"/>
      <c r="EC252" s="401"/>
      <c r="ED252" s="401"/>
      <c r="EE252" s="401"/>
      <c r="EF252" s="401"/>
      <c r="EG252" s="401"/>
      <c r="EH252" s="401"/>
      <c r="EI252" s="401"/>
      <c r="EJ252" s="401"/>
      <c r="EK252" s="401"/>
    </row>
    <row r="253" spans="1:141" ht="14.4" x14ac:dyDescent="0.3">
      <c r="A253" s="404" t="s">
        <v>1855</v>
      </c>
      <c r="B253" s="405">
        <v>39862</v>
      </c>
      <c r="C253" s="406">
        <v>75</v>
      </c>
      <c r="D253" s="407">
        <v>70</v>
      </c>
      <c r="E253" s="407">
        <v>68</v>
      </c>
      <c r="F253" s="407"/>
      <c r="G253" s="430">
        <v>22</v>
      </c>
      <c r="H253" s="431">
        <v>1</v>
      </c>
      <c r="I253" s="300" t="s">
        <v>3716</v>
      </c>
      <c r="J253" s="300" t="s">
        <v>3739</v>
      </c>
      <c r="K253" s="300"/>
      <c r="L253" s="300" t="s">
        <v>3726</v>
      </c>
      <c r="M253" s="300" t="s">
        <v>3723</v>
      </c>
      <c r="N253" s="300" t="s">
        <v>3724</v>
      </c>
      <c r="O253" s="300" t="s">
        <v>3725</v>
      </c>
      <c r="P253" s="400" t="s">
        <v>3738</v>
      </c>
      <c r="Q253" s="400" t="s">
        <v>3739</v>
      </c>
      <c r="R253" s="401"/>
      <c r="S253" s="401"/>
      <c r="T253" s="401"/>
      <c r="U253" s="401"/>
      <c r="V253" s="401"/>
      <c r="W253" s="401"/>
      <c r="X253" s="401"/>
      <c r="Y253" s="401"/>
      <c r="Z253" s="401"/>
      <c r="AA253" s="401"/>
      <c r="AB253" s="401"/>
      <c r="AC253" s="401"/>
      <c r="AD253" s="401"/>
      <c r="AE253" s="401"/>
      <c r="AF253" s="401"/>
      <c r="AG253" s="401"/>
      <c r="AH253" s="401"/>
      <c r="AI253" s="401"/>
      <c r="AJ253" s="401"/>
      <c r="AK253" s="401"/>
      <c r="AL253" s="401"/>
      <c r="AM253" s="401"/>
      <c r="AN253" s="401"/>
      <c r="AO253" s="401"/>
      <c r="AP253" s="401"/>
      <c r="AQ253" s="401"/>
      <c r="AR253" s="401"/>
      <c r="AS253" s="401"/>
      <c r="AT253" s="401"/>
      <c r="AU253" s="401"/>
      <c r="AV253" s="401"/>
      <c r="AW253" s="401"/>
      <c r="AX253" s="401"/>
      <c r="AY253" s="401"/>
      <c r="AZ253" s="401"/>
      <c r="BA253" s="401"/>
      <c r="BB253" s="401"/>
      <c r="BC253" s="401"/>
      <c r="BD253" s="401"/>
      <c r="BE253" s="401"/>
      <c r="BF253" s="401"/>
      <c r="BG253" s="401"/>
      <c r="BH253" s="401"/>
      <c r="BI253" s="401"/>
      <c r="BJ253" s="401"/>
      <c r="BK253" s="401"/>
      <c r="BL253" s="401"/>
      <c r="BM253" s="401"/>
      <c r="BN253" s="401"/>
      <c r="BO253" s="401"/>
      <c r="BP253" s="401"/>
      <c r="BQ253" s="401"/>
      <c r="BR253" s="401"/>
      <c r="BS253" s="401"/>
      <c r="BT253" s="401"/>
      <c r="BU253" s="401"/>
      <c r="BV253" s="401"/>
      <c r="BW253" s="401"/>
      <c r="BX253" s="401"/>
      <c r="BY253" s="401"/>
      <c r="BZ253" s="401"/>
      <c r="CA253" s="401"/>
      <c r="CB253" s="401"/>
      <c r="CC253" s="401"/>
      <c r="CD253" s="401"/>
      <c r="CE253" s="401"/>
      <c r="CF253" s="401"/>
      <c r="CG253" s="401"/>
      <c r="CH253" s="401"/>
      <c r="CI253" s="401"/>
      <c r="CJ253" s="401"/>
      <c r="CK253" s="401"/>
      <c r="CL253" s="401"/>
      <c r="CM253" s="401"/>
      <c r="CN253" s="401"/>
      <c r="CO253" s="401"/>
      <c r="CP253" s="401"/>
      <c r="CQ253" s="401"/>
      <c r="CR253" s="401"/>
      <c r="CS253" s="401"/>
      <c r="CT253" s="401"/>
      <c r="CU253" s="401"/>
      <c r="CV253" s="401"/>
      <c r="CW253" s="401"/>
      <c r="CX253" s="401"/>
      <c r="CY253" s="401"/>
      <c r="CZ253" s="401"/>
      <c r="DA253" s="401"/>
      <c r="DB253" s="401"/>
      <c r="DC253" s="401"/>
      <c r="DD253" s="401"/>
      <c r="DE253" s="401"/>
      <c r="DF253" s="401"/>
      <c r="DG253" s="401"/>
      <c r="DH253" s="401"/>
      <c r="DI253" s="401"/>
      <c r="DJ253" s="401"/>
      <c r="DK253" s="401"/>
      <c r="DL253" s="401"/>
      <c r="DM253" s="401"/>
      <c r="DN253" s="401"/>
      <c r="DO253" s="401"/>
      <c r="DP253" s="401"/>
      <c r="DQ253" s="401"/>
      <c r="DR253" s="401"/>
      <c r="DS253" s="401"/>
      <c r="DT253" s="401"/>
      <c r="DU253" s="401"/>
      <c r="DV253" s="401"/>
      <c r="DW253" s="401"/>
      <c r="DX253" s="401"/>
      <c r="DY253" s="401"/>
      <c r="DZ253" s="401"/>
      <c r="EA253" s="401"/>
      <c r="EB253" s="401"/>
      <c r="EC253" s="401"/>
      <c r="ED253" s="401"/>
      <c r="EE253" s="401"/>
      <c r="EF253" s="401"/>
      <c r="EG253" s="401"/>
      <c r="EH253" s="401"/>
      <c r="EI253" s="401"/>
      <c r="EJ253" s="401"/>
      <c r="EK253" s="401"/>
    </row>
    <row r="254" spans="1:141" ht="14.4" x14ac:dyDescent="0.3">
      <c r="A254" s="404" t="s">
        <v>1856</v>
      </c>
      <c r="B254" s="405">
        <v>39863</v>
      </c>
      <c r="C254" s="406">
        <v>75</v>
      </c>
      <c r="D254" s="407">
        <v>86</v>
      </c>
      <c r="E254" s="407">
        <v>84</v>
      </c>
      <c r="F254" s="407"/>
      <c r="G254" s="430">
        <v>22</v>
      </c>
      <c r="H254" s="431">
        <v>1</v>
      </c>
      <c r="I254" s="300" t="s">
        <v>3716</v>
      </c>
      <c r="J254" s="300" t="s">
        <v>3739</v>
      </c>
      <c r="K254" s="300"/>
      <c r="L254" s="300" t="s">
        <v>3726</v>
      </c>
      <c r="M254" s="300" t="s">
        <v>3723</v>
      </c>
      <c r="N254" s="300" t="s">
        <v>3724</v>
      </c>
      <c r="O254" s="300" t="s">
        <v>3725</v>
      </c>
      <c r="P254" s="400" t="s">
        <v>3738</v>
      </c>
      <c r="Q254" s="400" t="s">
        <v>3739</v>
      </c>
      <c r="R254" s="401"/>
      <c r="S254" s="401"/>
      <c r="T254" s="401"/>
      <c r="U254" s="401"/>
      <c r="V254" s="401"/>
      <c r="W254" s="401"/>
      <c r="X254" s="401"/>
      <c r="Y254" s="401"/>
      <c r="Z254" s="401"/>
      <c r="AA254" s="401"/>
      <c r="AB254" s="401"/>
      <c r="AC254" s="401"/>
      <c r="AD254" s="401"/>
      <c r="AE254" s="401"/>
      <c r="AF254" s="401"/>
      <c r="AG254" s="401"/>
      <c r="AH254" s="401"/>
      <c r="AI254" s="401"/>
      <c r="AJ254" s="401"/>
      <c r="AK254" s="401"/>
      <c r="AL254" s="401"/>
      <c r="AM254" s="401"/>
      <c r="AN254" s="401"/>
      <c r="AO254" s="401"/>
      <c r="AP254" s="401"/>
      <c r="AQ254" s="401"/>
      <c r="AR254" s="401"/>
      <c r="AS254" s="401"/>
      <c r="AT254" s="401"/>
      <c r="AU254" s="401"/>
      <c r="AV254" s="401"/>
      <c r="AW254" s="401"/>
      <c r="AX254" s="401"/>
      <c r="AY254" s="401"/>
      <c r="AZ254" s="401"/>
      <c r="BA254" s="401"/>
      <c r="BB254" s="401"/>
      <c r="BC254" s="401"/>
      <c r="BD254" s="401"/>
      <c r="BE254" s="401"/>
      <c r="BF254" s="401"/>
      <c r="BG254" s="401"/>
      <c r="BH254" s="401"/>
      <c r="BI254" s="401"/>
      <c r="BJ254" s="401"/>
      <c r="BK254" s="401"/>
      <c r="BL254" s="401"/>
      <c r="BM254" s="401"/>
      <c r="BN254" s="401"/>
      <c r="BO254" s="401"/>
      <c r="BP254" s="401"/>
      <c r="BQ254" s="401"/>
      <c r="BR254" s="401"/>
      <c r="BS254" s="401"/>
      <c r="BT254" s="401"/>
      <c r="BU254" s="401"/>
      <c r="BV254" s="401"/>
      <c r="BW254" s="401"/>
      <c r="BX254" s="401"/>
      <c r="BY254" s="401"/>
      <c r="BZ254" s="401"/>
      <c r="CA254" s="401"/>
      <c r="CB254" s="401"/>
      <c r="CC254" s="401"/>
      <c r="CD254" s="401"/>
      <c r="CE254" s="401"/>
      <c r="CF254" s="401"/>
      <c r="CG254" s="401"/>
      <c r="CH254" s="401"/>
      <c r="CI254" s="401"/>
      <c r="CJ254" s="401"/>
      <c r="CK254" s="401"/>
      <c r="CL254" s="401"/>
      <c r="CM254" s="401"/>
      <c r="CN254" s="401"/>
      <c r="CO254" s="401"/>
      <c r="CP254" s="401"/>
      <c r="CQ254" s="401"/>
      <c r="CR254" s="401"/>
      <c r="CS254" s="401"/>
      <c r="CT254" s="401"/>
      <c r="CU254" s="401"/>
      <c r="CV254" s="401"/>
      <c r="CW254" s="401"/>
      <c r="CX254" s="401"/>
      <c r="CY254" s="401"/>
      <c r="CZ254" s="401"/>
      <c r="DA254" s="401"/>
      <c r="DB254" s="401"/>
      <c r="DC254" s="401"/>
      <c r="DD254" s="401"/>
      <c r="DE254" s="401"/>
      <c r="DF254" s="401"/>
      <c r="DG254" s="401"/>
      <c r="DH254" s="401"/>
      <c r="DI254" s="401"/>
      <c r="DJ254" s="401"/>
      <c r="DK254" s="401"/>
      <c r="DL254" s="401"/>
      <c r="DM254" s="401"/>
      <c r="DN254" s="401"/>
      <c r="DO254" s="401"/>
      <c r="DP254" s="401"/>
      <c r="DQ254" s="401"/>
      <c r="DR254" s="401"/>
      <c r="DS254" s="401"/>
      <c r="DT254" s="401"/>
      <c r="DU254" s="401"/>
      <c r="DV254" s="401"/>
      <c r="DW254" s="401"/>
      <c r="DX254" s="401"/>
      <c r="DY254" s="401"/>
      <c r="DZ254" s="401"/>
      <c r="EA254" s="401"/>
      <c r="EB254" s="401"/>
      <c r="EC254" s="401"/>
      <c r="ED254" s="401"/>
      <c r="EE254" s="401"/>
      <c r="EF254" s="401"/>
      <c r="EG254" s="401"/>
      <c r="EH254" s="401"/>
      <c r="EI254" s="401"/>
      <c r="EJ254" s="401"/>
      <c r="EK254" s="401"/>
    </row>
    <row r="255" spans="1:141" ht="14.4" x14ac:dyDescent="0.3">
      <c r="A255" s="404" t="s">
        <v>1857</v>
      </c>
      <c r="B255" s="405">
        <v>39863</v>
      </c>
      <c r="C255" s="406">
        <v>75</v>
      </c>
      <c r="D255" s="407">
        <v>86</v>
      </c>
      <c r="E255" s="407">
        <v>84</v>
      </c>
      <c r="F255" s="407"/>
      <c r="G255" s="430">
        <v>22</v>
      </c>
      <c r="H255" s="431">
        <v>1</v>
      </c>
      <c r="I255" s="300" t="s">
        <v>3716</v>
      </c>
      <c r="J255" s="300" t="s">
        <v>3739</v>
      </c>
      <c r="K255" s="300"/>
      <c r="L255" s="300" t="s">
        <v>3726</v>
      </c>
      <c r="M255" s="300" t="s">
        <v>3723</v>
      </c>
      <c r="N255" s="300" t="s">
        <v>3724</v>
      </c>
      <c r="O255" s="300" t="s">
        <v>3725</v>
      </c>
      <c r="P255" s="400" t="s">
        <v>3738</v>
      </c>
      <c r="Q255" s="400" t="s">
        <v>3739</v>
      </c>
      <c r="R255" s="401"/>
      <c r="S255" s="401"/>
      <c r="T255" s="401"/>
      <c r="U255" s="401"/>
      <c r="V255" s="401"/>
      <c r="W255" s="401"/>
      <c r="X255" s="401"/>
      <c r="Y255" s="401"/>
      <c r="Z255" s="401"/>
      <c r="AA255" s="401"/>
      <c r="AB255" s="401"/>
      <c r="AC255" s="401"/>
      <c r="AD255" s="401"/>
      <c r="AE255" s="401"/>
      <c r="AF255" s="401"/>
      <c r="AG255" s="401"/>
      <c r="AH255" s="401"/>
      <c r="AI255" s="401"/>
      <c r="AJ255" s="401"/>
      <c r="AK255" s="401"/>
      <c r="AL255" s="401"/>
      <c r="AM255" s="401"/>
      <c r="AN255" s="401"/>
      <c r="AO255" s="401"/>
      <c r="AP255" s="401"/>
      <c r="AQ255" s="401"/>
      <c r="AR255" s="401"/>
      <c r="AS255" s="401"/>
      <c r="AT255" s="401"/>
      <c r="AU255" s="401"/>
      <c r="AV255" s="401"/>
      <c r="AW255" s="401"/>
      <c r="AX255" s="401"/>
      <c r="AY255" s="401"/>
      <c r="AZ255" s="401"/>
      <c r="BA255" s="401"/>
      <c r="BB255" s="401"/>
      <c r="BC255" s="401"/>
      <c r="BD255" s="401"/>
      <c r="BE255" s="401"/>
      <c r="BF255" s="401"/>
      <c r="BG255" s="401"/>
      <c r="BH255" s="401"/>
      <c r="BI255" s="401"/>
      <c r="BJ255" s="401"/>
      <c r="BK255" s="401"/>
      <c r="BL255" s="401"/>
      <c r="BM255" s="401"/>
      <c r="BN255" s="401"/>
      <c r="BO255" s="401"/>
      <c r="BP255" s="401"/>
      <c r="BQ255" s="401"/>
      <c r="BR255" s="401"/>
      <c r="BS255" s="401"/>
      <c r="BT255" s="401"/>
      <c r="BU255" s="401"/>
      <c r="BV255" s="401"/>
      <c r="BW255" s="401"/>
      <c r="BX255" s="401"/>
      <c r="BY255" s="401"/>
      <c r="BZ255" s="401"/>
      <c r="CA255" s="401"/>
      <c r="CB255" s="401"/>
      <c r="CC255" s="401"/>
      <c r="CD255" s="401"/>
      <c r="CE255" s="401"/>
      <c r="CF255" s="401"/>
      <c r="CG255" s="401"/>
      <c r="CH255" s="401"/>
      <c r="CI255" s="401"/>
      <c r="CJ255" s="401"/>
      <c r="CK255" s="401"/>
      <c r="CL255" s="401"/>
      <c r="CM255" s="401"/>
      <c r="CN255" s="401"/>
      <c r="CO255" s="401"/>
      <c r="CP255" s="401"/>
      <c r="CQ255" s="401"/>
      <c r="CR255" s="401"/>
      <c r="CS255" s="401"/>
      <c r="CT255" s="401"/>
      <c r="CU255" s="401"/>
      <c r="CV255" s="401"/>
      <c r="CW255" s="401"/>
      <c r="CX255" s="401"/>
      <c r="CY255" s="401"/>
      <c r="CZ255" s="401"/>
      <c r="DA255" s="401"/>
      <c r="DB255" s="401"/>
      <c r="DC255" s="401"/>
      <c r="DD255" s="401"/>
      <c r="DE255" s="401"/>
      <c r="DF255" s="401"/>
      <c r="DG255" s="401"/>
      <c r="DH255" s="401"/>
      <c r="DI255" s="401"/>
      <c r="DJ255" s="401"/>
      <c r="DK255" s="401"/>
      <c r="DL255" s="401"/>
      <c r="DM255" s="401"/>
      <c r="DN255" s="401"/>
      <c r="DO255" s="401"/>
      <c r="DP255" s="401"/>
      <c r="DQ255" s="401"/>
      <c r="DR255" s="401"/>
      <c r="DS255" s="401"/>
      <c r="DT255" s="401"/>
      <c r="DU255" s="401"/>
      <c r="DV255" s="401"/>
      <c r="DW255" s="401"/>
      <c r="DX255" s="401"/>
      <c r="DY255" s="401"/>
      <c r="DZ255" s="401"/>
      <c r="EA255" s="401"/>
      <c r="EB255" s="401"/>
      <c r="EC255" s="401"/>
      <c r="ED255" s="401"/>
      <c r="EE255" s="401"/>
      <c r="EF255" s="401"/>
      <c r="EG255" s="401"/>
      <c r="EH255" s="401"/>
      <c r="EI255" s="401"/>
      <c r="EJ255" s="401"/>
      <c r="EK255" s="401"/>
    </row>
    <row r="256" spans="1:141" ht="14.4" x14ac:dyDescent="0.3">
      <c r="A256" s="404" t="s">
        <v>1858</v>
      </c>
      <c r="B256" s="405">
        <v>39862</v>
      </c>
      <c r="C256" s="406">
        <v>75</v>
      </c>
      <c r="D256" s="407">
        <v>36</v>
      </c>
      <c r="E256" s="407">
        <v>34</v>
      </c>
      <c r="F256" s="407"/>
      <c r="G256" s="430">
        <v>22</v>
      </c>
      <c r="H256" s="431">
        <v>1</v>
      </c>
      <c r="I256" s="300" t="s">
        <v>3716</v>
      </c>
      <c r="J256" s="300" t="s">
        <v>3739</v>
      </c>
      <c r="K256" s="300"/>
      <c r="L256" s="300" t="s">
        <v>3726</v>
      </c>
      <c r="M256" s="300" t="s">
        <v>3723</v>
      </c>
      <c r="N256" s="300" t="s">
        <v>3724</v>
      </c>
      <c r="O256" s="300" t="s">
        <v>3725</v>
      </c>
      <c r="P256" s="400" t="s">
        <v>3738</v>
      </c>
      <c r="Q256" s="400" t="s">
        <v>3739</v>
      </c>
      <c r="R256" s="401"/>
      <c r="S256" s="401"/>
      <c r="T256" s="401"/>
      <c r="U256" s="401"/>
      <c r="V256" s="401"/>
      <c r="W256" s="401"/>
      <c r="X256" s="401"/>
      <c r="Y256" s="401"/>
      <c r="Z256" s="401"/>
      <c r="AA256" s="401"/>
      <c r="AB256" s="401"/>
      <c r="AC256" s="401"/>
      <c r="AD256" s="401"/>
      <c r="AE256" s="401"/>
      <c r="AF256" s="401"/>
      <c r="AG256" s="401"/>
      <c r="AH256" s="401"/>
      <c r="AI256" s="401"/>
      <c r="AJ256" s="401"/>
      <c r="AK256" s="401"/>
      <c r="AL256" s="401"/>
      <c r="AM256" s="401"/>
      <c r="AN256" s="401"/>
      <c r="AO256" s="401"/>
      <c r="AP256" s="401"/>
      <c r="AQ256" s="401"/>
      <c r="AR256" s="401"/>
      <c r="AS256" s="401"/>
      <c r="AT256" s="401"/>
      <c r="AU256" s="401"/>
      <c r="AV256" s="401"/>
      <c r="AW256" s="401"/>
      <c r="AX256" s="401"/>
      <c r="AY256" s="401"/>
      <c r="AZ256" s="401"/>
      <c r="BA256" s="401"/>
      <c r="BB256" s="401"/>
      <c r="BC256" s="401"/>
      <c r="BD256" s="401"/>
      <c r="BE256" s="401"/>
      <c r="BF256" s="401"/>
      <c r="BG256" s="401"/>
      <c r="BH256" s="401"/>
      <c r="BI256" s="401"/>
      <c r="BJ256" s="401"/>
      <c r="BK256" s="401"/>
      <c r="BL256" s="401"/>
      <c r="BM256" s="401"/>
      <c r="BN256" s="401"/>
      <c r="BO256" s="401"/>
      <c r="BP256" s="401"/>
      <c r="BQ256" s="401"/>
      <c r="BR256" s="401"/>
      <c r="BS256" s="401"/>
      <c r="BT256" s="401"/>
      <c r="BU256" s="401"/>
      <c r="BV256" s="401"/>
      <c r="BW256" s="401"/>
      <c r="BX256" s="401"/>
      <c r="BY256" s="401"/>
      <c r="BZ256" s="401"/>
      <c r="CA256" s="401"/>
      <c r="CB256" s="401"/>
      <c r="CC256" s="401"/>
      <c r="CD256" s="401"/>
      <c r="CE256" s="401"/>
      <c r="CF256" s="401"/>
      <c r="CG256" s="401"/>
      <c r="CH256" s="401"/>
      <c r="CI256" s="401"/>
      <c r="CJ256" s="401"/>
      <c r="CK256" s="401"/>
      <c r="CL256" s="401"/>
      <c r="CM256" s="401"/>
      <c r="CN256" s="401"/>
      <c r="CO256" s="401"/>
      <c r="CP256" s="401"/>
      <c r="CQ256" s="401"/>
      <c r="CR256" s="401"/>
      <c r="CS256" s="401"/>
      <c r="CT256" s="401"/>
      <c r="CU256" s="401"/>
      <c r="CV256" s="401"/>
      <c r="CW256" s="401"/>
      <c r="CX256" s="401"/>
      <c r="CY256" s="401"/>
      <c r="CZ256" s="401"/>
      <c r="DA256" s="401"/>
      <c r="DB256" s="401"/>
      <c r="DC256" s="401"/>
      <c r="DD256" s="401"/>
      <c r="DE256" s="401"/>
      <c r="DF256" s="401"/>
      <c r="DG256" s="401"/>
      <c r="DH256" s="401"/>
      <c r="DI256" s="401"/>
      <c r="DJ256" s="401"/>
      <c r="DK256" s="401"/>
      <c r="DL256" s="401"/>
      <c r="DM256" s="401"/>
      <c r="DN256" s="401"/>
      <c r="DO256" s="401"/>
      <c r="DP256" s="401"/>
      <c r="DQ256" s="401"/>
      <c r="DR256" s="401"/>
      <c r="DS256" s="401"/>
      <c r="DT256" s="401"/>
      <c r="DU256" s="401"/>
      <c r="DV256" s="401"/>
      <c r="DW256" s="401"/>
      <c r="DX256" s="401"/>
      <c r="DY256" s="401"/>
      <c r="DZ256" s="401"/>
      <c r="EA256" s="401"/>
      <c r="EB256" s="401"/>
      <c r="EC256" s="401"/>
      <c r="ED256" s="401"/>
      <c r="EE256" s="401"/>
      <c r="EF256" s="401"/>
      <c r="EG256" s="401"/>
      <c r="EH256" s="401"/>
      <c r="EI256" s="401"/>
      <c r="EJ256" s="401"/>
      <c r="EK256" s="401"/>
    </row>
    <row r="257" spans="1:141" ht="14.4" x14ac:dyDescent="0.3">
      <c r="A257" s="404" t="s">
        <v>1859</v>
      </c>
      <c r="B257" s="405">
        <v>39863</v>
      </c>
      <c r="C257" s="406">
        <v>75</v>
      </c>
      <c r="D257" s="407">
        <v>86</v>
      </c>
      <c r="E257" s="407">
        <v>84</v>
      </c>
      <c r="F257" s="407"/>
      <c r="G257" s="430">
        <v>22</v>
      </c>
      <c r="H257" s="431">
        <v>1</v>
      </c>
      <c r="I257" s="300" t="s">
        <v>3716</v>
      </c>
      <c r="J257" s="300" t="s">
        <v>3739</v>
      </c>
      <c r="K257" s="300"/>
      <c r="L257" s="300" t="s">
        <v>3726</v>
      </c>
      <c r="M257" s="300" t="s">
        <v>3723</v>
      </c>
      <c r="N257" s="300" t="s">
        <v>3724</v>
      </c>
      <c r="O257" s="300" t="s">
        <v>3725</v>
      </c>
      <c r="P257" s="400" t="s">
        <v>3738</v>
      </c>
      <c r="Q257" s="400" t="s">
        <v>3739</v>
      </c>
      <c r="R257" s="401"/>
      <c r="S257" s="401"/>
      <c r="T257" s="401"/>
      <c r="U257" s="401"/>
      <c r="V257" s="401"/>
      <c r="W257" s="401"/>
      <c r="X257" s="401"/>
      <c r="Y257" s="401"/>
      <c r="Z257" s="401"/>
      <c r="AA257" s="401"/>
      <c r="AB257" s="401"/>
      <c r="AC257" s="401"/>
      <c r="AD257" s="401"/>
      <c r="AE257" s="401"/>
      <c r="AF257" s="401"/>
      <c r="AG257" s="401"/>
      <c r="AH257" s="401"/>
      <c r="AI257" s="401"/>
      <c r="AJ257" s="401"/>
      <c r="AK257" s="401"/>
      <c r="AL257" s="401"/>
      <c r="AM257" s="401"/>
      <c r="AN257" s="401"/>
      <c r="AO257" s="401"/>
      <c r="AP257" s="401"/>
      <c r="AQ257" s="401"/>
      <c r="AR257" s="401"/>
      <c r="AS257" s="401"/>
      <c r="AT257" s="401"/>
      <c r="AU257" s="401"/>
      <c r="AV257" s="401"/>
      <c r="AW257" s="401"/>
      <c r="AX257" s="401"/>
      <c r="AY257" s="401"/>
      <c r="AZ257" s="401"/>
      <c r="BA257" s="401"/>
      <c r="BB257" s="401"/>
      <c r="BC257" s="401"/>
      <c r="BD257" s="401"/>
      <c r="BE257" s="401"/>
      <c r="BF257" s="401"/>
      <c r="BG257" s="401"/>
      <c r="BH257" s="401"/>
      <c r="BI257" s="401"/>
      <c r="BJ257" s="401"/>
      <c r="BK257" s="401"/>
      <c r="BL257" s="401"/>
      <c r="BM257" s="401"/>
      <c r="BN257" s="401"/>
      <c r="BO257" s="401"/>
      <c r="BP257" s="401"/>
      <c r="BQ257" s="401"/>
      <c r="BR257" s="401"/>
      <c r="BS257" s="401"/>
      <c r="BT257" s="401"/>
      <c r="BU257" s="401"/>
      <c r="BV257" s="401"/>
      <c r="BW257" s="401"/>
      <c r="BX257" s="401"/>
      <c r="BY257" s="401"/>
      <c r="BZ257" s="401"/>
      <c r="CA257" s="401"/>
      <c r="CB257" s="401"/>
      <c r="CC257" s="401"/>
      <c r="CD257" s="401"/>
      <c r="CE257" s="401"/>
      <c r="CF257" s="401"/>
      <c r="CG257" s="401"/>
      <c r="CH257" s="401"/>
      <c r="CI257" s="401"/>
      <c r="CJ257" s="401"/>
      <c r="CK257" s="401"/>
      <c r="CL257" s="401"/>
      <c r="CM257" s="401"/>
      <c r="CN257" s="401"/>
      <c r="CO257" s="401"/>
      <c r="CP257" s="401"/>
      <c r="CQ257" s="401"/>
      <c r="CR257" s="401"/>
      <c r="CS257" s="401"/>
      <c r="CT257" s="401"/>
      <c r="CU257" s="401"/>
      <c r="CV257" s="401"/>
      <c r="CW257" s="401"/>
      <c r="CX257" s="401"/>
      <c r="CY257" s="401"/>
      <c r="CZ257" s="401"/>
      <c r="DA257" s="401"/>
      <c r="DB257" s="401"/>
      <c r="DC257" s="401"/>
      <c r="DD257" s="401"/>
      <c r="DE257" s="401"/>
      <c r="DF257" s="401"/>
      <c r="DG257" s="401"/>
      <c r="DH257" s="401"/>
      <c r="DI257" s="401"/>
      <c r="DJ257" s="401"/>
      <c r="DK257" s="401"/>
      <c r="DL257" s="401"/>
      <c r="DM257" s="401"/>
      <c r="DN257" s="401"/>
      <c r="DO257" s="401"/>
      <c r="DP257" s="401"/>
      <c r="DQ257" s="401"/>
      <c r="DR257" s="401"/>
      <c r="DS257" s="401"/>
      <c r="DT257" s="401"/>
      <c r="DU257" s="401"/>
      <c r="DV257" s="401"/>
      <c r="DW257" s="401"/>
      <c r="DX257" s="401"/>
      <c r="DY257" s="401"/>
      <c r="DZ257" s="401"/>
      <c r="EA257" s="401"/>
      <c r="EB257" s="401"/>
      <c r="EC257" s="401"/>
      <c r="ED257" s="401"/>
      <c r="EE257" s="401"/>
      <c r="EF257" s="401"/>
      <c r="EG257" s="401"/>
      <c r="EH257" s="401"/>
      <c r="EI257" s="401"/>
      <c r="EJ257" s="401"/>
      <c r="EK257" s="401"/>
    </row>
    <row r="258" spans="1:141" ht="14.4" x14ac:dyDescent="0.3">
      <c r="A258" s="404" t="s">
        <v>1860</v>
      </c>
      <c r="B258" s="405">
        <v>39862</v>
      </c>
      <c r="C258" s="406">
        <v>75</v>
      </c>
      <c r="D258" s="407">
        <v>74</v>
      </c>
      <c r="E258" s="407">
        <v>72</v>
      </c>
      <c r="F258" s="407"/>
      <c r="G258" s="430">
        <v>22</v>
      </c>
      <c r="H258" s="431">
        <v>1</v>
      </c>
      <c r="I258" s="300" t="s">
        <v>3716</v>
      </c>
      <c r="J258" s="300" t="s">
        <v>3739</v>
      </c>
      <c r="K258" s="300"/>
      <c r="L258" s="300" t="s">
        <v>3726</v>
      </c>
      <c r="M258" s="300" t="s">
        <v>3723</v>
      </c>
      <c r="N258" s="300" t="s">
        <v>3724</v>
      </c>
      <c r="O258" s="300" t="s">
        <v>3725</v>
      </c>
      <c r="P258" s="400" t="s">
        <v>3738</v>
      </c>
      <c r="Q258" s="400" t="s">
        <v>3739</v>
      </c>
      <c r="R258" s="401"/>
      <c r="S258" s="401"/>
      <c r="T258" s="401"/>
      <c r="U258" s="401"/>
      <c r="V258" s="401"/>
      <c r="W258" s="401"/>
      <c r="X258" s="401"/>
      <c r="Y258" s="401"/>
      <c r="Z258" s="401"/>
      <c r="AA258" s="401"/>
      <c r="AB258" s="401"/>
      <c r="AC258" s="401"/>
      <c r="AD258" s="401"/>
      <c r="AE258" s="401"/>
      <c r="AF258" s="401"/>
      <c r="AG258" s="401"/>
      <c r="AH258" s="401"/>
      <c r="AI258" s="401"/>
      <c r="AJ258" s="401"/>
      <c r="AK258" s="401"/>
      <c r="AL258" s="401"/>
      <c r="AM258" s="401"/>
      <c r="AN258" s="401"/>
      <c r="AO258" s="401"/>
      <c r="AP258" s="401"/>
      <c r="AQ258" s="401"/>
      <c r="AR258" s="401"/>
      <c r="AS258" s="401"/>
      <c r="AT258" s="401"/>
      <c r="AU258" s="401"/>
      <c r="AV258" s="401"/>
      <c r="AW258" s="401"/>
      <c r="AX258" s="401"/>
      <c r="AY258" s="401"/>
      <c r="AZ258" s="401"/>
      <c r="BA258" s="401"/>
      <c r="BB258" s="401"/>
      <c r="BC258" s="401"/>
      <c r="BD258" s="401"/>
      <c r="BE258" s="401"/>
      <c r="BF258" s="401"/>
      <c r="BG258" s="401"/>
      <c r="BH258" s="401"/>
      <c r="BI258" s="401"/>
      <c r="BJ258" s="401"/>
      <c r="BK258" s="401"/>
      <c r="BL258" s="401"/>
      <c r="BM258" s="401"/>
      <c r="BN258" s="401"/>
      <c r="BO258" s="401"/>
      <c r="BP258" s="401"/>
      <c r="BQ258" s="401"/>
      <c r="BR258" s="401"/>
      <c r="BS258" s="401"/>
      <c r="BT258" s="401"/>
      <c r="BU258" s="401"/>
      <c r="BV258" s="401"/>
      <c r="BW258" s="401"/>
      <c r="BX258" s="401"/>
      <c r="BY258" s="401"/>
      <c r="BZ258" s="401"/>
      <c r="CA258" s="401"/>
      <c r="CB258" s="401"/>
      <c r="CC258" s="401"/>
      <c r="CD258" s="401"/>
      <c r="CE258" s="401"/>
      <c r="CF258" s="401"/>
      <c r="CG258" s="401"/>
      <c r="CH258" s="401"/>
      <c r="CI258" s="401"/>
      <c r="CJ258" s="401"/>
      <c r="CK258" s="401"/>
      <c r="CL258" s="401"/>
      <c r="CM258" s="401"/>
      <c r="CN258" s="401"/>
      <c r="CO258" s="401"/>
      <c r="CP258" s="401"/>
      <c r="CQ258" s="401"/>
      <c r="CR258" s="401"/>
      <c r="CS258" s="401"/>
      <c r="CT258" s="401"/>
      <c r="CU258" s="401"/>
      <c r="CV258" s="401"/>
      <c r="CW258" s="401"/>
      <c r="CX258" s="401"/>
      <c r="CY258" s="401"/>
      <c r="CZ258" s="401"/>
      <c r="DA258" s="401"/>
      <c r="DB258" s="401"/>
      <c r="DC258" s="401"/>
      <c r="DD258" s="401"/>
      <c r="DE258" s="401"/>
      <c r="DF258" s="401"/>
      <c r="DG258" s="401"/>
      <c r="DH258" s="401"/>
      <c r="DI258" s="401"/>
      <c r="DJ258" s="401"/>
      <c r="DK258" s="401"/>
      <c r="DL258" s="401"/>
      <c r="DM258" s="401"/>
      <c r="DN258" s="401"/>
      <c r="DO258" s="401"/>
      <c r="DP258" s="401"/>
      <c r="DQ258" s="401"/>
      <c r="DR258" s="401"/>
      <c r="DS258" s="401"/>
      <c r="DT258" s="401"/>
      <c r="DU258" s="401"/>
      <c r="DV258" s="401"/>
      <c r="DW258" s="401"/>
      <c r="DX258" s="401"/>
      <c r="DY258" s="401"/>
      <c r="DZ258" s="401"/>
      <c r="EA258" s="401"/>
      <c r="EB258" s="401"/>
      <c r="EC258" s="401"/>
      <c r="ED258" s="401"/>
      <c r="EE258" s="401"/>
      <c r="EF258" s="401"/>
      <c r="EG258" s="401"/>
      <c r="EH258" s="401"/>
      <c r="EI258" s="401"/>
      <c r="EJ258" s="401"/>
      <c r="EK258" s="401"/>
    </row>
    <row r="259" spans="1:141" ht="14.4" x14ac:dyDescent="0.3">
      <c r="A259" s="404" t="s">
        <v>1861</v>
      </c>
      <c r="B259" s="405">
        <v>39864</v>
      </c>
      <c r="C259" s="406">
        <v>75</v>
      </c>
      <c r="D259" s="407">
        <v>86</v>
      </c>
      <c r="E259" s="407">
        <v>84</v>
      </c>
      <c r="F259" s="407"/>
      <c r="G259" s="430">
        <v>22</v>
      </c>
      <c r="H259" s="431">
        <v>1</v>
      </c>
      <c r="I259" s="300" t="s">
        <v>3716</v>
      </c>
      <c r="J259" s="300" t="s">
        <v>3739</v>
      </c>
      <c r="K259" s="300"/>
      <c r="L259" s="300" t="s">
        <v>3726</v>
      </c>
      <c r="M259" s="300" t="s">
        <v>3723</v>
      </c>
      <c r="N259" s="300" t="s">
        <v>3724</v>
      </c>
      <c r="O259" s="300" t="s">
        <v>3725</v>
      </c>
      <c r="P259" s="400" t="s">
        <v>3738</v>
      </c>
      <c r="Q259" s="400" t="s">
        <v>3739</v>
      </c>
      <c r="R259" s="401"/>
      <c r="S259" s="401"/>
      <c r="T259" s="401"/>
      <c r="U259" s="401"/>
      <c r="V259" s="401"/>
      <c r="W259" s="401"/>
      <c r="X259" s="401"/>
      <c r="Y259" s="401"/>
      <c r="Z259" s="401"/>
      <c r="AA259" s="401"/>
      <c r="AB259" s="401"/>
      <c r="AC259" s="401"/>
      <c r="AD259" s="401"/>
      <c r="AE259" s="401"/>
      <c r="AF259" s="401"/>
      <c r="AG259" s="401"/>
      <c r="AH259" s="401"/>
      <c r="AI259" s="401"/>
      <c r="AJ259" s="401"/>
      <c r="AK259" s="401"/>
      <c r="AL259" s="401"/>
      <c r="AM259" s="401"/>
      <c r="AN259" s="401"/>
      <c r="AO259" s="401"/>
      <c r="AP259" s="401"/>
      <c r="AQ259" s="401"/>
      <c r="AR259" s="401"/>
      <c r="AS259" s="401"/>
      <c r="AT259" s="401"/>
      <c r="AU259" s="401"/>
      <c r="AV259" s="401"/>
      <c r="AW259" s="401"/>
      <c r="AX259" s="401"/>
      <c r="AY259" s="401"/>
      <c r="AZ259" s="401"/>
      <c r="BA259" s="401"/>
      <c r="BB259" s="401"/>
      <c r="BC259" s="401"/>
      <c r="BD259" s="401"/>
      <c r="BE259" s="401"/>
      <c r="BF259" s="401"/>
      <c r="BG259" s="401"/>
      <c r="BH259" s="401"/>
      <c r="BI259" s="401"/>
      <c r="BJ259" s="401"/>
      <c r="BK259" s="401"/>
      <c r="BL259" s="401"/>
      <c r="BM259" s="401"/>
      <c r="BN259" s="401"/>
      <c r="BO259" s="401"/>
      <c r="BP259" s="401"/>
      <c r="BQ259" s="401"/>
      <c r="BR259" s="401"/>
      <c r="BS259" s="401"/>
      <c r="BT259" s="401"/>
      <c r="BU259" s="401"/>
      <c r="BV259" s="401"/>
      <c r="BW259" s="401"/>
      <c r="BX259" s="401"/>
      <c r="BY259" s="401"/>
      <c r="BZ259" s="401"/>
      <c r="CA259" s="401"/>
      <c r="CB259" s="401"/>
      <c r="CC259" s="401"/>
      <c r="CD259" s="401"/>
      <c r="CE259" s="401"/>
      <c r="CF259" s="401"/>
      <c r="CG259" s="401"/>
      <c r="CH259" s="401"/>
      <c r="CI259" s="401"/>
      <c r="CJ259" s="401"/>
      <c r="CK259" s="401"/>
      <c r="CL259" s="401"/>
      <c r="CM259" s="401"/>
      <c r="CN259" s="401"/>
      <c r="CO259" s="401"/>
      <c r="CP259" s="401"/>
      <c r="CQ259" s="401"/>
      <c r="CR259" s="401"/>
      <c r="CS259" s="401"/>
      <c r="CT259" s="401"/>
      <c r="CU259" s="401"/>
      <c r="CV259" s="401"/>
      <c r="CW259" s="401"/>
      <c r="CX259" s="401"/>
      <c r="CY259" s="401"/>
      <c r="CZ259" s="401"/>
      <c r="DA259" s="401"/>
      <c r="DB259" s="401"/>
      <c r="DC259" s="401"/>
      <c r="DD259" s="401"/>
      <c r="DE259" s="401"/>
      <c r="DF259" s="401"/>
      <c r="DG259" s="401"/>
      <c r="DH259" s="401"/>
      <c r="DI259" s="401"/>
      <c r="DJ259" s="401"/>
      <c r="DK259" s="401"/>
      <c r="DL259" s="401"/>
      <c r="DM259" s="401"/>
      <c r="DN259" s="401"/>
      <c r="DO259" s="401"/>
      <c r="DP259" s="401"/>
      <c r="DQ259" s="401"/>
      <c r="DR259" s="401"/>
      <c r="DS259" s="401"/>
      <c r="DT259" s="401"/>
      <c r="DU259" s="401"/>
      <c r="DV259" s="401"/>
      <c r="DW259" s="401"/>
      <c r="DX259" s="401"/>
      <c r="DY259" s="401"/>
      <c r="DZ259" s="401"/>
      <c r="EA259" s="401"/>
      <c r="EB259" s="401"/>
      <c r="EC259" s="401"/>
      <c r="ED259" s="401"/>
      <c r="EE259" s="401"/>
      <c r="EF259" s="401"/>
      <c r="EG259" s="401"/>
      <c r="EH259" s="401"/>
      <c r="EI259" s="401"/>
      <c r="EJ259" s="401"/>
      <c r="EK259" s="401"/>
    </row>
    <row r="260" spans="1:141" ht="14.4" x14ac:dyDescent="0.3">
      <c r="A260" s="404" t="s">
        <v>1862</v>
      </c>
      <c r="B260" s="405">
        <v>39863</v>
      </c>
      <c r="C260" s="406">
        <v>75</v>
      </c>
      <c r="D260" s="407">
        <v>86</v>
      </c>
      <c r="E260" s="407">
        <v>84</v>
      </c>
      <c r="F260" s="407"/>
      <c r="G260" s="430">
        <v>22</v>
      </c>
      <c r="H260" s="431">
        <v>1</v>
      </c>
      <c r="I260" s="300" t="s">
        <v>3716</v>
      </c>
      <c r="J260" s="300" t="s">
        <v>3739</v>
      </c>
      <c r="K260" s="300"/>
      <c r="L260" s="300" t="s">
        <v>3726</v>
      </c>
      <c r="M260" s="300" t="s">
        <v>3723</v>
      </c>
      <c r="N260" s="300" t="s">
        <v>3724</v>
      </c>
      <c r="O260" s="300" t="s">
        <v>3725</v>
      </c>
      <c r="P260" s="400" t="s">
        <v>3738</v>
      </c>
      <c r="Q260" s="400" t="s">
        <v>3739</v>
      </c>
      <c r="R260" s="401"/>
      <c r="S260" s="401"/>
      <c r="T260" s="401"/>
      <c r="U260" s="401"/>
      <c r="V260" s="401"/>
      <c r="W260" s="401"/>
      <c r="X260" s="401"/>
      <c r="Y260" s="401"/>
      <c r="Z260" s="401"/>
      <c r="AA260" s="401"/>
      <c r="AB260" s="401"/>
      <c r="AC260" s="401"/>
      <c r="AD260" s="401"/>
      <c r="AE260" s="401"/>
      <c r="AF260" s="401"/>
      <c r="AG260" s="401"/>
      <c r="AH260" s="401"/>
      <c r="AI260" s="401"/>
      <c r="AJ260" s="401"/>
      <c r="AK260" s="401"/>
      <c r="AL260" s="401"/>
      <c r="AM260" s="401"/>
      <c r="AN260" s="401"/>
      <c r="AO260" s="401"/>
      <c r="AP260" s="401"/>
      <c r="AQ260" s="401"/>
      <c r="AR260" s="401"/>
      <c r="AS260" s="401"/>
      <c r="AT260" s="401"/>
      <c r="AU260" s="401"/>
      <c r="AV260" s="401"/>
      <c r="AW260" s="401"/>
      <c r="AX260" s="401"/>
      <c r="AY260" s="401"/>
      <c r="AZ260" s="401"/>
      <c r="BA260" s="401"/>
      <c r="BB260" s="401"/>
      <c r="BC260" s="401"/>
      <c r="BD260" s="401"/>
      <c r="BE260" s="401"/>
      <c r="BF260" s="401"/>
      <c r="BG260" s="401"/>
      <c r="BH260" s="401"/>
      <c r="BI260" s="401"/>
      <c r="BJ260" s="401"/>
      <c r="BK260" s="401"/>
      <c r="BL260" s="401"/>
      <c r="BM260" s="401"/>
      <c r="BN260" s="401"/>
      <c r="BO260" s="401"/>
      <c r="BP260" s="401"/>
      <c r="BQ260" s="401"/>
      <c r="BR260" s="401"/>
      <c r="BS260" s="401"/>
      <c r="BT260" s="401"/>
      <c r="BU260" s="401"/>
      <c r="BV260" s="401"/>
      <c r="BW260" s="401"/>
      <c r="BX260" s="401"/>
      <c r="BY260" s="401"/>
      <c r="BZ260" s="401"/>
      <c r="CA260" s="401"/>
      <c r="CB260" s="401"/>
      <c r="CC260" s="401"/>
      <c r="CD260" s="401"/>
      <c r="CE260" s="401"/>
      <c r="CF260" s="401"/>
      <c r="CG260" s="401"/>
      <c r="CH260" s="401"/>
      <c r="CI260" s="401"/>
      <c r="CJ260" s="401"/>
      <c r="CK260" s="401"/>
      <c r="CL260" s="401"/>
      <c r="CM260" s="401"/>
      <c r="CN260" s="401"/>
      <c r="CO260" s="401"/>
      <c r="CP260" s="401"/>
      <c r="CQ260" s="401"/>
      <c r="CR260" s="401"/>
      <c r="CS260" s="401"/>
      <c r="CT260" s="401"/>
      <c r="CU260" s="401"/>
      <c r="CV260" s="401"/>
      <c r="CW260" s="401"/>
      <c r="CX260" s="401"/>
      <c r="CY260" s="401"/>
      <c r="CZ260" s="401"/>
      <c r="DA260" s="401"/>
      <c r="DB260" s="401"/>
      <c r="DC260" s="401"/>
      <c r="DD260" s="401"/>
      <c r="DE260" s="401"/>
      <c r="DF260" s="401"/>
      <c r="DG260" s="401"/>
      <c r="DH260" s="401"/>
      <c r="DI260" s="401"/>
      <c r="DJ260" s="401"/>
      <c r="DK260" s="401"/>
      <c r="DL260" s="401"/>
      <c r="DM260" s="401"/>
      <c r="DN260" s="401"/>
      <c r="DO260" s="401"/>
      <c r="DP260" s="401"/>
      <c r="DQ260" s="401"/>
      <c r="DR260" s="401"/>
      <c r="DS260" s="401"/>
      <c r="DT260" s="401"/>
      <c r="DU260" s="401"/>
      <c r="DV260" s="401"/>
      <c r="DW260" s="401"/>
      <c r="DX260" s="401"/>
      <c r="DY260" s="401"/>
      <c r="DZ260" s="401"/>
      <c r="EA260" s="401"/>
      <c r="EB260" s="401"/>
      <c r="EC260" s="401"/>
      <c r="ED260" s="401"/>
      <c r="EE260" s="401"/>
      <c r="EF260" s="401"/>
      <c r="EG260" s="401"/>
      <c r="EH260" s="401"/>
      <c r="EI260" s="401"/>
      <c r="EJ260" s="401"/>
      <c r="EK260" s="401"/>
    </row>
    <row r="261" spans="1:141" ht="14.4" x14ac:dyDescent="0.3">
      <c r="A261" s="404" t="s">
        <v>1863</v>
      </c>
      <c r="B261" s="405">
        <v>39863</v>
      </c>
      <c r="C261" s="406">
        <v>75</v>
      </c>
      <c r="D261" s="407">
        <v>85</v>
      </c>
      <c r="E261" s="407">
        <v>83</v>
      </c>
      <c r="F261" s="407"/>
      <c r="G261" s="430">
        <v>22</v>
      </c>
      <c r="H261" s="431">
        <v>1</v>
      </c>
      <c r="I261" s="300" t="s">
        <v>3716</v>
      </c>
      <c r="J261" s="300" t="s">
        <v>3739</v>
      </c>
      <c r="K261" s="300"/>
      <c r="L261" s="300" t="s">
        <v>3726</v>
      </c>
      <c r="M261" s="300" t="s">
        <v>3723</v>
      </c>
      <c r="N261" s="300" t="s">
        <v>3724</v>
      </c>
      <c r="O261" s="300" t="s">
        <v>3725</v>
      </c>
      <c r="P261" s="400" t="s">
        <v>3738</v>
      </c>
      <c r="Q261" s="400" t="s">
        <v>3739</v>
      </c>
      <c r="R261" s="401"/>
      <c r="S261" s="401"/>
      <c r="T261" s="401"/>
      <c r="U261" s="401"/>
      <c r="V261" s="401"/>
      <c r="W261" s="401"/>
      <c r="X261" s="401"/>
      <c r="Y261" s="401"/>
      <c r="Z261" s="401"/>
      <c r="AA261" s="401"/>
      <c r="AB261" s="401"/>
      <c r="AC261" s="401"/>
      <c r="AD261" s="401"/>
      <c r="AE261" s="401"/>
      <c r="AF261" s="401"/>
      <c r="AG261" s="401"/>
      <c r="AH261" s="401"/>
      <c r="AI261" s="401"/>
      <c r="AJ261" s="401"/>
      <c r="AK261" s="401"/>
      <c r="AL261" s="401"/>
      <c r="AM261" s="401"/>
      <c r="AN261" s="401"/>
      <c r="AO261" s="401"/>
      <c r="AP261" s="401"/>
      <c r="AQ261" s="401"/>
      <c r="AR261" s="401"/>
      <c r="AS261" s="401"/>
      <c r="AT261" s="401"/>
      <c r="AU261" s="401"/>
      <c r="AV261" s="401"/>
      <c r="AW261" s="401"/>
      <c r="AX261" s="401"/>
      <c r="AY261" s="401"/>
      <c r="AZ261" s="401"/>
      <c r="BA261" s="401"/>
      <c r="BB261" s="401"/>
      <c r="BC261" s="401"/>
      <c r="BD261" s="401"/>
      <c r="BE261" s="401"/>
      <c r="BF261" s="401"/>
      <c r="BG261" s="401"/>
      <c r="BH261" s="401"/>
      <c r="BI261" s="401"/>
      <c r="BJ261" s="401"/>
      <c r="BK261" s="401"/>
      <c r="BL261" s="401"/>
      <c r="BM261" s="401"/>
      <c r="BN261" s="401"/>
      <c r="BO261" s="401"/>
      <c r="BP261" s="401"/>
      <c r="BQ261" s="401"/>
      <c r="BR261" s="401"/>
      <c r="BS261" s="401"/>
      <c r="BT261" s="401"/>
      <c r="BU261" s="401"/>
      <c r="BV261" s="401"/>
      <c r="BW261" s="401"/>
      <c r="BX261" s="401"/>
      <c r="BY261" s="401"/>
      <c r="BZ261" s="401"/>
      <c r="CA261" s="401"/>
      <c r="CB261" s="401"/>
      <c r="CC261" s="401"/>
      <c r="CD261" s="401"/>
      <c r="CE261" s="401"/>
      <c r="CF261" s="401"/>
      <c r="CG261" s="401"/>
      <c r="CH261" s="401"/>
      <c r="CI261" s="401"/>
      <c r="CJ261" s="401"/>
      <c r="CK261" s="401"/>
      <c r="CL261" s="401"/>
      <c r="CM261" s="401"/>
      <c r="CN261" s="401"/>
      <c r="CO261" s="401"/>
      <c r="CP261" s="401"/>
      <c r="CQ261" s="401"/>
      <c r="CR261" s="401"/>
      <c r="CS261" s="401"/>
      <c r="CT261" s="401"/>
      <c r="CU261" s="401"/>
      <c r="CV261" s="401"/>
      <c r="CW261" s="401"/>
      <c r="CX261" s="401"/>
      <c r="CY261" s="401"/>
      <c r="CZ261" s="401"/>
      <c r="DA261" s="401"/>
      <c r="DB261" s="401"/>
      <c r="DC261" s="401"/>
      <c r="DD261" s="401"/>
      <c r="DE261" s="401"/>
      <c r="DF261" s="401"/>
      <c r="DG261" s="401"/>
      <c r="DH261" s="401"/>
      <c r="DI261" s="401"/>
      <c r="DJ261" s="401"/>
      <c r="DK261" s="401"/>
      <c r="DL261" s="401"/>
      <c r="DM261" s="401"/>
      <c r="DN261" s="401"/>
      <c r="DO261" s="401"/>
      <c r="DP261" s="401"/>
      <c r="DQ261" s="401"/>
      <c r="DR261" s="401"/>
      <c r="DS261" s="401"/>
      <c r="DT261" s="401"/>
      <c r="DU261" s="401"/>
      <c r="DV261" s="401"/>
      <c r="DW261" s="401"/>
      <c r="DX261" s="401"/>
      <c r="DY261" s="401"/>
      <c r="DZ261" s="401"/>
      <c r="EA261" s="401"/>
      <c r="EB261" s="401"/>
      <c r="EC261" s="401"/>
      <c r="ED261" s="401"/>
      <c r="EE261" s="401"/>
      <c r="EF261" s="401"/>
      <c r="EG261" s="401"/>
      <c r="EH261" s="401"/>
      <c r="EI261" s="401"/>
      <c r="EJ261" s="401"/>
      <c r="EK261" s="401"/>
    </row>
    <row r="262" spans="1:141" ht="14.4" x14ac:dyDescent="0.3">
      <c r="A262" s="404" t="s">
        <v>1864</v>
      </c>
      <c r="B262" s="405">
        <v>39863</v>
      </c>
      <c r="C262" s="406">
        <v>75</v>
      </c>
      <c r="D262" s="407">
        <v>86</v>
      </c>
      <c r="E262" s="407">
        <v>84</v>
      </c>
      <c r="F262" s="407"/>
      <c r="G262" s="430">
        <v>22</v>
      </c>
      <c r="H262" s="431">
        <v>1</v>
      </c>
      <c r="I262" s="300" t="s">
        <v>3716</v>
      </c>
      <c r="J262" s="300" t="s">
        <v>3739</v>
      </c>
      <c r="K262" s="300"/>
      <c r="L262" s="300" t="s">
        <v>3726</v>
      </c>
      <c r="M262" s="300" t="s">
        <v>3723</v>
      </c>
      <c r="N262" s="300" t="s">
        <v>3724</v>
      </c>
      <c r="O262" s="300" t="s">
        <v>3725</v>
      </c>
      <c r="P262" s="400" t="s">
        <v>3738</v>
      </c>
      <c r="Q262" s="400" t="s">
        <v>3739</v>
      </c>
      <c r="R262" s="401"/>
      <c r="S262" s="401"/>
      <c r="T262" s="401"/>
      <c r="U262" s="401"/>
      <c r="V262" s="401"/>
      <c r="W262" s="401"/>
      <c r="X262" s="401"/>
      <c r="Y262" s="401"/>
      <c r="Z262" s="401"/>
      <c r="AA262" s="401"/>
      <c r="AB262" s="401"/>
      <c r="AC262" s="401"/>
      <c r="AD262" s="401"/>
      <c r="AE262" s="401"/>
      <c r="AF262" s="401"/>
      <c r="AG262" s="401"/>
      <c r="AH262" s="401"/>
      <c r="AI262" s="401"/>
      <c r="AJ262" s="401"/>
      <c r="AK262" s="401"/>
      <c r="AL262" s="401"/>
      <c r="AM262" s="401"/>
      <c r="AN262" s="401"/>
      <c r="AO262" s="401"/>
      <c r="AP262" s="401"/>
      <c r="AQ262" s="401"/>
      <c r="AR262" s="401"/>
      <c r="AS262" s="401"/>
      <c r="AT262" s="401"/>
      <c r="AU262" s="401"/>
      <c r="AV262" s="401"/>
      <c r="AW262" s="401"/>
      <c r="AX262" s="401"/>
      <c r="AY262" s="401"/>
      <c r="AZ262" s="401"/>
      <c r="BA262" s="401"/>
      <c r="BB262" s="401"/>
      <c r="BC262" s="401"/>
      <c r="BD262" s="401"/>
      <c r="BE262" s="401"/>
      <c r="BF262" s="401"/>
      <c r="BG262" s="401"/>
      <c r="BH262" s="401"/>
      <c r="BI262" s="401"/>
      <c r="BJ262" s="401"/>
      <c r="BK262" s="401"/>
      <c r="BL262" s="401"/>
      <c r="BM262" s="401"/>
      <c r="BN262" s="401"/>
      <c r="BO262" s="401"/>
      <c r="BP262" s="401"/>
      <c r="BQ262" s="401"/>
      <c r="BR262" s="401"/>
      <c r="BS262" s="401"/>
      <c r="BT262" s="401"/>
      <c r="BU262" s="401"/>
      <c r="BV262" s="401"/>
      <c r="BW262" s="401"/>
      <c r="BX262" s="401"/>
      <c r="BY262" s="401"/>
      <c r="BZ262" s="401"/>
      <c r="CA262" s="401"/>
      <c r="CB262" s="401"/>
      <c r="CC262" s="401"/>
      <c r="CD262" s="401"/>
      <c r="CE262" s="401"/>
      <c r="CF262" s="401"/>
      <c r="CG262" s="401"/>
      <c r="CH262" s="401"/>
      <c r="CI262" s="401"/>
      <c r="CJ262" s="401"/>
      <c r="CK262" s="401"/>
      <c r="CL262" s="401"/>
      <c r="CM262" s="401"/>
      <c r="CN262" s="401"/>
      <c r="CO262" s="401"/>
      <c r="CP262" s="401"/>
      <c r="CQ262" s="401"/>
      <c r="CR262" s="401"/>
      <c r="CS262" s="401"/>
      <c r="CT262" s="401"/>
      <c r="CU262" s="401"/>
      <c r="CV262" s="401"/>
      <c r="CW262" s="401"/>
      <c r="CX262" s="401"/>
      <c r="CY262" s="401"/>
      <c r="CZ262" s="401"/>
      <c r="DA262" s="401"/>
      <c r="DB262" s="401"/>
      <c r="DC262" s="401"/>
      <c r="DD262" s="401"/>
      <c r="DE262" s="401"/>
      <c r="DF262" s="401"/>
      <c r="DG262" s="401"/>
      <c r="DH262" s="401"/>
      <c r="DI262" s="401"/>
      <c r="DJ262" s="401"/>
      <c r="DK262" s="401"/>
      <c r="DL262" s="401"/>
      <c r="DM262" s="401"/>
      <c r="DN262" s="401"/>
      <c r="DO262" s="401"/>
      <c r="DP262" s="401"/>
      <c r="DQ262" s="401"/>
      <c r="DR262" s="401"/>
      <c r="DS262" s="401"/>
      <c r="DT262" s="401"/>
      <c r="DU262" s="401"/>
      <c r="DV262" s="401"/>
      <c r="DW262" s="401"/>
      <c r="DX262" s="401"/>
      <c r="DY262" s="401"/>
      <c r="DZ262" s="401"/>
      <c r="EA262" s="401"/>
      <c r="EB262" s="401"/>
      <c r="EC262" s="401"/>
      <c r="ED262" s="401"/>
      <c r="EE262" s="401"/>
      <c r="EF262" s="401"/>
      <c r="EG262" s="401"/>
      <c r="EH262" s="401"/>
      <c r="EI262" s="401"/>
      <c r="EJ262" s="401"/>
      <c r="EK262" s="401"/>
    </row>
    <row r="263" spans="1:141" ht="14.4" x14ac:dyDescent="0.3">
      <c r="A263" s="404" t="s">
        <v>1865</v>
      </c>
      <c r="B263" s="405">
        <v>39862</v>
      </c>
      <c r="C263" s="406">
        <v>75</v>
      </c>
      <c r="D263" s="407">
        <v>86</v>
      </c>
      <c r="E263" s="407">
        <v>84</v>
      </c>
      <c r="F263" s="407"/>
      <c r="G263" s="430">
        <v>22</v>
      </c>
      <c r="H263" s="431">
        <v>1</v>
      </c>
      <c r="I263" s="300" t="s">
        <v>3716</v>
      </c>
      <c r="J263" s="300" t="s">
        <v>3739</v>
      </c>
      <c r="K263" s="300"/>
      <c r="L263" s="300" t="s">
        <v>3726</v>
      </c>
      <c r="M263" s="300" t="s">
        <v>3723</v>
      </c>
      <c r="N263" s="300" t="s">
        <v>3724</v>
      </c>
      <c r="O263" s="300" t="s">
        <v>3725</v>
      </c>
      <c r="P263" s="400" t="s">
        <v>3738</v>
      </c>
      <c r="Q263" s="400" t="s">
        <v>3739</v>
      </c>
      <c r="R263" s="401"/>
      <c r="S263" s="401"/>
      <c r="T263" s="401"/>
      <c r="U263" s="401"/>
      <c r="V263" s="401"/>
      <c r="W263" s="401"/>
      <c r="X263" s="401"/>
      <c r="Y263" s="401"/>
      <c r="Z263" s="401"/>
      <c r="AA263" s="401"/>
      <c r="AB263" s="401"/>
      <c r="AC263" s="401"/>
      <c r="AD263" s="401"/>
      <c r="AE263" s="401"/>
      <c r="AF263" s="401"/>
      <c r="AG263" s="401"/>
      <c r="AH263" s="401"/>
      <c r="AI263" s="401"/>
      <c r="AJ263" s="401"/>
      <c r="AK263" s="401"/>
      <c r="AL263" s="401"/>
      <c r="AM263" s="401"/>
      <c r="AN263" s="401"/>
      <c r="AO263" s="401"/>
      <c r="AP263" s="401"/>
      <c r="AQ263" s="401"/>
      <c r="AR263" s="401"/>
      <c r="AS263" s="401"/>
      <c r="AT263" s="401"/>
      <c r="AU263" s="401"/>
      <c r="AV263" s="401"/>
      <c r="AW263" s="401"/>
      <c r="AX263" s="401"/>
      <c r="AY263" s="401"/>
      <c r="AZ263" s="401"/>
      <c r="BA263" s="401"/>
      <c r="BB263" s="401"/>
      <c r="BC263" s="401"/>
      <c r="BD263" s="401"/>
      <c r="BE263" s="401"/>
      <c r="BF263" s="401"/>
      <c r="BG263" s="401"/>
      <c r="BH263" s="401"/>
      <c r="BI263" s="401"/>
      <c r="BJ263" s="401"/>
      <c r="BK263" s="401"/>
      <c r="BL263" s="401"/>
      <c r="BM263" s="401"/>
      <c r="BN263" s="401"/>
      <c r="BO263" s="401"/>
      <c r="BP263" s="401"/>
      <c r="BQ263" s="401"/>
      <c r="BR263" s="401"/>
      <c r="BS263" s="401"/>
      <c r="BT263" s="401"/>
      <c r="BU263" s="401"/>
      <c r="BV263" s="401"/>
      <c r="BW263" s="401"/>
      <c r="BX263" s="401"/>
      <c r="BY263" s="401"/>
      <c r="BZ263" s="401"/>
      <c r="CA263" s="401"/>
      <c r="CB263" s="401"/>
      <c r="CC263" s="401"/>
      <c r="CD263" s="401"/>
      <c r="CE263" s="401"/>
      <c r="CF263" s="401"/>
      <c r="CG263" s="401"/>
      <c r="CH263" s="401"/>
      <c r="CI263" s="401"/>
      <c r="CJ263" s="401"/>
      <c r="CK263" s="401"/>
      <c r="CL263" s="401"/>
      <c r="CM263" s="401"/>
      <c r="CN263" s="401"/>
      <c r="CO263" s="401"/>
      <c r="CP263" s="401"/>
      <c r="CQ263" s="401"/>
      <c r="CR263" s="401"/>
      <c r="CS263" s="401"/>
      <c r="CT263" s="401"/>
      <c r="CU263" s="401"/>
      <c r="CV263" s="401"/>
      <c r="CW263" s="401"/>
      <c r="CX263" s="401"/>
      <c r="CY263" s="401"/>
      <c r="CZ263" s="401"/>
      <c r="DA263" s="401"/>
      <c r="DB263" s="401"/>
      <c r="DC263" s="401"/>
      <c r="DD263" s="401"/>
      <c r="DE263" s="401"/>
      <c r="DF263" s="401"/>
      <c r="DG263" s="401"/>
      <c r="DH263" s="401"/>
      <c r="DI263" s="401"/>
      <c r="DJ263" s="401"/>
      <c r="DK263" s="401"/>
      <c r="DL263" s="401"/>
      <c r="DM263" s="401"/>
      <c r="DN263" s="401"/>
      <c r="DO263" s="401"/>
      <c r="DP263" s="401"/>
      <c r="DQ263" s="401"/>
      <c r="DR263" s="401"/>
      <c r="DS263" s="401"/>
      <c r="DT263" s="401"/>
      <c r="DU263" s="401"/>
      <c r="DV263" s="401"/>
      <c r="DW263" s="401"/>
      <c r="DX263" s="401"/>
      <c r="DY263" s="401"/>
      <c r="DZ263" s="401"/>
      <c r="EA263" s="401"/>
      <c r="EB263" s="401"/>
      <c r="EC263" s="401"/>
      <c r="ED263" s="401"/>
      <c r="EE263" s="401"/>
      <c r="EF263" s="401"/>
      <c r="EG263" s="401"/>
      <c r="EH263" s="401"/>
      <c r="EI263" s="401"/>
      <c r="EJ263" s="401"/>
      <c r="EK263" s="401"/>
    </row>
    <row r="264" spans="1:141" ht="14.4" x14ac:dyDescent="0.3">
      <c r="A264" s="404" t="s">
        <v>1866</v>
      </c>
      <c r="B264" s="405">
        <v>39864</v>
      </c>
      <c r="C264" s="406">
        <v>75</v>
      </c>
      <c r="D264" s="407">
        <v>86</v>
      </c>
      <c r="E264" s="407">
        <v>84</v>
      </c>
      <c r="F264" s="407"/>
      <c r="G264" s="430">
        <v>21</v>
      </c>
      <c r="H264" s="431">
        <v>1</v>
      </c>
      <c r="I264" s="300" t="s">
        <v>3716</v>
      </c>
      <c r="J264" s="300" t="s">
        <v>3739</v>
      </c>
      <c r="K264" s="300"/>
      <c r="L264" s="300" t="s">
        <v>3726</v>
      </c>
      <c r="M264" s="300" t="s">
        <v>3723</v>
      </c>
      <c r="N264" s="300" t="s">
        <v>3724</v>
      </c>
      <c r="O264" s="300" t="s">
        <v>3725</v>
      </c>
      <c r="P264" s="400" t="s">
        <v>3738</v>
      </c>
      <c r="Q264" s="400" t="s">
        <v>3739</v>
      </c>
      <c r="R264" s="401"/>
      <c r="S264" s="401"/>
      <c r="T264" s="401"/>
      <c r="U264" s="401"/>
      <c r="V264" s="401"/>
      <c r="W264" s="401"/>
      <c r="X264" s="401"/>
      <c r="Y264" s="401"/>
      <c r="Z264" s="401"/>
      <c r="AA264" s="401"/>
      <c r="AB264" s="401"/>
      <c r="AC264" s="401"/>
      <c r="AD264" s="401"/>
      <c r="AE264" s="401"/>
      <c r="AF264" s="401"/>
      <c r="AG264" s="401"/>
      <c r="AH264" s="401"/>
      <c r="AI264" s="401"/>
      <c r="AJ264" s="401"/>
      <c r="AK264" s="401"/>
      <c r="AL264" s="401"/>
      <c r="AM264" s="401"/>
      <c r="AN264" s="401"/>
      <c r="AO264" s="401"/>
      <c r="AP264" s="401"/>
      <c r="AQ264" s="401"/>
      <c r="AR264" s="401"/>
      <c r="AS264" s="401"/>
      <c r="AT264" s="401"/>
      <c r="AU264" s="401"/>
      <c r="AV264" s="401"/>
      <c r="AW264" s="401"/>
      <c r="AX264" s="401"/>
      <c r="AY264" s="401"/>
      <c r="AZ264" s="401"/>
      <c r="BA264" s="401"/>
      <c r="BB264" s="401"/>
      <c r="BC264" s="401"/>
      <c r="BD264" s="401"/>
      <c r="BE264" s="401"/>
      <c r="BF264" s="401"/>
      <c r="BG264" s="401"/>
      <c r="BH264" s="401"/>
      <c r="BI264" s="401"/>
      <c r="BJ264" s="401"/>
      <c r="BK264" s="401"/>
      <c r="BL264" s="401"/>
      <c r="BM264" s="401"/>
      <c r="BN264" s="401"/>
      <c r="BO264" s="401"/>
      <c r="BP264" s="401"/>
      <c r="BQ264" s="401"/>
      <c r="BR264" s="401"/>
      <c r="BS264" s="401"/>
      <c r="BT264" s="401"/>
      <c r="BU264" s="401"/>
      <c r="BV264" s="401"/>
      <c r="BW264" s="401"/>
      <c r="BX264" s="401"/>
      <c r="BY264" s="401"/>
      <c r="BZ264" s="401"/>
      <c r="CA264" s="401"/>
      <c r="CB264" s="401"/>
      <c r="CC264" s="401"/>
      <c r="CD264" s="401"/>
      <c r="CE264" s="401"/>
      <c r="CF264" s="401"/>
      <c r="CG264" s="401"/>
      <c r="CH264" s="401"/>
      <c r="CI264" s="401"/>
      <c r="CJ264" s="401"/>
      <c r="CK264" s="401"/>
      <c r="CL264" s="401"/>
      <c r="CM264" s="401"/>
      <c r="CN264" s="401"/>
      <c r="CO264" s="401"/>
      <c r="CP264" s="401"/>
      <c r="CQ264" s="401"/>
      <c r="CR264" s="401"/>
      <c r="CS264" s="401"/>
      <c r="CT264" s="401"/>
      <c r="CU264" s="401"/>
      <c r="CV264" s="401"/>
      <c r="CW264" s="401"/>
      <c r="CX264" s="401"/>
      <c r="CY264" s="401"/>
      <c r="CZ264" s="401"/>
      <c r="DA264" s="401"/>
      <c r="DB264" s="401"/>
      <c r="DC264" s="401"/>
      <c r="DD264" s="401"/>
      <c r="DE264" s="401"/>
      <c r="DF264" s="401"/>
      <c r="DG264" s="401"/>
      <c r="DH264" s="401"/>
      <c r="DI264" s="401"/>
      <c r="DJ264" s="401"/>
      <c r="DK264" s="401"/>
      <c r="DL264" s="401"/>
      <c r="DM264" s="401"/>
      <c r="DN264" s="401"/>
      <c r="DO264" s="401"/>
      <c r="DP264" s="401"/>
      <c r="DQ264" s="401"/>
      <c r="DR264" s="401"/>
      <c r="DS264" s="401"/>
      <c r="DT264" s="401"/>
      <c r="DU264" s="401"/>
      <c r="DV264" s="401"/>
      <c r="DW264" s="401"/>
      <c r="DX264" s="401"/>
      <c r="DY264" s="401"/>
      <c r="DZ264" s="401"/>
      <c r="EA264" s="401"/>
      <c r="EB264" s="401"/>
      <c r="EC264" s="401"/>
      <c r="ED264" s="401"/>
      <c r="EE264" s="401"/>
      <c r="EF264" s="401"/>
      <c r="EG264" s="401"/>
      <c r="EH264" s="401"/>
      <c r="EI264" s="401"/>
      <c r="EJ264" s="401"/>
      <c r="EK264" s="401"/>
    </row>
    <row r="265" spans="1:141" ht="14.4" x14ac:dyDescent="0.3">
      <c r="A265" s="404" t="s">
        <v>1867</v>
      </c>
      <c r="B265" s="405">
        <v>39864</v>
      </c>
      <c r="C265" s="406">
        <v>75</v>
      </c>
      <c r="D265" s="407">
        <v>86</v>
      </c>
      <c r="E265" s="407">
        <v>84</v>
      </c>
      <c r="F265" s="407"/>
      <c r="G265" s="430">
        <v>22</v>
      </c>
      <c r="H265" s="431">
        <v>1</v>
      </c>
      <c r="I265" s="300" t="s">
        <v>3716</v>
      </c>
      <c r="J265" s="300" t="s">
        <v>3739</v>
      </c>
      <c r="K265" s="300"/>
      <c r="L265" s="300" t="s">
        <v>3726</v>
      </c>
      <c r="M265" s="300" t="s">
        <v>3723</v>
      </c>
      <c r="N265" s="300" t="s">
        <v>3724</v>
      </c>
      <c r="O265" s="300" t="s">
        <v>3725</v>
      </c>
      <c r="P265" s="400" t="s">
        <v>3738</v>
      </c>
      <c r="Q265" s="400" t="s">
        <v>3739</v>
      </c>
      <c r="R265" s="401"/>
      <c r="S265" s="401"/>
      <c r="T265" s="401"/>
      <c r="U265" s="401"/>
      <c r="V265" s="401"/>
      <c r="W265" s="401"/>
      <c r="X265" s="401"/>
      <c r="Y265" s="401"/>
      <c r="Z265" s="401"/>
      <c r="AA265" s="401"/>
      <c r="AB265" s="401"/>
      <c r="AC265" s="401"/>
      <c r="AD265" s="401"/>
      <c r="AE265" s="401"/>
      <c r="AF265" s="401"/>
      <c r="AG265" s="401"/>
      <c r="AH265" s="401"/>
      <c r="AI265" s="401"/>
      <c r="AJ265" s="401"/>
      <c r="AK265" s="401"/>
      <c r="AL265" s="401"/>
      <c r="AM265" s="401"/>
      <c r="AN265" s="401"/>
      <c r="AO265" s="401"/>
      <c r="AP265" s="401"/>
      <c r="AQ265" s="401"/>
      <c r="AR265" s="401"/>
      <c r="AS265" s="401"/>
      <c r="AT265" s="401"/>
      <c r="AU265" s="401"/>
      <c r="AV265" s="401"/>
      <c r="AW265" s="401"/>
      <c r="AX265" s="401"/>
      <c r="AY265" s="401"/>
      <c r="AZ265" s="401"/>
      <c r="BA265" s="401"/>
      <c r="BB265" s="401"/>
      <c r="BC265" s="401"/>
      <c r="BD265" s="401"/>
      <c r="BE265" s="401"/>
      <c r="BF265" s="401"/>
      <c r="BG265" s="401"/>
      <c r="BH265" s="401"/>
      <c r="BI265" s="401"/>
      <c r="BJ265" s="401"/>
      <c r="BK265" s="401"/>
      <c r="BL265" s="401"/>
      <c r="BM265" s="401"/>
      <c r="BN265" s="401"/>
      <c r="BO265" s="401"/>
      <c r="BP265" s="401"/>
      <c r="BQ265" s="401"/>
      <c r="BR265" s="401"/>
      <c r="BS265" s="401"/>
      <c r="BT265" s="401"/>
      <c r="BU265" s="401"/>
      <c r="BV265" s="401"/>
      <c r="BW265" s="401"/>
      <c r="BX265" s="401"/>
      <c r="BY265" s="401"/>
      <c r="BZ265" s="401"/>
      <c r="CA265" s="401"/>
      <c r="CB265" s="401"/>
      <c r="CC265" s="401"/>
      <c r="CD265" s="401"/>
      <c r="CE265" s="401"/>
      <c r="CF265" s="401"/>
      <c r="CG265" s="401"/>
      <c r="CH265" s="401"/>
      <c r="CI265" s="401"/>
      <c r="CJ265" s="401"/>
      <c r="CK265" s="401"/>
      <c r="CL265" s="401"/>
      <c r="CM265" s="401"/>
      <c r="CN265" s="401"/>
      <c r="CO265" s="401"/>
      <c r="CP265" s="401"/>
      <c r="CQ265" s="401"/>
      <c r="CR265" s="401"/>
      <c r="CS265" s="401"/>
      <c r="CT265" s="401"/>
      <c r="CU265" s="401"/>
      <c r="CV265" s="401"/>
      <c r="CW265" s="401"/>
      <c r="CX265" s="401"/>
      <c r="CY265" s="401"/>
      <c r="CZ265" s="401"/>
      <c r="DA265" s="401"/>
      <c r="DB265" s="401"/>
      <c r="DC265" s="401"/>
      <c r="DD265" s="401"/>
      <c r="DE265" s="401"/>
      <c r="DF265" s="401"/>
      <c r="DG265" s="401"/>
      <c r="DH265" s="401"/>
      <c r="DI265" s="401"/>
      <c r="DJ265" s="401"/>
      <c r="DK265" s="401"/>
      <c r="DL265" s="401"/>
      <c r="DM265" s="401"/>
      <c r="DN265" s="401"/>
      <c r="DO265" s="401"/>
      <c r="DP265" s="401"/>
      <c r="DQ265" s="401"/>
      <c r="DR265" s="401"/>
      <c r="DS265" s="401"/>
      <c r="DT265" s="401"/>
      <c r="DU265" s="401"/>
      <c r="DV265" s="401"/>
      <c r="DW265" s="401"/>
      <c r="DX265" s="401"/>
      <c r="DY265" s="401"/>
      <c r="DZ265" s="401"/>
      <c r="EA265" s="401"/>
      <c r="EB265" s="401"/>
      <c r="EC265" s="401"/>
      <c r="ED265" s="401"/>
      <c r="EE265" s="401"/>
      <c r="EF265" s="401"/>
      <c r="EG265" s="401"/>
      <c r="EH265" s="401"/>
      <c r="EI265" s="401"/>
      <c r="EJ265" s="401"/>
      <c r="EK265" s="401"/>
    </row>
    <row r="266" spans="1:141" ht="14.4" x14ac:dyDescent="0.3">
      <c r="A266" s="404" t="s">
        <v>1868</v>
      </c>
      <c r="B266" s="405">
        <v>39862</v>
      </c>
      <c r="C266" s="406">
        <v>75</v>
      </c>
      <c r="D266" s="407">
        <v>86</v>
      </c>
      <c r="E266" s="407">
        <v>84</v>
      </c>
      <c r="F266" s="407"/>
      <c r="G266" s="430">
        <v>21</v>
      </c>
      <c r="H266" s="431">
        <v>1</v>
      </c>
      <c r="I266" s="300" t="s">
        <v>3716</v>
      </c>
      <c r="J266" s="300" t="s">
        <v>3739</v>
      </c>
      <c r="K266" s="300"/>
      <c r="L266" s="300" t="s">
        <v>3726</v>
      </c>
      <c r="M266" s="300" t="s">
        <v>3723</v>
      </c>
      <c r="N266" s="300" t="s">
        <v>3724</v>
      </c>
      <c r="O266" s="300" t="s">
        <v>3725</v>
      </c>
      <c r="P266" s="400" t="s">
        <v>3738</v>
      </c>
      <c r="Q266" s="400" t="s">
        <v>3739</v>
      </c>
      <c r="R266" s="401"/>
      <c r="S266" s="401"/>
      <c r="T266" s="401"/>
      <c r="U266" s="401"/>
      <c r="V266" s="401"/>
      <c r="W266" s="401"/>
      <c r="X266" s="401"/>
      <c r="Y266" s="401"/>
      <c r="Z266" s="401"/>
      <c r="AA266" s="401"/>
      <c r="AB266" s="401"/>
      <c r="AC266" s="401"/>
      <c r="AD266" s="401"/>
      <c r="AE266" s="401"/>
      <c r="AF266" s="401"/>
      <c r="AG266" s="401"/>
      <c r="AH266" s="401"/>
      <c r="AI266" s="401"/>
      <c r="AJ266" s="401"/>
      <c r="AK266" s="401"/>
      <c r="AL266" s="401"/>
      <c r="AM266" s="401"/>
      <c r="AN266" s="401"/>
      <c r="AO266" s="401"/>
      <c r="AP266" s="401"/>
      <c r="AQ266" s="401"/>
      <c r="AR266" s="401"/>
      <c r="AS266" s="401"/>
      <c r="AT266" s="401"/>
      <c r="AU266" s="401"/>
      <c r="AV266" s="401"/>
      <c r="AW266" s="401"/>
      <c r="AX266" s="401"/>
      <c r="AY266" s="401"/>
      <c r="AZ266" s="401"/>
      <c r="BA266" s="401"/>
      <c r="BB266" s="401"/>
      <c r="BC266" s="401"/>
      <c r="BD266" s="401"/>
      <c r="BE266" s="401"/>
      <c r="BF266" s="401"/>
      <c r="BG266" s="401"/>
      <c r="BH266" s="401"/>
      <c r="BI266" s="401"/>
      <c r="BJ266" s="401"/>
      <c r="BK266" s="401"/>
      <c r="BL266" s="401"/>
      <c r="BM266" s="401"/>
      <c r="BN266" s="401"/>
      <c r="BO266" s="401"/>
      <c r="BP266" s="401"/>
      <c r="BQ266" s="401"/>
      <c r="BR266" s="401"/>
      <c r="BS266" s="401"/>
      <c r="BT266" s="401"/>
      <c r="BU266" s="401"/>
      <c r="BV266" s="401"/>
      <c r="BW266" s="401"/>
      <c r="BX266" s="401"/>
      <c r="BY266" s="401"/>
      <c r="BZ266" s="401"/>
      <c r="CA266" s="401"/>
      <c r="CB266" s="401"/>
      <c r="CC266" s="401"/>
      <c r="CD266" s="401"/>
      <c r="CE266" s="401"/>
      <c r="CF266" s="401"/>
      <c r="CG266" s="401"/>
      <c r="CH266" s="401"/>
      <c r="CI266" s="401"/>
      <c r="CJ266" s="401"/>
      <c r="CK266" s="401"/>
      <c r="CL266" s="401"/>
      <c r="CM266" s="401"/>
      <c r="CN266" s="401"/>
      <c r="CO266" s="401"/>
      <c r="CP266" s="401"/>
      <c r="CQ266" s="401"/>
      <c r="CR266" s="401"/>
      <c r="CS266" s="401"/>
      <c r="CT266" s="401"/>
      <c r="CU266" s="401"/>
      <c r="CV266" s="401"/>
      <c r="CW266" s="401"/>
      <c r="CX266" s="401"/>
      <c r="CY266" s="401"/>
      <c r="CZ266" s="401"/>
      <c r="DA266" s="401"/>
      <c r="DB266" s="401"/>
      <c r="DC266" s="401"/>
      <c r="DD266" s="401"/>
      <c r="DE266" s="401"/>
      <c r="DF266" s="401"/>
      <c r="DG266" s="401"/>
      <c r="DH266" s="401"/>
      <c r="DI266" s="401"/>
      <c r="DJ266" s="401"/>
      <c r="DK266" s="401"/>
      <c r="DL266" s="401"/>
      <c r="DM266" s="401"/>
      <c r="DN266" s="401"/>
      <c r="DO266" s="401"/>
      <c r="DP266" s="401"/>
      <c r="DQ266" s="401"/>
      <c r="DR266" s="401"/>
      <c r="DS266" s="401"/>
      <c r="DT266" s="401"/>
      <c r="DU266" s="401"/>
      <c r="DV266" s="401"/>
      <c r="DW266" s="401"/>
      <c r="DX266" s="401"/>
      <c r="DY266" s="401"/>
      <c r="DZ266" s="401"/>
      <c r="EA266" s="401"/>
      <c r="EB266" s="401"/>
      <c r="EC266" s="401"/>
      <c r="ED266" s="401"/>
      <c r="EE266" s="401"/>
      <c r="EF266" s="401"/>
      <c r="EG266" s="401"/>
      <c r="EH266" s="401"/>
      <c r="EI266" s="401"/>
      <c r="EJ266" s="401"/>
      <c r="EK266" s="401"/>
    </row>
    <row r="267" spans="1:141" ht="14.4" x14ac:dyDescent="0.3">
      <c r="A267" s="404" t="s">
        <v>1869</v>
      </c>
      <c r="B267" s="405">
        <v>39863</v>
      </c>
      <c r="C267" s="406">
        <v>75</v>
      </c>
      <c r="D267" s="407">
        <v>86</v>
      </c>
      <c r="E267" s="407">
        <v>84</v>
      </c>
      <c r="F267" s="407"/>
      <c r="G267" s="430">
        <v>22</v>
      </c>
      <c r="H267" s="431">
        <v>1</v>
      </c>
      <c r="I267" s="300" t="s">
        <v>3716</v>
      </c>
      <c r="J267" s="300" t="s">
        <v>3739</v>
      </c>
      <c r="K267" s="300"/>
      <c r="L267" s="300" t="s">
        <v>3726</v>
      </c>
      <c r="M267" s="300" t="s">
        <v>3723</v>
      </c>
      <c r="N267" s="300" t="s">
        <v>3724</v>
      </c>
      <c r="O267" s="300" t="s">
        <v>3725</v>
      </c>
      <c r="P267" s="400" t="s">
        <v>3738</v>
      </c>
      <c r="Q267" s="400" t="s">
        <v>3739</v>
      </c>
      <c r="R267" s="401"/>
      <c r="S267" s="401"/>
      <c r="T267" s="401"/>
      <c r="U267" s="401"/>
      <c r="V267" s="401"/>
      <c r="W267" s="401"/>
      <c r="X267" s="401"/>
      <c r="Y267" s="401"/>
      <c r="Z267" s="401"/>
      <c r="AA267" s="401"/>
      <c r="AB267" s="401"/>
      <c r="AC267" s="401"/>
      <c r="AD267" s="401"/>
      <c r="AE267" s="401"/>
      <c r="AF267" s="401"/>
      <c r="AG267" s="401"/>
      <c r="AH267" s="401"/>
      <c r="AI267" s="401"/>
      <c r="AJ267" s="401"/>
      <c r="AK267" s="401"/>
      <c r="AL267" s="401"/>
      <c r="AM267" s="401"/>
      <c r="AN267" s="401"/>
      <c r="AO267" s="401"/>
      <c r="AP267" s="401"/>
      <c r="AQ267" s="401"/>
      <c r="AR267" s="401"/>
      <c r="AS267" s="401"/>
      <c r="AT267" s="401"/>
      <c r="AU267" s="401"/>
      <c r="AV267" s="401"/>
      <c r="AW267" s="401"/>
      <c r="AX267" s="401"/>
      <c r="AY267" s="401"/>
      <c r="AZ267" s="401"/>
      <c r="BA267" s="401"/>
      <c r="BB267" s="401"/>
      <c r="BC267" s="401"/>
      <c r="BD267" s="401"/>
      <c r="BE267" s="401"/>
      <c r="BF267" s="401"/>
      <c r="BG267" s="401"/>
      <c r="BH267" s="401"/>
      <c r="BI267" s="401"/>
      <c r="BJ267" s="401"/>
      <c r="BK267" s="401"/>
      <c r="BL267" s="401"/>
      <c r="BM267" s="401"/>
      <c r="BN267" s="401"/>
      <c r="BO267" s="401"/>
      <c r="BP267" s="401"/>
      <c r="BQ267" s="401"/>
      <c r="BR267" s="401"/>
      <c r="BS267" s="401"/>
      <c r="BT267" s="401"/>
      <c r="BU267" s="401"/>
      <c r="BV267" s="401"/>
      <c r="BW267" s="401"/>
      <c r="BX267" s="401"/>
      <c r="BY267" s="401"/>
      <c r="BZ267" s="401"/>
      <c r="CA267" s="401"/>
      <c r="CB267" s="401"/>
      <c r="CC267" s="401"/>
      <c r="CD267" s="401"/>
      <c r="CE267" s="401"/>
      <c r="CF267" s="401"/>
      <c r="CG267" s="401"/>
      <c r="CH267" s="401"/>
      <c r="CI267" s="401"/>
      <c r="CJ267" s="401"/>
      <c r="CK267" s="401"/>
      <c r="CL267" s="401"/>
      <c r="CM267" s="401"/>
      <c r="CN267" s="401"/>
      <c r="CO267" s="401"/>
      <c r="CP267" s="401"/>
      <c r="CQ267" s="401"/>
      <c r="CR267" s="401"/>
      <c r="CS267" s="401"/>
      <c r="CT267" s="401"/>
      <c r="CU267" s="401"/>
      <c r="CV267" s="401"/>
      <c r="CW267" s="401"/>
      <c r="CX267" s="401"/>
      <c r="CY267" s="401"/>
      <c r="CZ267" s="401"/>
      <c r="DA267" s="401"/>
      <c r="DB267" s="401"/>
      <c r="DC267" s="401"/>
      <c r="DD267" s="401"/>
      <c r="DE267" s="401"/>
      <c r="DF267" s="401"/>
      <c r="DG267" s="401"/>
      <c r="DH267" s="401"/>
      <c r="DI267" s="401"/>
      <c r="DJ267" s="401"/>
      <c r="DK267" s="401"/>
      <c r="DL267" s="401"/>
      <c r="DM267" s="401"/>
      <c r="DN267" s="401"/>
      <c r="DO267" s="401"/>
      <c r="DP267" s="401"/>
      <c r="DQ267" s="401"/>
      <c r="DR267" s="401"/>
      <c r="DS267" s="401"/>
      <c r="DT267" s="401"/>
      <c r="DU267" s="401"/>
      <c r="DV267" s="401"/>
      <c r="DW267" s="401"/>
      <c r="DX267" s="401"/>
      <c r="DY267" s="401"/>
      <c r="DZ267" s="401"/>
      <c r="EA267" s="401"/>
      <c r="EB267" s="401"/>
      <c r="EC267" s="401"/>
      <c r="ED267" s="401"/>
      <c r="EE267" s="401"/>
      <c r="EF267" s="401"/>
      <c r="EG267" s="401"/>
      <c r="EH267" s="401"/>
      <c r="EI267" s="401"/>
      <c r="EJ267" s="401"/>
      <c r="EK267" s="401"/>
    </row>
    <row r="268" spans="1:141" ht="14.4" x14ac:dyDescent="0.3">
      <c r="A268" s="402" t="s">
        <v>1870</v>
      </c>
      <c r="B268" s="405">
        <v>39863</v>
      </c>
      <c r="C268" s="406">
        <v>75</v>
      </c>
      <c r="D268" s="407">
        <v>86</v>
      </c>
      <c r="E268" s="407">
        <v>84</v>
      </c>
      <c r="F268" s="407"/>
      <c r="G268" s="430">
        <v>23</v>
      </c>
      <c r="H268" s="431">
        <v>1</v>
      </c>
      <c r="I268" s="300" t="s">
        <v>3716</v>
      </c>
      <c r="J268" s="300" t="s">
        <v>3739</v>
      </c>
      <c r="K268" s="300"/>
      <c r="L268" s="300" t="s">
        <v>3726</v>
      </c>
      <c r="M268" s="300" t="s">
        <v>3723</v>
      </c>
      <c r="N268" s="300" t="s">
        <v>3724</v>
      </c>
      <c r="O268" s="300" t="s">
        <v>3725</v>
      </c>
      <c r="P268" s="400" t="s">
        <v>3738</v>
      </c>
      <c r="Q268" s="400" t="s">
        <v>3739</v>
      </c>
      <c r="R268" s="401"/>
      <c r="S268" s="401"/>
      <c r="T268" s="401"/>
      <c r="U268" s="401"/>
      <c r="V268" s="401"/>
      <c r="W268" s="401"/>
      <c r="X268" s="401"/>
      <c r="Y268" s="401"/>
      <c r="Z268" s="401"/>
      <c r="AA268" s="401"/>
      <c r="AB268" s="401"/>
      <c r="AC268" s="401"/>
      <c r="AD268" s="401"/>
      <c r="AE268" s="401"/>
      <c r="AF268" s="401"/>
      <c r="AG268" s="401"/>
      <c r="AH268" s="401"/>
      <c r="AI268" s="401"/>
      <c r="AJ268" s="401"/>
      <c r="AK268" s="401"/>
      <c r="AL268" s="401"/>
      <c r="AM268" s="401"/>
      <c r="AN268" s="401"/>
      <c r="AO268" s="401"/>
      <c r="AP268" s="401"/>
      <c r="AQ268" s="401"/>
      <c r="AR268" s="401"/>
      <c r="AS268" s="401"/>
      <c r="AT268" s="401"/>
      <c r="AU268" s="401"/>
      <c r="AV268" s="401"/>
      <c r="AW268" s="401"/>
      <c r="AX268" s="401"/>
      <c r="AY268" s="401"/>
      <c r="AZ268" s="401"/>
      <c r="BA268" s="401"/>
      <c r="BB268" s="401"/>
      <c r="BC268" s="401"/>
      <c r="BD268" s="401"/>
      <c r="BE268" s="401"/>
      <c r="BF268" s="401"/>
      <c r="BG268" s="401"/>
      <c r="BH268" s="401"/>
      <c r="BI268" s="401"/>
      <c r="BJ268" s="401"/>
      <c r="BK268" s="401"/>
      <c r="BL268" s="401"/>
      <c r="BM268" s="401"/>
      <c r="BN268" s="401"/>
      <c r="BO268" s="401"/>
      <c r="BP268" s="401"/>
      <c r="BQ268" s="401"/>
      <c r="BR268" s="401"/>
      <c r="BS268" s="401"/>
      <c r="BT268" s="401"/>
      <c r="BU268" s="401"/>
      <c r="BV268" s="401"/>
      <c r="BW268" s="401"/>
      <c r="BX268" s="401"/>
      <c r="BY268" s="401"/>
      <c r="BZ268" s="401"/>
      <c r="CA268" s="401"/>
      <c r="CB268" s="401"/>
      <c r="CC268" s="401"/>
      <c r="CD268" s="401"/>
      <c r="CE268" s="401"/>
      <c r="CF268" s="401"/>
      <c r="CG268" s="401"/>
      <c r="CH268" s="401"/>
      <c r="CI268" s="401"/>
      <c r="CJ268" s="401"/>
      <c r="CK268" s="401"/>
      <c r="CL268" s="401"/>
      <c r="CM268" s="401"/>
      <c r="CN268" s="401"/>
      <c r="CO268" s="401"/>
      <c r="CP268" s="401"/>
      <c r="CQ268" s="401"/>
      <c r="CR268" s="401"/>
      <c r="CS268" s="401"/>
      <c r="CT268" s="401"/>
      <c r="CU268" s="401"/>
      <c r="CV268" s="401"/>
      <c r="CW268" s="401"/>
      <c r="CX268" s="401"/>
      <c r="CY268" s="401"/>
      <c r="CZ268" s="401"/>
      <c r="DA268" s="401"/>
      <c r="DB268" s="401"/>
      <c r="DC268" s="401"/>
      <c r="DD268" s="401"/>
      <c r="DE268" s="401"/>
      <c r="DF268" s="401"/>
      <c r="DG268" s="401"/>
      <c r="DH268" s="401"/>
      <c r="DI268" s="401"/>
      <c r="DJ268" s="401"/>
      <c r="DK268" s="401"/>
      <c r="DL268" s="401"/>
      <c r="DM268" s="401"/>
      <c r="DN268" s="401"/>
      <c r="DO268" s="401"/>
      <c r="DP268" s="401"/>
      <c r="DQ268" s="401"/>
      <c r="DR268" s="401"/>
      <c r="DS268" s="401"/>
      <c r="DT268" s="401"/>
      <c r="DU268" s="401"/>
      <c r="DV268" s="401"/>
      <c r="DW268" s="401"/>
      <c r="DX268" s="401"/>
      <c r="DY268" s="401"/>
      <c r="DZ268" s="401"/>
      <c r="EA268" s="401"/>
      <c r="EB268" s="401"/>
      <c r="EC268" s="401"/>
      <c r="ED268" s="401"/>
      <c r="EE268" s="401"/>
      <c r="EF268" s="401"/>
      <c r="EG268" s="401"/>
      <c r="EH268" s="401"/>
      <c r="EI268" s="401"/>
      <c r="EJ268" s="401"/>
      <c r="EK268" s="401"/>
    </row>
    <row r="269" spans="1:141" ht="14.4" x14ac:dyDescent="0.3">
      <c r="A269" s="404" t="s">
        <v>1871</v>
      </c>
      <c r="B269" s="405">
        <v>39863</v>
      </c>
      <c r="C269" s="406">
        <v>75</v>
      </c>
      <c r="D269" s="407">
        <v>86</v>
      </c>
      <c r="E269" s="407">
        <v>84</v>
      </c>
      <c r="F269" s="407"/>
      <c r="G269" s="430">
        <v>23</v>
      </c>
      <c r="H269" s="431">
        <v>1</v>
      </c>
      <c r="I269" s="300" t="s">
        <v>3716</v>
      </c>
      <c r="J269" s="300" t="s">
        <v>3739</v>
      </c>
      <c r="K269" s="300"/>
      <c r="L269" s="300" t="s">
        <v>3726</v>
      </c>
      <c r="M269" s="300" t="s">
        <v>3723</v>
      </c>
      <c r="N269" s="300" t="s">
        <v>3724</v>
      </c>
      <c r="O269" s="300" t="s">
        <v>3725</v>
      </c>
      <c r="P269" s="400" t="s">
        <v>3738</v>
      </c>
      <c r="Q269" s="400" t="s">
        <v>3739</v>
      </c>
      <c r="R269" s="401"/>
      <c r="S269" s="401"/>
      <c r="T269" s="401"/>
      <c r="U269" s="401"/>
      <c r="V269" s="401"/>
      <c r="W269" s="401"/>
      <c r="X269" s="401"/>
      <c r="Y269" s="401"/>
      <c r="Z269" s="401"/>
      <c r="AA269" s="401"/>
      <c r="AB269" s="401"/>
      <c r="AC269" s="401"/>
      <c r="AD269" s="401"/>
      <c r="AE269" s="401"/>
      <c r="AF269" s="401"/>
      <c r="AG269" s="401"/>
      <c r="AH269" s="401"/>
      <c r="AI269" s="401"/>
      <c r="AJ269" s="401"/>
      <c r="AK269" s="401"/>
      <c r="AL269" s="401"/>
      <c r="AM269" s="401"/>
      <c r="AN269" s="401"/>
      <c r="AO269" s="401"/>
      <c r="AP269" s="401"/>
      <c r="AQ269" s="401"/>
      <c r="AR269" s="401"/>
      <c r="AS269" s="401"/>
      <c r="AT269" s="401"/>
      <c r="AU269" s="401"/>
      <c r="AV269" s="401"/>
      <c r="AW269" s="401"/>
      <c r="AX269" s="401"/>
      <c r="AY269" s="401"/>
      <c r="AZ269" s="401"/>
      <c r="BA269" s="401"/>
      <c r="BB269" s="401"/>
      <c r="BC269" s="401"/>
      <c r="BD269" s="401"/>
      <c r="BE269" s="401"/>
      <c r="BF269" s="401"/>
      <c r="BG269" s="401"/>
      <c r="BH269" s="401"/>
      <c r="BI269" s="401"/>
      <c r="BJ269" s="401"/>
      <c r="BK269" s="401"/>
      <c r="BL269" s="401"/>
      <c r="BM269" s="401"/>
      <c r="BN269" s="401"/>
      <c r="BO269" s="401"/>
      <c r="BP269" s="401"/>
      <c r="BQ269" s="401"/>
      <c r="BR269" s="401"/>
      <c r="BS269" s="401"/>
      <c r="BT269" s="401"/>
      <c r="BU269" s="401"/>
      <c r="BV269" s="401"/>
      <c r="BW269" s="401"/>
      <c r="BX269" s="401"/>
      <c r="BY269" s="401"/>
      <c r="BZ269" s="401"/>
      <c r="CA269" s="401"/>
      <c r="CB269" s="401"/>
      <c r="CC269" s="401"/>
      <c r="CD269" s="401"/>
      <c r="CE269" s="401"/>
      <c r="CF269" s="401"/>
      <c r="CG269" s="401"/>
      <c r="CH269" s="401"/>
      <c r="CI269" s="401"/>
      <c r="CJ269" s="401"/>
      <c r="CK269" s="401"/>
      <c r="CL269" s="401"/>
      <c r="CM269" s="401"/>
      <c r="CN269" s="401"/>
      <c r="CO269" s="401"/>
      <c r="CP269" s="401"/>
      <c r="CQ269" s="401"/>
      <c r="CR269" s="401"/>
      <c r="CS269" s="401"/>
      <c r="CT269" s="401"/>
      <c r="CU269" s="401"/>
      <c r="CV269" s="401"/>
      <c r="CW269" s="401"/>
      <c r="CX269" s="401"/>
      <c r="CY269" s="401"/>
      <c r="CZ269" s="401"/>
      <c r="DA269" s="401"/>
      <c r="DB269" s="401"/>
      <c r="DC269" s="401"/>
      <c r="DD269" s="401"/>
      <c r="DE269" s="401"/>
      <c r="DF269" s="401"/>
      <c r="DG269" s="401"/>
      <c r="DH269" s="401"/>
      <c r="DI269" s="401"/>
      <c r="DJ269" s="401"/>
      <c r="DK269" s="401"/>
      <c r="DL269" s="401"/>
      <c r="DM269" s="401"/>
      <c r="DN269" s="401"/>
      <c r="DO269" s="401"/>
      <c r="DP269" s="401"/>
      <c r="DQ269" s="401"/>
      <c r="DR269" s="401"/>
      <c r="DS269" s="401"/>
      <c r="DT269" s="401"/>
      <c r="DU269" s="401"/>
      <c r="DV269" s="401"/>
      <c r="DW269" s="401"/>
      <c r="DX269" s="401"/>
      <c r="DY269" s="401"/>
      <c r="DZ269" s="401"/>
      <c r="EA269" s="401"/>
      <c r="EB269" s="401"/>
      <c r="EC269" s="401"/>
      <c r="ED269" s="401"/>
      <c r="EE269" s="401"/>
      <c r="EF269" s="401"/>
      <c r="EG269" s="401"/>
      <c r="EH269" s="401"/>
      <c r="EI269" s="401"/>
      <c r="EJ269" s="401"/>
      <c r="EK269" s="401"/>
    </row>
    <row r="270" spans="1:141" ht="14.4" x14ac:dyDescent="0.3">
      <c r="A270" s="402" t="s">
        <v>1872</v>
      </c>
      <c r="B270" s="405">
        <v>39863</v>
      </c>
      <c r="C270" s="406">
        <v>75</v>
      </c>
      <c r="D270" s="407">
        <v>74</v>
      </c>
      <c r="E270" s="407">
        <v>72</v>
      </c>
      <c r="F270" s="407"/>
      <c r="G270" s="430">
        <v>23</v>
      </c>
      <c r="H270" s="431">
        <v>1</v>
      </c>
      <c r="I270" s="300" t="s">
        <v>3716</v>
      </c>
      <c r="J270" s="300" t="s">
        <v>3739</v>
      </c>
      <c r="K270" s="300"/>
      <c r="L270" s="300" t="s">
        <v>3726</v>
      </c>
      <c r="M270" s="300" t="s">
        <v>3723</v>
      </c>
      <c r="N270" s="300" t="s">
        <v>3724</v>
      </c>
      <c r="O270" s="300" t="s">
        <v>3725</v>
      </c>
      <c r="P270" s="400" t="s">
        <v>3738</v>
      </c>
      <c r="Q270" s="400" t="s">
        <v>3739</v>
      </c>
      <c r="R270" s="401"/>
      <c r="S270" s="401"/>
      <c r="T270" s="401"/>
      <c r="U270" s="401"/>
      <c r="V270" s="401"/>
      <c r="W270" s="401"/>
      <c r="X270" s="401"/>
      <c r="Y270" s="401"/>
      <c r="Z270" s="401"/>
      <c r="AA270" s="401"/>
      <c r="AB270" s="401"/>
      <c r="AC270" s="401"/>
      <c r="AD270" s="401"/>
      <c r="AE270" s="401"/>
      <c r="AF270" s="401"/>
      <c r="AG270" s="401"/>
      <c r="AH270" s="401"/>
      <c r="AI270" s="401"/>
      <c r="AJ270" s="401"/>
      <c r="AK270" s="401"/>
      <c r="AL270" s="401"/>
      <c r="AM270" s="401"/>
      <c r="AN270" s="401"/>
      <c r="AO270" s="401"/>
      <c r="AP270" s="401"/>
      <c r="AQ270" s="401"/>
      <c r="AR270" s="401"/>
      <c r="AS270" s="401"/>
      <c r="AT270" s="401"/>
      <c r="AU270" s="401"/>
      <c r="AV270" s="401"/>
      <c r="AW270" s="401"/>
      <c r="AX270" s="401"/>
      <c r="AY270" s="401"/>
      <c r="AZ270" s="401"/>
      <c r="BA270" s="401"/>
      <c r="BB270" s="401"/>
      <c r="BC270" s="401"/>
      <c r="BD270" s="401"/>
      <c r="BE270" s="401"/>
      <c r="BF270" s="401"/>
      <c r="BG270" s="401"/>
      <c r="BH270" s="401"/>
      <c r="BI270" s="401"/>
      <c r="BJ270" s="401"/>
      <c r="BK270" s="401"/>
      <c r="BL270" s="401"/>
      <c r="BM270" s="401"/>
      <c r="BN270" s="401"/>
      <c r="BO270" s="401"/>
      <c r="BP270" s="401"/>
      <c r="BQ270" s="401"/>
      <c r="BR270" s="401"/>
      <c r="BS270" s="401"/>
      <c r="BT270" s="401"/>
      <c r="BU270" s="401"/>
      <c r="BV270" s="401"/>
      <c r="BW270" s="401"/>
      <c r="BX270" s="401"/>
      <c r="BY270" s="401"/>
      <c r="BZ270" s="401"/>
      <c r="CA270" s="401"/>
      <c r="CB270" s="401"/>
      <c r="CC270" s="401"/>
      <c r="CD270" s="401"/>
      <c r="CE270" s="401"/>
      <c r="CF270" s="401"/>
      <c r="CG270" s="401"/>
      <c r="CH270" s="401"/>
      <c r="CI270" s="401"/>
      <c r="CJ270" s="401"/>
      <c r="CK270" s="401"/>
      <c r="CL270" s="401"/>
      <c r="CM270" s="401"/>
      <c r="CN270" s="401"/>
      <c r="CO270" s="401"/>
      <c r="CP270" s="401"/>
      <c r="CQ270" s="401"/>
      <c r="CR270" s="401"/>
      <c r="CS270" s="401"/>
      <c r="CT270" s="401"/>
      <c r="CU270" s="401"/>
      <c r="CV270" s="401"/>
      <c r="CW270" s="401"/>
      <c r="CX270" s="401"/>
      <c r="CY270" s="401"/>
      <c r="CZ270" s="401"/>
      <c r="DA270" s="401"/>
      <c r="DB270" s="401"/>
      <c r="DC270" s="401"/>
      <c r="DD270" s="401"/>
      <c r="DE270" s="401"/>
      <c r="DF270" s="401"/>
      <c r="DG270" s="401"/>
      <c r="DH270" s="401"/>
      <c r="DI270" s="401"/>
      <c r="DJ270" s="401"/>
      <c r="DK270" s="401"/>
      <c r="DL270" s="401"/>
      <c r="DM270" s="401"/>
      <c r="DN270" s="401"/>
      <c r="DO270" s="401"/>
      <c r="DP270" s="401"/>
      <c r="DQ270" s="401"/>
      <c r="DR270" s="401"/>
      <c r="DS270" s="401"/>
      <c r="DT270" s="401"/>
      <c r="DU270" s="401"/>
      <c r="DV270" s="401"/>
      <c r="DW270" s="401"/>
      <c r="DX270" s="401"/>
      <c r="DY270" s="401"/>
      <c r="DZ270" s="401"/>
      <c r="EA270" s="401"/>
      <c r="EB270" s="401"/>
      <c r="EC270" s="401"/>
      <c r="ED270" s="401"/>
      <c r="EE270" s="401"/>
      <c r="EF270" s="401"/>
      <c r="EG270" s="401"/>
      <c r="EH270" s="401"/>
      <c r="EI270" s="401"/>
      <c r="EJ270" s="401"/>
      <c r="EK270" s="401"/>
    </row>
    <row r="271" spans="1:141" ht="14.4" x14ac:dyDescent="0.3">
      <c r="A271" s="404" t="s">
        <v>1873</v>
      </c>
      <c r="B271" s="405">
        <v>39870</v>
      </c>
      <c r="C271" s="406">
        <v>75</v>
      </c>
      <c r="D271" s="407">
        <v>74</v>
      </c>
      <c r="E271" s="407">
        <v>72</v>
      </c>
      <c r="F271" s="407"/>
      <c r="G271" s="430">
        <v>21</v>
      </c>
      <c r="H271" s="431">
        <v>1</v>
      </c>
      <c r="I271" s="300" t="s">
        <v>3716</v>
      </c>
      <c r="J271" s="300" t="s">
        <v>3739</v>
      </c>
      <c r="K271" s="300"/>
      <c r="L271" s="300" t="s">
        <v>3726</v>
      </c>
      <c r="M271" s="300" t="s">
        <v>3723</v>
      </c>
      <c r="N271" s="300" t="s">
        <v>3724</v>
      </c>
      <c r="O271" s="300" t="s">
        <v>3725</v>
      </c>
      <c r="P271" s="400" t="s">
        <v>3738</v>
      </c>
      <c r="Q271" s="400" t="s">
        <v>3739</v>
      </c>
      <c r="R271" s="401"/>
      <c r="S271" s="401"/>
      <c r="T271" s="401"/>
      <c r="U271" s="401"/>
      <c r="V271" s="401"/>
      <c r="W271" s="401"/>
      <c r="X271" s="401"/>
      <c r="Y271" s="401"/>
      <c r="Z271" s="401"/>
      <c r="AA271" s="401"/>
      <c r="AB271" s="401"/>
      <c r="AC271" s="401"/>
      <c r="AD271" s="401"/>
      <c r="AE271" s="401"/>
      <c r="AF271" s="401"/>
      <c r="AG271" s="401"/>
      <c r="AH271" s="401"/>
      <c r="AI271" s="401"/>
      <c r="AJ271" s="401"/>
      <c r="AK271" s="401"/>
      <c r="AL271" s="401"/>
      <c r="AM271" s="401"/>
      <c r="AN271" s="401"/>
      <c r="AO271" s="401"/>
      <c r="AP271" s="401"/>
      <c r="AQ271" s="401"/>
      <c r="AR271" s="401"/>
      <c r="AS271" s="401"/>
      <c r="AT271" s="401"/>
      <c r="AU271" s="401"/>
      <c r="AV271" s="401"/>
      <c r="AW271" s="401"/>
      <c r="AX271" s="401"/>
      <c r="AY271" s="401"/>
      <c r="AZ271" s="401"/>
      <c r="BA271" s="401"/>
      <c r="BB271" s="401"/>
      <c r="BC271" s="401"/>
      <c r="BD271" s="401"/>
      <c r="BE271" s="401"/>
      <c r="BF271" s="401"/>
      <c r="BG271" s="401"/>
      <c r="BH271" s="401"/>
      <c r="BI271" s="401"/>
      <c r="BJ271" s="401"/>
      <c r="BK271" s="401"/>
      <c r="BL271" s="401"/>
      <c r="BM271" s="401"/>
      <c r="BN271" s="401"/>
      <c r="BO271" s="401"/>
      <c r="BP271" s="401"/>
      <c r="BQ271" s="401"/>
      <c r="BR271" s="401"/>
      <c r="BS271" s="401"/>
      <c r="BT271" s="401"/>
      <c r="BU271" s="401"/>
      <c r="BV271" s="401"/>
      <c r="BW271" s="401"/>
      <c r="BX271" s="401"/>
      <c r="BY271" s="401"/>
      <c r="BZ271" s="401"/>
      <c r="CA271" s="401"/>
      <c r="CB271" s="401"/>
      <c r="CC271" s="401"/>
      <c r="CD271" s="401"/>
      <c r="CE271" s="401"/>
      <c r="CF271" s="401"/>
      <c r="CG271" s="401"/>
      <c r="CH271" s="401"/>
      <c r="CI271" s="401"/>
      <c r="CJ271" s="401"/>
      <c r="CK271" s="401"/>
      <c r="CL271" s="401"/>
      <c r="CM271" s="401"/>
      <c r="CN271" s="401"/>
      <c r="CO271" s="401"/>
      <c r="CP271" s="401"/>
      <c r="CQ271" s="401"/>
      <c r="CR271" s="401"/>
      <c r="CS271" s="401"/>
      <c r="CT271" s="401"/>
      <c r="CU271" s="401"/>
      <c r="CV271" s="401"/>
      <c r="CW271" s="401"/>
      <c r="CX271" s="401"/>
      <c r="CY271" s="401"/>
      <c r="CZ271" s="401"/>
      <c r="DA271" s="401"/>
      <c r="DB271" s="401"/>
      <c r="DC271" s="401"/>
      <c r="DD271" s="401"/>
      <c r="DE271" s="401"/>
      <c r="DF271" s="401"/>
      <c r="DG271" s="401"/>
      <c r="DH271" s="401"/>
      <c r="DI271" s="401"/>
      <c r="DJ271" s="401"/>
      <c r="DK271" s="401"/>
      <c r="DL271" s="401"/>
      <c r="DM271" s="401"/>
      <c r="DN271" s="401"/>
      <c r="DO271" s="401"/>
      <c r="DP271" s="401"/>
      <c r="DQ271" s="401"/>
      <c r="DR271" s="401"/>
      <c r="DS271" s="401"/>
      <c r="DT271" s="401"/>
      <c r="DU271" s="401"/>
      <c r="DV271" s="401"/>
      <c r="DW271" s="401"/>
      <c r="DX271" s="401"/>
      <c r="DY271" s="401"/>
      <c r="DZ271" s="401"/>
      <c r="EA271" s="401"/>
      <c r="EB271" s="401"/>
      <c r="EC271" s="401"/>
      <c r="ED271" s="401"/>
      <c r="EE271" s="401"/>
      <c r="EF271" s="401"/>
      <c r="EG271" s="401"/>
      <c r="EH271" s="401"/>
      <c r="EI271" s="401"/>
      <c r="EJ271" s="401"/>
      <c r="EK271" s="401"/>
    </row>
    <row r="272" spans="1:141" ht="14.4" x14ac:dyDescent="0.3">
      <c r="A272" s="402" t="s">
        <v>1874</v>
      </c>
      <c r="B272" s="405">
        <v>39862</v>
      </c>
      <c r="C272" s="406">
        <v>75</v>
      </c>
      <c r="D272" s="408">
        <v>36</v>
      </c>
      <c r="E272" s="408">
        <v>34</v>
      </c>
      <c r="F272" s="408"/>
      <c r="G272" s="430">
        <v>31</v>
      </c>
      <c r="H272" s="431">
        <v>1</v>
      </c>
      <c r="I272" s="300" t="s">
        <v>3716</v>
      </c>
      <c r="J272" s="300" t="s">
        <v>3739</v>
      </c>
      <c r="K272" s="300"/>
      <c r="L272" s="300" t="s">
        <v>3726</v>
      </c>
      <c r="M272" s="300" t="s">
        <v>3723</v>
      </c>
      <c r="N272" s="300" t="s">
        <v>3724</v>
      </c>
      <c r="O272" s="300" t="s">
        <v>3725</v>
      </c>
      <c r="P272" s="400" t="s">
        <v>3738</v>
      </c>
      <c r="Q272" s="400" t="s">
        <v>3739</v>
      </c>
      <c r="R272" s="401"/>
      <c r="S272" s="401"/>
      <c r="T272" s="401"/>
      <c r="U272" s="401"/>
      <c r="V272" s="401"/>
      <c r="W272" s="401"/>
      <c r="X272" s="401"/>
      <c r="Y272" s="401"/>
      <c r="Z272" s="401"/>
      <c r="AA272" s="401"/>
      <c r="AB272" s="401"/>
      <c r="AC272" s="401"/>
      <c r="AD272" s="401"/>
      <c r="AE272" s="401"/>
      <c r="AF272" s="401"/>
      <c r="AG272" s="401"/>
      <c r="AH272" s="401"/>
      <c r="AI272" s="401"/>
      <c r="AJ272" s="401"/>
      <c r="AK272" s="401"/>
      <c r="AL272" s="401"/>
      <c r="AM272" s="401"/>
      <c r="AN272" s="401"/>
      <c r="AO272" s="401"/>
      <c r="AP272" s="401"/>
      <c r="AQ272" s="401"/>
      <c r="AR272" s="401"/>
      <c r="AS272" s="401"/>
      <c r="AT272" s="401"/>
      <c r="AU272" s="401"/>
      <c r="AV272" s="401"/>
      <c r="AW272" s="401"/>
      <c r="AX272" s="401"/>
      <c r="AY272" s="401"/>
      <c r="AZ272" s="401"/>
      <c r="BA272" s="401"/>
      <c r="BB272" s="401"/>
      <c r="BC272" s="401"/>
      <c r="BD272" s="401"/>
      <c r="BE272" s="401"/>
      <c r="BF272" s="401"/>
      <c r="BG272" s="401"/>
      <c r="BH272" s="401"/>
      <c r="BI272" s="401"/>
      <c r="BJ272" s="401"/>
      <c r="BK272" s="401"/>
      <c r="BL272" s="401"/>
      <c r="BM272" s="401"/>
      <c r="BN272" s="401"/>
      <c r="BO272" s="401"/>
      <c r="BP272" s="401"/>
      <c r="BQ272" s="401"/>
      <c r="BR272" s="401"/>
      <c r="BS272" s="401"/>
      <c r="BT272" s="401"/>
      <c r="BU272" s="401"/>
      <c r="BV272" s="401"/>
      <c r="BW272" s="401"/>
      <c r="BX272" s="401"/>
      <c r="BY272" s="401"/>
      <c r="BZ272" s="401"/>
      <c r="CA272" s="401"/>
      <c r="CB272" s="401"/>
      <c r="CC272" s="401"/>
      <c r="CD272" s="401"/>
      <c r="CE272" s="401"/>
      <c r="CF272" s="401"/>
      <c r="CG272" s="401"/>
      <c r="CH272" s="401"/>
      <c r="CI272" s="401"/>
      <c r="CJ272" s="401"/>
      <c r="CK272" s="401"/>
      <c r="CL272" s="401"/>
      <c r="CM272" s="401"/>
      <c r="CN272" s="401"/>
      <c r="CO272" s="401"/>
      <c r="CP272" s="401"/>
      <c r="CQ272" s="401"/>
      <c r="CR272" s="401"/>
      <c r="CS272" s="401"/>
      <c r="CT272" s="401"/>
      <c r="CU272" s="401"/>
      <c r="CV272" s="401"/>
      <c r="CW272" s="401"/>
      <c r="CX272" s="401"/>
      <c r="CY272" s="401"/>
      <c r="CZ272" s="401"/>
      <c r="DA272" s="401"/>
      <c r="DB272" s="401"/>
      <c r="DC272" s="401"/>
      <c r="DD272" s="401"/>
      <c r="DE272" s="401"/>
      <c r="DF272" s="401"/>
      <c r="DG272" s="401"/>
      <c r="DH272" s="401"/>
      <c r="DI272" s="401"/>
      <c r="DJ272" s="401"/>
      <c r="DK272" s="401"/>
      <c r="DL272" s="401"/>
      <c r="DM272" s="401"/>
      <c r="DN272" s="401"/>
      <c r="DO272" s="401"/>
      <c r="DP272" s="401"/>
      <c r="DQ272" s="401"/>
      <c r="DR272" s="401"/>
      <c r="DS272" s="401"/>
      <c r="DT272" s="401"/>
      <c r="DU272" s="401"/>
      <c r="DV272" s="401"/>
      <c r="DW272" s="401"/>
      <c r="DX272" s="401"/>
      <c r="DY272" s="401"/>
      <c r="DZ272" s="401"/>
      <c r="EA272" s="401"/>
      <c r="EB272" s="401"/>
      <c r="EC272" s="401"/>
      <c r="ED272" s="401"/>
      <c r="EE272" s="401"/>
      <c r="EF272" s="401"/>
      <c r="EG272" s="401"/>
      <c r="EH272" s="401"/>
      <c r="EI272" s="401"/>
      <c r="EJ272" s="401"/>
      <c r="EK272" s="401"/>
    </row>
    <row r="273" spans="1:141" ht="14.4" x14ac:dyDescent="0.3">
      <c r="A273" s="404" t="s">
        <v>1875</v>
      </c>
      <c r="B273" s="405">
        <v>39864</v>
      </c>
      <c r="C273" s="406">
        <v>75</v>
      </c>
      <c r="D273" s="408">
        <v>86</v>
      </c>
      <c r="E273" s="408">
        <v>84</v>
      </c>
      <c r="F273" s="408"/>
      <c r="G273" s="430">
        <v>23</v>
      </c>
      <c r="H273" s="431">
        <v>1</v>
      </c>
      <c r="I273" s="300" t="s">
        <v>3716</v>
      </c>
      <c r="J273" s="300" t="s">
        <v>3739</v>
      </c>
      <c r="K273" s="300"/>
      <c r="L273" s="300" t="s">
        <v>3726</v>
      </c>
      <c r="M273" s="300" t="s">
        <v>3723</v>
      </c>
      <c r="N273" s="300" t="s">
        <v>3724</v>
      </c>
      <c r="O273" s="300" t="s">
        <v>3725</v>
      </c>
      <c r="P273" s="400" t="s">
        <v>3738</v>
      </c>
      <c r="Q273" s="400" t="s">
        <v>3739</v>
      </c>
      <c r="R273" s="401"/>
      <c r="S273" s="401"/>
      <c r="T273" s="401"/>
      <c r="U273" s="401"/>
      <c r="V273" s="401"/>
      <c r="W273" s="401"/>
      <c r="X273" s="401"/>
      <c r="Y273" s="401"/>
      <c r="Z273" s="401"/>
      <c r="AA273" s="401"/>
      <c r="AB273" s="401"/>
      <c r="AC273" s="401"/>
      <c r="AD273" s="401"/>
      <c r="AE273" s="401"/>
      <c r="AF273" s="401"/>
      <c r="AG273" s="401"/>
      <c r="AH273" s="401"/>
      <c r="AI273" s="401"/>
      <c r="AJ273" s="401"/>
      <c r="AK273" s="401"/>
      <c r="AL273" s="401"/>
      <c r="AM273" s="401"/>
      <c r="AN273" s="401"/>
      <c r="AO273" s="401"/>
      <c r="AP273" s="401"/>
      <c r="AQ273" s="401"/>
      <c r="AR273" s="401"/>
      <c r="AS273" s="401"/>
      <c r="AT273" s="401"/>
      <c r="AU273" s="401"/>
      <c r="AV273" s="401"/>
      <c r="AW273" s="401"/>
      <c r="AX273" s="401"/>
      <c r="AY273" s="401"/>
      <c r="AZ273" s="401"/>
      <c r="BA273" s="401"/>
      <c r="BB273" s="401"/>
      <c r="BC273" s="401"/>
      <c r="BD273" s="401"/>
      <c r="BE273" s="401"/>
      <c r="BF273" s="401"/>
      <c r="BG273" s="401"/>
      <c r="BH273" s="401"/>
      <c r="BI273" s="401"/>
      <c r="BJ273" s="401"/>
      <c r="BK273" s="401"/>
      <c r="BL273" s="401"/>
      <c r="BM273" s="401"/>
      <c r="BN273" s="401"/>
      <c r="BO273" s="401"/>
      <c r="BP273" s="401"/>
      <c r="BQ273" s="401"/>
      <c r="BR273" s="401"/>
      <c r="BS273" s="401"/>
      <c r="BT273" s="401"/>
      <c r="BU273" s="401"/>
      <c r="BV273" s="401"/>
      <c r="BW273" s="401"/>
      <c r="BX273" s="401"/>
      <c r="BY273" s="401"/>
      <c r="BZ273" s="401"/>
      <c r="CA273" s="401"/>
      <c r="CB273" s="401"/>
      <c r="CC273" s="401"/>
      <c r="CD273" s="401"/>
      <c r="CE273" s="401"/>
      <c r="CF273" s="401"/>
      <c r="CG273" s="401"/>
      <c r="CH273" s="401"/>
      <c r="CI273" s="401"/>
      <c r="CJ273" s="401"/>
      <c r="CK273" s="401"/>
      <c r="CL273" s="401"/>
      <c r="CM273" s="401"/>
      <c r="CN273" s="401"/>
      <c r="CO273" s="401"/>
      <c r="CP273" s="401"/>
      <c r="CQ273" s="401"/>
      <c r="CR273" s="401"/>
      <c r="CS273" s="401"/>
      <c r="CT273" s="401"/>
      <c r="CU273" s="401"/>
      <c r="CV273" s="401"/>
      <c r="CW273" s="401"/>
      <c r="CX273" s="401"/>
      <c r="CY273" s="401"/>
      <c r="CZ273" s="401"/>
      <c r="DA273" s="401"/>
      <c r="DB273" s="401"/>
      <c r="DC273" s="401"/>
      <c r="DD273" s="401"/>
      <c r="DE273" s="401"/>
      <c r="DF273" s="401"/>
      <c r="DG273" s="401"/>
      <c r="DH273" s="401"/>
      <c r="DI273" s="401"/>
      <c r="DJ273" s="401"/>
      <c r="DK273" s="401"/>
      <c r="DL273" s="401"/>
      <c r="DM273" s="401"/>
      <c r="DN273" s="401"/>
      <c r="DO273" s="401"/>
      <c r="DP273" s="401"/>
      <c r="DQ273" s="401"/>
      <c r="DR273" s="401"/>
      <c r="DS273" s="401"/>
      <c r="DT273" s="401"/>
      <c r="DU273" s="401"/>
      <c r="DV273" s="401"/>
      <c r="DW273" s="401"/>
      <c r="DX273" s="401"/>
      <c r="DY273" s="401"/>
      <c r="DZ273" s="401"/>
      <c r="EA273" s="401"/>
      <c r="EB273" s="401"/>
      <c r="EC273" s="401"/>
      <c r="ED273" s="401"/>
      <c r="EE273" s="401"/>
      <c r="EF273" s="401"/>
      <c r="EG273" s="401"/>
      <c r="EH273" s="401"/>
      <c r="EI273" s="401"/>
      <c r="EJ273" s="401"/>
      <c r="EK273" s="401"/>
    </row>
    <row r="274" spans="1:141" ht="14.4" x14ac:dyDescent="0.3">
      <c r="A274" s="402" t="s">
        <v>1876</v>
      </c>
      <c r="B274" s="405">
        <v>39864</v>
      </c>
      <c r="C274" s="406">
        <v>75</v>
      </c>
      <c r="D274" s="408">
        <v>86</v>
      </c>
      <c r="E274" s="408">
        <v>84</v>
      </c>
      <c r="F274" s="408"/>
      <c r="G274" s="430">
        <v>22</v>
      </c>
      <c r="H274" s="431">
        <v>1</v>
      </c>
      <c r="I274" s="300" t="s">
        <v>3716</v>
      </c>
      <c r="J274" s="300" t="s">
        <v>3739</v>
      </c>
      <c r="K274" s="300"/>
      <c r="L274" s="300" t="s">
        <v>3726</v>
      </c>
      <c r="M274" s="300" t="s">
        <v>3723</v>
      </c>
      <c r="N274" s="300" t="s">
        <v>3724</v>
      </c>
      <c r="O274" s="300" t="s">
        <v>3725</v>
      </c>
      <c r="P274" s="400" t="s">
        <v>3738</v>
      </c>
      <c r="Q274" s="400" t="s">
        <v>3739</v>
      </c>
      <c r="R274" s="401"/>
      <c r="S274" s="401"/>
      <c r="T274" s="401"/>
      <c r="U274" s="401"/>
      <c r="V274" s="401"/>
      <c r="W274" s="401"/>
      <c r="X274" s="401"/>
      <c r="Y274" s="401"/>
      <c r="Z274" s="401"/>
      <c r="AA274" s="401"/>
      <c r="AB274" s="401"/>
      <c r="AC274" s="401"/>
      <c r="AD274" s="401"/>
      <c r="AE274" s="401"/>
      <c r="AF274" s="401"/>
      <c r="AG274" s="401"/>
      <c r="AH274" s="401"/>
      <c r="AI274" s="401"/>
      <c r="AJ274" s="401"/>
      <c r="AK274" s="401"/>
      <c r="AL274" s="401"/>
      <c r="AM274" s="401"/>
      <c r="AN274" s="401"/>
      <c r="AO274" s="401"/>
      <c r="AP274" s="401"/>
      <c r="AQ274" s="401"/>
      <c r="AR274" s="401"/>
      <c r="AS274" s="401"/>
      <c r="AT274" s="401"/>
      <c r="AU274" s="401"/>
      <c r="AV274" s="401"/>
      <c r="AW274" s="401"/>
      <c r="AX274" s="401"/>
      <c r="AY274" s="401"/>
      <c r="AZ274" s="401"/>
      <c r="BA274" s="401"/>
      <c r="BB274" s="401"/>
      <c r="BC274" s="401"/>
      <c r="BD274" s="401"/>
      <c r="BE274" s="401"/>
      <c r="BF274" s="401"/>
      <c r="BG274" s="401"/>
      <c r="BH274" s="401"/>
      <c r="BI274" s="401"/>
      <c r="BJ274" s="401"/>
      <c r="BK274" s="401"/>
      <c r="BL274" s="401"/>
      <c r="BM274" s="401"/>
      <c r="BN274" s="401"/>
      <c r="BO274" s="401"/>
      <c r="BP274" s="401"/>
      <c r="BQ274" s="401"/>
      <c r="BR274" s="401"/>
      <c r="BS274" s="401"/>
      <c r="BT274" s="401"/>
      <c r="BU274" s="401"/>
      <c r="BV274" s="401"/>
      <c r="BW274" s="401"/>
      <c r="BX274" s="401"/>
      <c r="BY274" s="401"/>
      <c r="BZ274" s="401"/>
      <c r="CA274" s="401"/>
      <c r="CB274" s="401"/>
      <c r="CC274" s="401"/>
      <c r="CD274" s="401"/>
      <c r="CE274" s="401"/>
      <c r="CF274" s="401"/>
      <c r="CG274" s="401"/>
      <c r="CH274" s="401"/>
      <c r="CI274" s="401"/>
      <c r="CJ274" s="401"/>
      <c r="CK274" s="401"/>
      <c r="CL274" s="401"/>
      <c r="CM274" s="401"/>
      <c r="CN274" s="401"/>
      <c r="CO274" s="401"/>
      <c r="CP274" s="401"/>
      <c r="CQ274" s="401"/>
      <c r="CR274" s="401"/>
      <c r="CS274" s="401"/>
      <c r="CT274" s="401"/>
      <c r="CU274" s="401"/>
      <c r="CV274" s="401"/>
      <c r="CW274" s="401"/>
      <c r="CX274" s="401"/>
      <c r="CY274" s="401"/>
      <c r="CZ274" s="401"/>
      <c r="DA274" s="401"/>
      <c r="DB274" s="401"/>
      <c r="DC274" s="401"/>
      <c r="DD274" s="401"/>
      <c r="DE274" s="401"/>
      <c r="DF274" s="401"/>
      <c r="DG274" s="401"/>
      <c r="DH274" s="401"/>
      <c r="DI274" s="401"/>
      <c r="DJ274" s="401"/>
      <c r="DK274" s="401"/>
      <c r="DL274" s="401"/>
      <c r="DM274" s="401"/>
      <c r="DN274" s="401"/>
      <c r="DO274" s="401"/>
      <c r="DP274" s="401"/>
      <c r="DQ274" s="401"/>
      <c r="DR274" s="401"/>
      <c r="DS274" s="401"/>
      <c r="DT274" s="401"/>
      <c r="DU274" s="401"/>
      <c r="DV274" s="401"/>
      <c r="DW274" s="401"/>
      <c r="DX274" s="401"/>
      <c r="DY274" s="401"/>
      <c r="DZ274" s="401"/>
      <c r="EA274" s="401"/>
      <c r="EB274" s="401"/>
      <c r="EC274" s="401"/>
      <c r="ED274" s="401"/>
      <c r="EE274" s="401"/>
      <c r="EF274" s="401"/>
      <c r="EG274" s="401"/>
      <c r="EH274" s="401"/>
      <c r="EI274" s="401"/>
      <c r="EJ274" s="401"/>
      <c r="EK274" s="401"/>
    </row>
    <row r="275" spans="1:141" ht="14.4" x14ac:dyDescent="0.3">
      <c r="A275" s="404" t="s">
        <v>1877</v>
      </c>
      <c r="B275" s="405">
        <v>39863</v>
      </c>
      <c r="C275" s="406">
        <v>75</v>
      </c>
      <c r="D275" s="408">
        <v>74</v>
      </c>
      <c r="E275" s="408">
        <v>72</v>
      </c>
      <c r="F275" s="408"/>
      <c r="G275" s="430">
        <v>22</v>
      </c>
      <c r="H275" s="431">
        <v>1</v>
      </c>
      <c r="I275" s="300" t="s">
        <v>3716</v>
      </c>
      <c r="J275" s="300" t="s">
        <v>3739</v>
      </c>
      <c r="K275" s="300"/>
      <c r="L275" s="300" t="s">
        <v>3726</v>
      </c>
      <c r="M275" s="300" t="s">
        <v>3723</v>
      </c>
      <c r="N275" s="300" t="s">
        <v>3724</v>
      </c>
      <c r="O275" s="300" t="s">
        <v>3725</v>
      </c>
      <c r="P275" s="400" t="s">
        <v>3738</v>
      </c>
      <c r="Q275" s="400" t="s">
        <v>3739</v>
      </c>
      <c r="R275" s="401"/>
      <c r="S275" s="401"/>
      <c r="T275" s="401"/>
      <c r="U275" s="401"/>
      <c r="V275" s="401"/>
      <c r="W275" s="401"/>
      <c r="X275" s="401"/>
      <c r="Y275" s="401"/>
      <c r="Z275" s="401"/>
      <c r="AA275" s="401"/>
      <c r="AB275" s="401"/>
      <c r="AC275" s="401"/>
      <c r="AD275" s="401"/>
      <c r="AE275" s="401"/>
      <c r="AF275" s="401"/>
      <c r="AG275" s="401"/>
      <c r="AH275" s="401"/>
      <c r="AI275" s="401"/>
      <c r="AJ275" s="401"/>
      <c r="AK275" s="401"/>
      <c r="AL275" s="401"/>
      <c r="AM275" s="401"/>
      <c r="AN275" s="401"/>
      <c r="AO275" s="401"/>
      <c r="AP275" s="401"/>
      <c r="AQ275" s="401"/>
      <c r="AR275" s="401"/>
      <c r="AS275" s="401"/>
      <c r="AT275" s="401"/>
      <c r="AU275" s="401"/>
      <c r="AV275" s="401"/>
      <c r="AW275" s="401"/>
      <c r="AX275" s="401"/>
      <c r="AY275" s="401"/>
      <c r="AZ275" s="401"/>
      <c r="BA275" s="401"/>
      <c r="BB275" s="401"/>
      <c r="BC275" s="401"/>
      <c r="BD275" s="401"/>
      <c r="BE275" s="401"/>
      <c r="BF275" s="401"/>
      <c r="BG275" s="401"/>
      <c r="BH275" s="401"/>
      <c r="BI275" s="401"/>
      <c r="BJ275" s="401"/>
      <c r="BK275" s="401"/>
      <c r="BL275" s="401"/>
      <c r="BM275" s="401"/>
      <c r="BN275" s="401"/>
      <c r="BO275" s="401"/>
      <c r="BP275" s="401"/>
      <c r="BQ275" s="401"/>
      <c r="BR275" s="401"/>
      <c r="BS275" s="401"/>
      <c r="BT275" s="401"/>
      <c r="BU275" s="401"/>
      <c r="BV275" s="401"/>
      <c r="BW275" s="401"/>
      <c r="BX275" s="401"/>
      <c r="BY275" s="401"/>
      <c r="BZ275" s="401"/>
      <c r="CA275" s="401"/>
      <c r="CB275" s="401"/>
      <c r="CC275" s="401"/>
      <c r="CD275" s="401"/>
      <c r="CE275" s="401"/>
      <c r="CF275" s="401"/>
      <c r="CG275" s="401"/>
      <c r="CH275" s="401"/>
      <c r="CI275" s="401"/>
      <c r="CJ275" s="401"/>
      <c r="CK275" s="401"/>
      <c r="CL275" s="401"/>
      <c r="CM275" s="401"/>
      <c r="CN275" s="401"/>
      <c r="CO275" s="401"/>
      <c r="CP275" s="401"/>
      <c r="CQ275" s="401"/>
      <c r="CR275" s="401"/>
      <c r="CS275" s="401"/>
      <c r="CT275" s="401"/>
      <c r="CU275" s="401"/>
      <c r="CV275" s="401"/>
      <c r="CW275" s="401"/>
      <c r="CX275" s="401"/>
      <c r="CY275" s="401"/>
      <c r="CZ275" s="401"/>
      <c r="DA275" s="401"/>
      <c r="DB275" s="401"/>
      <c r="DC275" s="401"/>
      <c r="DD275" s="401"/>
      <c r="DE275" s="401"/>
      <c r="DF275" s="401"/>
      <c r="DG275" s="401"/>
      <c r="DH275" s="401"/>
      <c r="DI275" s="401"/>
      <c r="DJ275" s="401"/>
      <c r="DK275" s="401"/>
      <c r="DL275" s="401"/>
      <c r="DM275" s="401"/>
      <c r="DN275" s="401"/>
      <c r="DO275" s="401"/>
      <c r="DP275" s="401"/>
      <c r="DQ275" s="401"/>
      <c r="DR275" s="401"/>
      <c r="DS275" s="401"/>
      <c r="DT275" s="401"/>
      <c r="DU275" s="401"/>
      <c r="DV275" s="401"/>
      <c r="DW275" s="401"/>
      <c r="DX275" s="401"/>
      <c r="DY275" s="401"/>
      <c r="DZ275" s="401"/>
      <c r="EA275" s="401"/>
      <c r="EB275" s="401"/>
      <c r="EC275" s="401"/>
      <c r="ED275" s="401"/>
      <c r="EE275" s="401"/>
      <c r="EF275" s="401"/>
      <c r="EG275" s="401"/>
      <c r="EH275" s="401"/>
      <c r="EI275" s="401"/>
      <c r="EJ275" s="401"/>
      <c r="EK275" s="401"/>
    </row>
    <row r="276" spans="1:141" ht="14.4" x14ac:dyDescent="0.3">
      <c r="A276" s="402" t="s">
        <v>1878</v>
      </c>
      <c r="B276" s="405">
        <v>39863</v>
      </c>
      <c r="C276" s="406">
        <v>75</v>
      </c>
      <c r="D276" s="408">
        <v>73</v>
      </c>
      <c r="E276" s="408">
        <v>71</v>
      </c>
      <c r="F276" s="408"/>
      <c r="G276" s="430">
        <v>21</v>
      </c>
      <c r="H276" s="431">
        <v>1</v>
      </c>
      <c r="I276" s="300" t="s">
        <v>3716</v>
      </c>
      <c r="J276" s="300" t="s">
        <v>3739</v>
      </c>
      <c r="K276" s="300"/>
      <c r="L276" s="300" t="s">
        <v>3726</v>
      </c>
      <c r="M276" s="300" t="s">
        <v>3723</v>
      </c>
      <c r="N276" s="300" t="s">
        <v>3724</v>
      </c>
      <c r="O276" s="300" t="s">
        <v>3725</v>
      </c>
      <c r="P276" s="400" t="s">
        <v>3738</v>
      </c>
      <c r="Q276" s="400" t="s">
        <v>3739</v>
      </c>
      <c r="R276" s="401"/>
      <c r="S276" s="401"/>
      <c r="T276" s="401"/>
      <c r="U276" s="401"/>
      <c r="V276" s="401"/>
      <c r="W276" s="401"/>
      <c r="X276" s="401"/>
      <c r="Y276" s="401"/>
      <c r="Z276" s="401"/>
      <c r="AA276" s="401"/>
      <c r="AB276" s="401"/>
      <c r="AC276" s="401"/>
      <c r="AD276" s="401"/>
      <c r="AE276" s="401"/>
      <c r="AF276" s="401"/>
      <c r="AG276" s="401"/>
      <c r="AH276" s="401"/>
      <c r="AI276" s="401"/>
      <c r="AJ276" s="401"/>
      <c r="AK276" s="401"/>
      <c r="AL276" s="401"/>
      <c r="AM276" s="401"/>
      <c r="AN276" s="401"/>
      <c r="AO276" s="401"/>
      <c r="AP276" s="401"/>
      <c r="AQ276" s="401"/>
      <c r="AR276" s="401"/>
      <c r="AS276" s="401"/>
      <c r="AT276" s="401"/>
      <c r="AU276" s="401"/>
      <c r="AV276" s="401"/>
      <c r="AW276" s="401"/>
      <c r="AX276" s="401"/>
      <c r="AY276" s="401"/>
      <c r="AZ276" s="401"/>
      <c r="BA276" s="401"/>
      <c r="BB276" s="401"/>
      <c r="BC276" s="401"/>
      <c r="BD276" s="401"/>
      <c r="BE276" s="401"/>
      <c r="BF276" s="401"/>
      <c r="BG276" s="401"/>
      <c r="BH276" s="401"/>
      <c r="BI276" s="401"/>
      <c r="BJ276" s="401"/>
      <c r="BK276" s="401"/>
      <c r="BL276" s="401"/>
      <c r="BM276" s="401"/>
      <c r="BN276" s="401"/>
      <c r="BO276" s="401"/>
      <c r="BP276" s="401"/>
      <c r="BQ276" s="401"/>
      <c r="BR276" s="401"/>
      <c r="BS276" s="401"/>
      <c r="BT276" s="401"/>
      <c r="BU276" s="401"/>
      <c r="BV276" s="401"/>
      <c r="BW276" s="401"/>
      <c r="BX276" s="401"/>
      <c r="BY276" s="401"/>
      <c r="BZ276" s="401"/>
      <c r="CA276" s="401"/>
      <c r="CB276" s="401"/>
      <c r="CC276" s="401"/>
      <c r="CD276" s="401"/>
      <c r="CE276" s="401"/>
      <c r="CF276" s="401"/>
      <c r="CG276" s="401"/>
      <c r="CH276" s="401"/>
      <c r="CI276" s="401"/>
      <c r="CJ276" s="401"/>
      <c r="CK276" s="401"/>
      <c r="CL276" s="401"/>
      <c r="CM276" s="401"/>
      <c r="CN276" s="401"/>
      <c r="CO276" s="401"/>
      <c r="CP276" s="401"/>
      <c r="CQ276" s="401"/>
      <c r="CR276" s="401"/>
      <c r="CS276" s="401"/>
      <c r="CT276" s="401"/>
      <c r="CU276" s="401"/>
      <c r="CV276" s="401"/>
      <c r="CW276" s="401"/>
      <c r="CX276" s="401"/>
      <c r="CY276" s="401"/>
      <c r="CZ276" s="401"/>
      <c r="DA276" s="401"/>
      <c r="DB276" s="401"/>
      <c r="DC276" s="401"/>
      <c r="DD276" s="401"/>
      <c r="DE276" s="401"/>
      <c r="DF276" s="401"/>
      <c r="DG276" s="401"/>
      <c r="DH276" s="401"/>
      <c r="DI276" s="401"/>
      <c r="DJ276" s="401"/>
      <c r="DK276" s="401"/>
      <c r="DL276" s="401"/>
      <c r="DM276" s="401"/>
      <c r="DN276" s="401"/>
      <c r="DO276" s="401"/>
      <c r="DP276" s="401"/>
      <c r="DQ276" s="401"/>
      <c r="DR276" s="401"/>
      <c r="DS276" s="401"/>
      <c r="DT276" s="401"/>
      <c r="DU276" s="401"/>
      <c r="DV276" s="401"/>
      <c r="DW276" s="401"/>
      <c r="DX276" s="401"/>
      <c r="DY276" s="401"/>
      <c r="DZ276" s="401"/>
      <c r="EA276" s="401"/>
      <c r="EB276" s="401"/>
      <c r="EC276" s="401"/>
      <c r="ED276" s="401"/>
      <c r="EE276" s="401"/>
      <c r="EF276" s="401"/>
      <c r="EG276" s="401"/>
      <c r="EH276" s="401"/>
      <c r="EI276" s="401"/>
      <c r="EJ276" s="401"/>
      <c r="EK276" s="401"/>
    </row>
    <row r="277" spans="1:141" ht="14.4" x14ac:dyDescent="0.3">
      <c r="A277" s="402" t="s">
        <v>1879</v>
      </c>
      <c r="B277" s="405">
        <v>39864</v>
      </c>
      <c r="C277" s="406">
        <v>75</v>
      </c>
      <c r="D277" s="408">
        <v>36</v>
      </c>
      <c r="E277" s="408">
        <v>34</v>
      </c>
      <c r="F277" s="408"/>
      <c r="G277" s="430">
        <v>8</v>
      </c>
      <c r="H277" s="431">
        <v>1</v>
      </c>
      <c r="I277" s="300" t="s">
        <v>3716</v>
      </c>
      <c r="J277" s="300" t="s">
        <v>3739</v>
      </c>
      <c r="K277" s="300"/>
      <c r="L277" s="300" t="s">
        <v>3726</v>
      </c>
      <c r="M277" s="300" t="s">
        <v>3723</v>
      </c>
      <c r="N277" s="300" t="s">
        <v>3724</v>
      </c>
      <c r="O277" s="300" t="s">
        <v>3725</v>
      </c>
      <c r="P277" s="400" t="s">
        <v>3738</v>
      </c>
      <c r="Q277" s="400" t="s">
        <v>3739</v>
      </c>
      <c r="R277" s="401"/>
      <c r="S277" s="401"/>
      <c r="T277" s="401"/>
      <c r="U277" s="401"/>
      <c r="V277" s="401"/>
      <c r="W277" s="401"/>
      <c r="X277" s="401"/>
      <c r="Y277" s="401"/>
      <c r="Z277" s="401"/>
      <c r="AA277" s="401"/>
      <c r="AB277" s="401"/>
      <c r="AC277" s="401"/>
      <c r="AD277" s="401"/>
      <c r="AE277" s="401"/>
      <c r="AF277" s="401"/>
      <c r="AG277" s="401"/>
      <c r="AH277" s="401"/>
      <c r="AI277" s="401"/>
      <c r="AJ277" s="401"/>
      <c r="AK277" s="401"/>
      <c r="AL277" s="401"/>
      <c r="AM277" s="401"/>
      <c r="AN277" s="401"/>
      <c r="AO277" s="401"/>
      <c r="AP277" s="401"/>
      <c r="AQ277" s="401"/>
      <c r="AR277" s="401"/>
      <c r="AS277" s="401"/>
      <c r="AT277" s="401"/>
      <c r="AU277" s="401"/>
      <c r="AV277" s="401"/>
      <c r="AW277" s="401"/>
      <c r="AX277" s="401"/>
      <c r="AY277" s="401"/>
      <c r="AZ277" s="401"/>
      <c r="BA277" s="401"/>
      <c r="BB277" s="401"/>
      <c r="BC277" s="401"/>
      <c r="BD277" s="401"/>
      <c r="BE277" s="401"/>
      <c r="BF277" s="401"/>
      <c r="BG277" s="401"/>
      <c r="BH277" s="401"/>
      <c r="BI277" s="401"/>
      <c r="BJ277" s="401"/>
      <c r="BK277" s="401"/>
      <c r="BL277" s="401"/>
      <c r="BM277" s="401"/>
      <c r="BN277" s="401"/>
      <c r="BO277" s="401"/>
      <c r="BP277" s="401"/>
      <c r="BQ277" s="401"/>
      <c r="BR277" s="401"/>
      <c r="BS277" s="401"/>
      <c r="BT277" s="401"/>
      <c r="BU277" s="401"/>
      <c r="BV277" s="401"/>
      <c r="BW277" s="401"/>
      <c r="BX277" s="401"/>
      <c r="BY277" s="401"/>
      <c r="BZ277" s="401"/>
      <c r="CA277" s="401"/>
      <c r="CB277" s="401"/>
      <c r="CC277" s="401"/>
      <c r="CD277" s="401"/>
      <c r="CE277" s="401"/>
      <c r="CF277" s="401"/>
      <c r="CG277" s="401"/>
      <c r="CH277" s="401"/>
      <c r="CI277" s="401"/>
      <c r="CJ277" s="401"/>
      <c r="CK277" s="401"/>
      <c r="CL277" s="401"/>
      <c r="CM277" s="401"/>
      <c r="CN277" s="401"/>
      <c r="CO277" s="401"/>
      <c r="CP277" s="401"/>
      <c r="CQ277" s="401"/>
      <c r="CR277" s="401"/>
      <c r="CS277" s="401"/>
      <c r="CT277" s="401"/>
      <c r="CU277" s="401"/>
      <c r="CV277" s="401"/>
      <c r="CW277" s="401"/>
      <c r="CX277" s="401"/>
      <c r="CY277" s="401"/>
      <c r="CZ277" s="401"/>
      <c r="DA277" s="401"/>
      <c r="DB277" s="401"/>
      <c r="DC277" s="401"/>
      <c r="DD277" s="401"/>
      <c r="DE277" s="401"/>
      <c r="DF277" s="401"/>
      <c r="DG277" s="401"/>
      <c r="DH277" s="401"/>
      <c r="DI277" s="401"/>
      <c r="DJ277" s="401"/>
      <c r="DK277" s="401"/>
      <c r="DL277" s="401"/>
      <c r="DM277" s="401"/>
      <c r="DN277" s="401"/>
      <c r="DO277" s="401"/>
      <c r="DP277" s="401"/>
      <c r="DQ277" s="401"/>
      <c r="DR277" s="401"/>
      <c r="DS277" s="401"/>
      <c r="DT277" s="401"/>
      <c r="DU277" s="401"/>
      <c r="DV277" s="401"/>
      <c r="DW277" s="401"/>
      <c r="DX277" s="401"/>
      <c r="DY277" s="401"/>
      <c r="DZ277" s="401"/>
      <c r="EA277" s="401"/>
      <c r="EB277" s="401"/>
      <c r="EC277" s="401"/>
      <c r="ED277" s="401"/>
      <c r="EE277" s="401"/>
      <c r="EF277" s="401"/>
      <c r="EG277" s="401"/>
      <c r="EH277" s="401"/>
      <c r="EI277" s="401"/>
      <c r="EJ277" s="401"/>
      <c r="EK277" s="401"/>
    </row>
    <row r="278" spans="1:141" ht="14.4" x14ac:dyDescent="0.3">
      <c r="A278" s="402" t="s">
        <v>1880</v>
      </c>
      <c r="B278" s="405">
        <v>39870</v>
      </c>
      <c r="C278" s="406">
        <v>75</v>
      </c>
      <c r="D278" s="408">
        <v>86</v>
      </c>
      <c r="E278" s="408">
        <v>84</v>
      </c>
      <c r="F278" s="408"/>
      <c r="G278" s="430">
        <v>22</v>
      </c>
      <c r="H278" s="431">
        <v>1</v>
      </c>
      <c r="I278" s="300" t="s">
        <v>3716</v>
      </c>
      <c r="J278" s="300" t="s">
        <v>3739</v>
      </c>
      <c r="K278" s="300"/>
      <c r="L278" s="300" t="s">
        <v>3726</v>
      </c>
      <c r="M278" s="300" t="s">
        <v>3723</v>
      </c>
      <c r="N278" s="300" t="s">
        <v>3724</v>
      </c>
      <c r="O278" s="300" t="s">
        <v>3725</v>
      </c>
      <c r="P278" s="400" t="s">
        <v>3738</v>
      </c>
      <c r="Q278" s="400" t="s">
        <v>3739</v>
      </c>
      <c r="R278" s="401"/>
      <c r="S278" s="401"/>
      <c r="T278" s="401"/>
      <c r="U278" s="401"/>
      <c r="V278" s="401"/>
      <c r="W278" s="401"/>
      <c r="X278" s="401"/>
      <c r="Y278" s="401"/>
      <c r="Z278" s="401"/>
      <c r="AA278" s="401"/>
      <c r="AB278" s="401"/>
      <c r="AC278" s="401"/>
      <c r="AD278" s="401"/>
      <c r="AE278" s="401"/>
      <c r="AF278" s="401"/>
      <c r="AG278" s="401"/>
      <c r="AH278" s="401"/>
      <c r="AI278" s="401"/>
      <c r="AJ278" s="401"/>
      <c r="AK278" s="401"/>
      <c r="AL278" s="401"/>
      <c r="AM278" s="401"/>
      <c r="AN278" s="401"/>
      <c r="AO278" s="401"/>
      <c r="AP278" s="401"/>
      <c r="AQ278" s="401"/>
      <c r="AR278" s="401"/>
      <c r="AS278" s="401"/>
      <c r="AT278" s="401"/>
      <c r="AU278" s="401"/>
      <c r="AV278" s="401"/>
      <c r="AW278" s="401"/>
      <c r="AX278" s="401"/>
      <c r="AY278" s="401"/>
      <c r="AZ278" s="401"/>
      <c r="BA278" s="401"/>
      <c r="BB278" s="401"/>
      <c r="BC278" s="401"/>
      <c r="BD278" s="401"/>
      <c r="BE278" s="401"/>
      <c r="BF278" s="401"/>
      <c r="BG278" s="401"/>
      <c r="BH278" s="401"/>
      <c r="BI278" s="401"/>
      <c r="BJ278" s="401"/>
      <c r="BK278" s="401"/>
      <c r="BL278" s="401"/>
      <c r="BM278" s="401"/>
      <c r="BN278" s="401"/>
      <c r="BO278" s="401"/>
      <c r="BP278" s="401"/>
      <c r="BQ278" s="401"/>
      <c r="BR278" s="401"/>
      <c r="BS278" s="401"/>
      <c r="BT278" s="401"/>
      <c r="BU278" s="401"/>
      <c r="BV278" s="401"/>
      <c r="BW278" s="401"/>
      <c r="BX278" s="401"/>
      <c r="BY278" s="401"/>
      <c r="BZ278" s="401"/>
      <c r="CA278" s="401"/>
      <c r="CB278" s="401"/>
      <c r="CC278" s="401"/>
      <c r="CD278" s="401"/>
      <c r="CE278" s="401"/>
      <c r="CF278" s="401"/>
      <c r="CG278" s="401"/>
      <c r="CH278" s="401"/>
      <c r="CI278" s="401"/>
      <c r="CJ278" s="401"/>
      <c r="CK278" s="401"/>
      <c r="CL278" s="401"/>
      <c r="CM278" s="401"/>
      <c r="CN278" s="401"/>
      <c r="CO278" s="401"/>
      <c r="CP278" s="401"/>
      <c r="CQ278" s="401"/>
      <c r="CR278" s="401"/>
      <c r="CS278" s="401"/>
      <c r="CT278" s="401"/>
      <c r="CU278" s="401"/>
      <c r="CV278" s="401"/>
      <c r="CW278" s="401"/>
      <c r="CX278" s="401"/>
      <c r="CY278" s="401"/>
      <c r="CZ278" s="401"/>
      <c r="DA278" s="401"/>
      <c r="DB278" s="401"/>
      <c r="DC278" s="401"/>
      <c r="DD278" s="401"/>
      <c r="DE278" s="401"/>
      <c r="DF278" s="401"/>
      <c r="DG278" s="401"/>
      <c r="DH278" s="401"/>
      <c r="DI278" s="401"/>
      <c r="DJ278" s="401"/>
      <c r="DK278" s="401"/>
      <c r="DL278" s="401"/>
      <c r="DM278" s="401"/>
      <c r="DN278" s="401"/>
      <c r="DO278" s="401"/>
      <c r="DP278" s="401"/>
      <c r="DQ278" s="401"/>
      <c r="DR278" s="401"/>
      <c r="DS278" s="401"/>
      <c r="DT278" s="401"/>
      <c r="DU278" s="401"/>
      <c r="DV278" s="401"/>
      <c r="DW278" s="401"/>
      <c r="DX278" s="401"/>
      <c r="DY278" s="401"/>
      <c r="DZ278" s="401"/>
      <c r="EA278" s="401"/>
      <c r="EB278" s="401"/>
      <c r="EC278" s="401"/>
      <c r="ED278" s="401"/>
      <c r="EE278" s="401"/>
      <c r="EF278" s="401"/>
      <c r="EG278" s="401"/>
      <c r="EH278" s="401"/>
      <c r="EI278" s="401"/>
      <c r="EJ278" s="401"/>
      <c r="EK278" s="401"/>
    </row>
    <row r="279" spans="1:141" ht="14.4" x14ac:dyDescent="0.3">
      <c r="A279" s="402" t="s">
        <v>1881</v>
      </c>
      <c r="B279" s="405">
        <v>39863</v>
      </c>
      <c r="C279" s="406">
        <v>75</v>
      </c>
      <c r="D279" s="408">
        <v>74</v>
      </c>
      <c r="E279" s="408">
        <v>72</v>
      </c>
      <c r="F279" s="408"/>
      <c r="G279" s="430">
        <v>22</v>
      </c>
      <c r="H279" s="431">
        <v>1</v>
      </c>
      <c r="I279" s="300" t="s">
        <v>3716</v>
      </c>
      <c r="J279" s="300" t="s">
        <v>3739</v>
      </c>
      <c r="K279" s="300"/>
      <c r="L279" s="300" t="s">
        <v>3726</v>
      </c>
      <c r="M279" s="300" t="s">
        <v>3723</v>
      </c>
      <c r="N279" s="300" t="s">
        <v>3724</v>
      </c>
      <c r="O279" s="300" t="s">
        <v>3725</v>
      </c>
      <c r="P279" s="400" t="s">
        <v>3738</v>
      </c>
      <c r="Q279" s="400" t="s">
        <v>3739</v>
      </c>
      <c r="R279" s="401"/>
      <c r="S279" s="401"/>
      <c r="T279" s="401"/>
      <c r="U279" s="401"/>
      <c r="V279" s="401"/>
      <c r="W279" s="401"/>
      <c r="X279" s="401"/>
      <c r="Y279" s="401"/>
      <c r="Z279" s="401"/>
      <c r="AA279" s="401"/>
      <c r="AB279" s="401"/>
      <c r="AC279" s="401"/>
      <c r="AD279" s="401"/>
      <c r="AE279" s="401"/>
      <c r="AF279" s="401"/>
      <c r="AG279" s="401"/>
      <c r="AH279" s="401"/>
      <c r="AI279" s="401"/>
      <c r="AJ279" s="401"/>
      <c r="AK279" s="401"/>
      <c r="AL279" s="401"/>
      <c r="AM279" s="401"/>
      <c r="AN279" s="401"/>
      <c r="AO279" s="401"/>
      <c r="AP279" s="401"/>
      <c r="AQ279" s="401"/>
      <c r="AR279" s="401"/>
      <c r="AS279" s="401"/>
      <c r="AT279" s="401"/>
      <c r="AU279" s="401"/>
      <c r="AV279" s="401"/>
      <c r="AW279" s="401"/>
      <c r="AX279" s="401"/>
      <c r="AY279" s="401"/>
      <c r="AZ279" s="401"/>
      <c r="BA279" s="401"/>
      <c r="BB279" s="401"/>
      <c r="BC279" s="401"/>
      <c r="BD279" s="401"/>
      <c r="BE279" s="401"/>
      <c r="BF279" s="401"/>
      <c r="BG279" s="401"/>
      <c r="BH279" s="401"/>
      <c r="BI279" s="401"/>
      <c r="BJ279" s="401"/>
      <c r="BK279" s="401"/>
      <c r="BL279" s="401"/>
      <c r="BM279" s="401"/>
      <c r="BN279" s="401"/>
      <c r="BO279" s="401"/>
      <c r="BP279" s="401"/>
      <c r="BQ279" s="401"/>
      <c r="BR279" s="401"/>
      <c r="BS279" s="401"/>
      <c r="BT279" s="401"/>
      <c r="BU279" s="401"/>
      <c r="BV279" s="401"/>
      <c r="BW279" s="401"/>
      <c r="BX279" s="401"/>
      <c r="BY279" s="401"/>
      <c r="BZ279" s="401"/>
      <c r="CA279" s="401"/>
      <c r="CB279" s="401"/>
      <c r="CC279" s="401"/>
      <c r="CD279" s="401"/>
      <c r="CE279" s="401"/>
      <c r="CF279" s="401"/>
      <c r="CG279" s="401"/>
      <c r="CH279" s="401"/>
      <c r="CI279" s="401"/>
      <c r="CJ279" s="401"/>
      <c r="CK279" s="401"/>
      <c r="CL279" s="401"/>
      <c r="CM279" s="401"/>
      <c r="CN279" s="401"/>
      <c r="CO279" s="401"/>
      <c r="CP279" s="401"/>
      <c r="CQ279" s="401"/>
      <c r="CR279" s="401"/>
      <c r="CS279" s="401"/>
      <c r="CT279" s="401"/>
      <c r="CU279" s="401"/>
      <c r="CV279" s="401"/>
      <c r="CW279" s="401"/>
      <c r="CX279" s="401"/>
      <c r="CY279" s="401"/>
      <c r="CZ279" s="401"/>
      <c r="DA279" s="401"/>
      <c r="DB279" s="401"/>
      <c r="DC279" s="401"/>
      <c r="DD279" s="401"/>
      <c r="DE279" s="401"/>
      <c r="DF279" s="401"/>
      <c r="DG279" s="401"/>
      <c r="DH279" s="401"/>
      <c r="DI279" s="401"/>
      <c r="DJ279" s="401"/>
      <c r="DK279" s="401"/>
      <c r="DL279" s="401"/>
      <c r="DM279" s="401"/>
      <c r="DN279" s="401"/>
      <c r="DO279" s="401"/>
      <c r="DP279" s="401"/>
      <c r="DQ279" s="401"/>
      <c r="DR279" s="401"/>
      <c r="DS279" s="401"/>
      <c r="DT279" s="401"/>
      <c r="DU279" s="401"/>
      <c r="DV279" s="401"/>
      <c r="DW279" s="401"/>
      <c r="DX279" s="401"/>
      <c r="DY279" s="401"/>
      <c r="DZ279" s="401"/>
      <c r="EA279" s="401"/>
      <c r="EB279" s="401"/>
      <c r="EC279" s="401"/>
      <c r="ED279" s="401"/>
      <c r="EE279" s="401"/>
      <c r="EF279" s="401"/>
      <c r="EG279" s="401"/>
      <c r="EH279" s="401"/>
      <c r="EI279" s="401"/>
      <c r="EJ279" s="401"/>
      <c r="EK279" s="401"/>
    </row>
    <row r="280" spans="1:141" ht="14.4" x14ac:dyDescent="0.3">
      <c r="A280" s="402" t="s">
        <v>1882</v>
      </c>
      <c r="B280" s="405">
        <v>39863</v>
      </c>
      <c r="C280" s="406">
        <v>75</v>
      </c>
      <c r="D280" s="408">
        <v>86</v>
      </c>
      <c r="E280" s="408">
        <v>84</v>
      </c>
      <c r="F280" s="408"/>
      <c r="G280" s="430">
        <v>22</v>
      </c>
      <c r="H280" s="431">
        <v>1</v>
      </c>
      <c r="I280" s="300" t="s">
        <v>3716</v>
      </c>
      <c r="J280" s="300" t="s">
        <v>3739</v>
      </c>
      <c r="K280" s="300"/>
      <c r="L280" s="300" t="s">
        <v>3726</v>
      </c>
      <c r="M280" s="300" t="s">
        <v>3723</v>
      </c>
      <c r="N280" s="300" t="s">
        <v>3724</v>
      </c>
      <c r="O280" s="300" t="s">
        <v>3725</v>
      </c>
      <c r="P280" s="400" t="s">
        <v>3738</v>
      </c>
      <c r="Q280" s="400" t="s">
        <v>3739</v>
      </c>
      <c r="R280" s="401"/>
      <c r="S280" s="401"/>
      <c r="T280" s="401"/>
      <c r="U280" s="401"/>
      <c r="V280" s="401"/>
      <c r="W280" s="401"/>
      <c r="X280" s="401"/>
      <c r="Y280" s="401"/>
      <c r="Z280" s="401"/>
      <c r="AA280" s="401"/>
      <c r="AB280" s="401"/>
      <c r="AC280" s="401"/>
      <c r="AD280" s="401"/>
      <c r="AE280" s="401"/>
      <c r="AF280" s="401"/>
      <c r="AG280" s="401"/>
      <c r="AH280" s="401"/>
      <c r="AI280" s="401"/>
      <c r="AJ280" s="401"/>
      <c r="AK280" s="401"/>
      <c r="AL280" s="401"/>
      <c r="AM280" s="401"/>
      <c r="AN280" s="401"/>
      <c r="AO280" s="401"/>
      <c r="AP280" s="401"/>
      <c r="AQ280" s="401"/>
      <c r="AR280" s="401"/>
      <c r="AS280" s="401"/>
      <c r="AT280" s="401"/>
      <c r="AU280" s="401"/>
      <c r="AV280" s="401"/>
      <c r="AW280" s="401"/>
      <c r="AX280" s="401"/>
      <c r="AY280" s="401"/>
      <c r="AZ280" s="401"/>
      <c r="BA280" s="401"/>
      <c r="BB280" s="401"/>
      <c r="BC280" s="401"/>
      <c r="BD280" s="401"/>
      <c r="BE280" s="401"/>
      <c r="BF280" s="401"/>
      <c r="BG280" s="401"/>
      <c r="BH280" s="401"/>
      <c r="BI280" s="401"/>
      <c r="BJ280" s="401"/>
      <c r="BK280" s="401"/>
      <c r="BL280" s="401"/>
      <c r="BM280" s="401"/>
      <c r="BN280" s="401"/>
      <c r="BO280" s="401"/>
      <c r="BP280" s="401"/>
      <c r="BQ280" s="401"/>
      <c r="BR280" s="401"/>
      <c r="BS280" s="401"/>
      <c r="BT280" s="401"/>
      <c r="BU280" s="401"/>
      <c r="BV280" s="401"/>
      <c r="BW280" s="401"/>
      <c r="BX280" s="401"/>
      <c r="BY280" s="401"/>
      <c r="BZ280" s="401"/>
      <c r="CA280" s="401"/>
      <c r="CB280" s="401"/>
      <c r="CC280" s="401"/>
      <c r="CD280" s="401"/>
      <c r="CE280" s="401"/>
      <c r="CF280" s="401"/>
      <c r="CG280" s="401"/>
      <c r="CH280" s="401"/>
      <c r="CI280" s="401"/>
      <c r="CJ280" s="401"/>
      <c r="CK280" s="401"/>
      <c r="CL280" s="401"/>
      <c r="CM280" s="401"/>
      <c r="CN280" s="401"/>
      <c r="CO280" s="401"/>
      <c r="CP280" s="401"/>
      <c r="CQ280" s="401"/>
      <c r="CR280" s="401"/>
      <c r="CS280" s="401"/>
      <c r="CT280" s="401"/>
      <c r="CU280" s="401"/>
      <c r="CV280" s="401"/>
      <c r="CW280" s="401"/>
      <c r="CX280" s="401"/>
      <c r="CY280" s="401"/>
      <c r="CZ280" s="401"/>
      <c r="DA280" s="401"/>
      <c r="DB280" s="401"/>
      <c r="DC280" s="401"/>
      <c r="DD280" s="401"/>
      <c r="DE280" s="401"/>
      <c r="DF280" s="401"/>
      <c r="DG280" s="401"/>
      <c r="DH280" s="401"/>
      <c r="DI280" s="401"/>
      <c r="DJ280" s="401"/>
      <c r="DK280" s="401"/>
      <c r="DL280" s="401"/>
      <c r="DM280" s="401"/>
      <c r="DN280" s="401"/>
      <c r="DO280" s="401"/>
      <c r="DP280" s="401"/>
      <c r="DQ280" s="401"/>
      <c r="DR280" s="401"/>
      <c r="DS280" s="401"/>
      <c r="DT280" s="401"/>
      <c r="DU280" s="401"/>
      <c r="DV280" s="401"/>
      <c r="DW280" s="401"/>
      <c r="DX280" s="401"/>
      <c r="DY280" s="401"/>
      <c r="DZ280" s="401"/>
      <c r="EA280" s="401"/>
      <c r="EB280" s="401"/>
      <c r="EC280" s="401"/>
      <c r="ED280" s="401"/>
      <c r="EE280" s="401"/>
      <c r="EF280" s="401"/>
      <c r="EG280" s="401"/>
      <c r="EH280" s="401"/>
      <c r="EI280" s="401"/>
      <c r="EJ280" s="401"/>
      <c r="EK280" s="401"/>
    </row>
    <row r="281" spans="1:141" ht="14.4" x14ac:dyDescent="0.3">
      <c r="A281" s="402" t="s">
        <v>1883</v>
      </c>
      <c r="B281" s="405">
        <v>39863</v>
      </c>
      <c r="C281" s="406">
        <v>75</v>
      </c>
      <c r="D281" s="408">
        <v>86</v>
      </c>
      <c r="E281" s="408">
        <v>84</v>
      </c>
      <c r="F281" s="408"/>
      <c r="G281" s="430">
        <v>11</v>
      </c>
      <c r="H281" s="431">
        <v>1</v>
      </c>
      <c r="I281" s="300" t="s">
        <v>3716</v>
      </c>
      <c r="J281" s="300" t="s">
        <v>3739</v>
      </c>
      <c r="K281" s="300"/>
      <c r="L281" s="300" t="s">
        <v>3726</v>
      </c>
      <c r="M281" s="300" t="s">
        <v>3723</v>
      </c>
      <c r="N281" s="300" t="s">
        <v>3724</v>
      </c>
      <c r="O281" s="300" t="s">
        <v>3725</v>
      </c>
      <c r="P281" s="400" t="s">
        <v>3738</v>
      </c>
      <c r="Q281" s="400" t="s">
        <v>3739</v>
      </c>
      <c r="R281" s="401"/>
      <c r="S281" s="401"/>
      <c r="T281" s="401"/>
      <c r="U281" s="401"/>
      <c r="V281" s="401"/>
      <c r="W281" s="401"/>
      <c r="X281" s="401"/>
      <c r="Y281" s="401"/>
      <c r="Z281" s="401"/>
      <c r="AA281" s="401"/>
      <c r="AB281" s="401"/>
      <c r="AC281" s="401"/>
      <c r="AD281" s="401"/>
      <c r="AE281" s="401"/>
      <c r="AF281" s="401"/>
      <c r="AG281" s="401"/>
      <c r="AH281" s="401"/>
      <c r="AI281" s="401"/>
      <c r="AJ281" s="401"/>
      <c r="AK281" s="401"/>
      <c r="AL281" s="401"/>
      <c r="AM281" s="401"/>
      <c r="AN281" s="401"/>
      <c r="AO281" s="401"/>
      <c r="AP281" s="401"/>
      <c r="AQ281" s="401"/>
      <c r="AR281" s="401"/>
      <c r="AS281" s="401"/>
      <c r="AT281" s="401"/>
      <c r="AU281" s="401"/>
      <c r="AV281" s="401"/>
      <c r="AW281" s="401"/>
      <c r="AX281" s="401"/>
      <c r="AY281" s="401"/>
      <c r="AZ281" s="401"/>
      <c r="BA281" s="401"/>
      <c r="BB281" s="401"/>
      <c r="BC281" s="401"/>
      <c r="BD281" s="401"/>
      <c r="BE281" s="401"/>
      <c r="BF281" s="401"/>
      <c r="BG281" s="401"/>
      <c r="BH281" s="401"/>
      <c r="BI281" s="401"/>
      <c r="BJ281" s="401"/>
      <c r="BK281" s="401"/>
      <c r="BL281" s="401"/>
      <c r="BM281" s="401"/>
      <c r="BN281" s="401"/>
      <c r="BO281" s="401"/>
      <c r="BP281" s="401"/>
      <c r="BQ281" s="401"/>
      <c r="BR281" s="401"/>
      <c r="BS281" s="401"/>
      <c r="BT281" s="401"/>
      <c r="BU281" s="401"/>
      <c r="BV281" s="401"/>
      <c r="BW281" s="401"/>
      <c r="BX281" s="401"/>
      <c r="BY281" s="401"/>
      <c r="BZ281" s="401"/>
      <c r="CA281" s="401"/>
      <c r="CB281" s="401"/>
      <c r="CC281" s="401"/>
      <c r="CD281" s="401"/>
      <c r="CE281" s="401"/>
      <c r="CF281" s="401"/>
      <c r="CG281" s="401"/>
      <c r="CH281" s="401"/>
      <c r="CI281" s="401"/>
      <c r="CJ281" s="401"/>
      <c r="CK281" s="401"/>
      <c r="CL281" s="401"/>
      <c r="CM281" s="401"/>
      <c r="CN281" s="401"/>
      <c r="CO281" s="401"/>
      <c r="CP281" s="401"/>
      <c r="CQ281" s="401"/>
      <c r="CR281" s="401"/>
      <c r="CS281" s="401"/>
      <c r="CT281" s="401"/>
      <c r="CU281" s="401"/>
      <c r="CV281" s="401"/>
      <c r="CW281" s="401"/>
      <c r="CX281" s="401"/>
      <c r="CY281" s="401"/>
      <c r="CZ281" s="401"/>
      <c r="DA281" s="401"/>
      <c r="DB281" s="401"/>
      <c r="DC281" s="401"/>
      <c r="DD281" s="401"/>
      <c r="DE281" s="401"/>
      <c r="DF281" s="401"/>
      <c r="DG281" s="401"/>
      <c r="DH281" s="401"/>
      <c r="DI281" s="401"/>
      <c r="DJ281" s="401"/>
      <c r="DK281" s="401"/>
      <c r="DL281" s="401"/>
      <c r="DM281" s="401"/>
      <c r="DN281" s="401"/>
      <c r="DO281" s="401"/>
      <c r="DP281" s="401"/>
      <c r="DQ281" s="401"/>
      <c r="DR281" s="401"/>
      <c r="DS281" s="401"/>
      <c r="DT281" s="401"/>
      <c r="DU281" s="401"/>
      <c r="DV281" s="401"/>
      <c r="DW281" s="401"/>
      <c r="DX281" s="401"/>
      <c r="DY281" s="401"/>
      <c r="DZ281" s="401"/>
      <c r="EA281" s="401"/>
      <c r="EB281" s="401"/>
      <c r="EC281" s="401"/>
      <c r="ED281" s="401"/>
      <c r="EE281" s="401"/>
      <c r="EF281" s="401"/>
      <c r="EG281" s="401"/>
      <c r="EH281" s="401"/>
      <c r="EI281" s="401"/>
      <c r="EJ281" s="401"/>
      <c r="EK281" s="401"/>
    </row>
    <row r="282" spans="1:141" ht="14.4" x14ac:dyDescent="0.3">
      <c r="A282" s="402" t="s">
        <v>1884</v>
      </c>
      <c r="B282" s="405">
        <v>39863</v>
      </c>
      <c r="C282" s="406">
        <v>75</v>
      </c>
      <c r="D282" s="408">
        <v>86</v>
      </c>
      <c r="E282" s="408">
        <v>84</v>
      </c>
      <c r="F282" s="408"/>
      <c r="G282" s="430">
        <v>22</v>
      </c>
      <c r="H282" s="431">
        <v>1</v>
      </c>
      <c r="I282" s="300" t="s">
        <v>3716</v>
      </c>
      <c r="J282" s="300" t="s">
        <v>3739</v>
      </c>
      <c r="K282" s="300"/>
      <c r="L282" s="300" t="s">
        <v>3726</v>
      </c>
      <c r="M282" s="300" t="s">
        <v>3723</v>
      </c>
      <c r="N282" s="300" t="s">
        <v>3724</v>
      </c>
      <c r="O282" s="300" t="s">
        <v>3725</v>
      </c>
      <c r="P282" s="400" t="s">
        <v>3738</v>
      </c>
      <c r="Q282" s="400" t="s">
        <v>3739</v>
      </c>
      <c r="R282" s="401"/>
      <c r="S282" s="401"/>
      <c r="T282" s="401"/>
      <c r="U282" s="401"/>
      <c r="V282" s="401"/>
      <c r="W282" s="401"/>
      <c r="X282" s="401"/>
      <c r="Y282" s="401"/>
      <c r="Z282" s="401"/>
      <c r="AA282" s="401"/>
      <c r="AB282" s="401"/>
      <c r="AC282" s="401"/>
      <c r="AD282" s="401"/>
      <c r="AE282" s="401"/>
      <c r="AF282" s="401"/>
      <c r="AG282" s="401"/>
      <c r="AH282" s="401"/>
      <c r="AI282" s="401"/>
      <c r="AJ282" s="401"/>
      <c r="AK282" s="401"/>
      <c r="AL282" s="401"/>
      <c r="AM282" s="401"/>
      <c r="AN282" s="401"/>
      <c r="AO282" s="401"/>
      <c r="AP282" s="401"/>
      <c r="AQ282" s="401"/>
      <c r="AR282" s="401"/>
      <c r="AS282" s="401"/>
      <c r="AT282" s="401"/>
      <c r="AU282" s="401"/>
      <c r="AV282" s="401"/>
      <c r="AW282" s="401"/>
      <c r="AX282" s="401"/>
      <c r="AY282" s="401"/>
      <c r="AZ282" s="401"/>
      <c r="BA282" s="401"/>
      <c r="BB282" s="401"/>
      <c r="BC282" s="401"/>
      <c r="BD282" s="401"/>
      <c r="BE282" s="401"/>
      <c r="BF282" s="401"/>
      <c r="BG282" s="401"/>
      <c r="BH282" s="401"/>
      <c r="BI282" s="401"/>
      <c r="BJ282" s="401"/>
      <c r="BK282" s="401"/>
      <c r="BL282" s="401"/>
      <c r="BM282" s="401"/>
      <c r="BN282" s="401"/>
      <c r="BO282" s="401"/>
      <c r="BP282" s="401"/>
      <c r="BQ282" s="401"/>
      <c r="BR282" s="401"/>
      <c r="BS282" s="401"/>
      <c r="BT282" s="401"/>
      <c r="BU282" s="401"/>
      <c r="BV282" s="401"/>
      <c r="BW282" s="401"/>
      <c r="BX282" s="401"/>
      <c r="BY282" s="401"/>
      <c r="BZ282" s="401"/>
      <c r="CA282" s="401"/>
      <c r="CB282" s="401"/>
      <c r="CC282" s="401"/>
      <c r="CD282" s="401"/>
      <c r="CE282" s="401"/>
      <c r="CF282" s="401"/>
      <c r="CG282" s="401"/>
      <c r="CH282" s="401"/>
      <c r="CI282" s="401"/>
      <c r="CJ282" s="401"/>
      <c r="CK282" s="401"/>
      <c r="CL282" s="401"/>
      <c r="CM282" s="401"/>
      <c r="CN282" s="401"/>
      <c r="CO282" s="401"/>
      <c r="CP282" s="401"/>
      <c r="CQ282" s="401"/>
      <c r="CR282" s="401"/>
      <c r="CS282" s="401"/>
      <c r="CT282" s="401"/>
      <c r="CU282" s="401"/>
      <c r="CV282" s="401"/>
      <c r="CW282" s="401"/>
      <c r="CX282" s="401"/>
      <c r="CY282" s="401"/>
      <c r="CZ282" s="401"/>
      <c r="DA282" s="401"/>
      <c r="DB282" s="401"/>
      <c r="DC282" s="401"/>
      <c r="DD282" s="401"/>
      <c r="DE282" s="401"/>
      <c r="DF282" s="401"/>
      <c r="DG282" s="401"/>
      <c r="DH282" s="401"/>
      <c r="DI282" s="401"/>
      <c r="DJ282" s="401"/>
      <c r="DK282" s="401"/>
      <c r="DL282" s="401"/>
      <c r="DM282" s="401"/>
      <c r="DN282" s="401"/>
      <c r="DO282" s="401"/>
      <c r="DP282" s="401"/>
      <c r="DQ282" s="401"/>
      <c r="DR282" s="401"/>
      <c r="DS282" s="401"/>
      <c r="DT282" s="401"/>
      <c r="DU282" s="401"/>
      <c r="DV282" s="401"/>
      <c r="DW282" s="401"/>
      <c r="DX282" s="401"/>
      <c r="DY282" s="401"/>
      <c r="DZ282" s="401"/>
      <c r="EA282" s="401"/>
      <c r="EB282" s="401"/>
      <c r="EC282" s="401"/>
      <c r="ED282" s="401"/>
      <c r="EE282" s="401"/>
      <c r="EF282" s="401"/>
      <c r="EG282" s="401"/>
      <c r="EH282" s="401"/>
      <c r="EI282" s="401"/>
      <c r="EJ282" s="401"/>
      <c r="EK282" s="401"/>
    </row>
    <row r="283" spans="1:141" ht="14.4" x14ac:dyDescent="0.3">
      <c r="A283" s="402" t="s">
        <v>1885</v>
      </c>
      <c r="B283" s="405">
        <v>39863</v>
      </c>
      <c r="C283" s="406">
        <v>75</v>
      </c>
      <c r="D283" s="408">
        <v>86</v>
      </c>
      <c r="E283" s="408">
        <v>84</v>
      </c>
      <c r="F283" s="408"/>
      <c r="G283" s="430">
        <v>22</v>
      </c>
      <c r="H283" s="431">
        <v>1</v>
      </c>
      <c r="I283" s="300" t="s">
        <v>3716</v>
      </c>
      <c r="J283" s="300" t="s">
        <v>3739</v>
      </c>
      <c r="K283" s="300"/>
      <c r="L283" s="300" t="s">
        <v>3726</v>
      </c>
      <c r="M283" s="300" t="s">
        <v>3723</v>
      </c>
      <c r="N283" s="300" t="s">
        <v>3724</v>
      </c>
      <c r="O283" s="300" t="s">
        <v>3725</v>
      </c>
      <c r="P283" s="400" t="s">
        <v>3738</v>
      </c>
      <c r="Q283" s="400" t="s">
        <v>3739</v>
      </c>
      <c r="R283" s="401"/>
      <c r="S283" s="401"/>
      <c r="T283" s="401"/>
      <c r="U283" s="401"/>
      <c r="V283" s="401"/>
      <c r="W283" s="401"/>
      <c r="X283" s="401"/>
      <c r="Y283" s="401"/>
      <c r="Z283" s="401"/>
      <c r="AA283" s="401"/>
      <c r="AB283" s="401"/>
      <c r="AC283" s="401"/>
      <c r="AD283" s="401"/>
      <c r="AE283" s="401"/>
      <c r="AF283" s="401"/>
      <c r="AG283" s="401"/>
      <c r="AH283" s="401"/>
      <c r="AI283" s="401"/>
      <c r="AJ283" s="401"/>
      <c r="AK283" s="401"/>
      <c r="AL283" s="401"/>
      <c r="AM283" s="401"/>
      <c r="AN283" s="401"/>
      <c r="AO283" s="401"/>
      <c r="AP283" s="401"/>
      <c r="AQ283" s="401"/>
      <c r="AR283" s="401"/>
      <c r="AS283" s="401"/>
      <c r="AT283" s="401"/>
      <c r="AU283" s="401"/>
      <c r="AV283" s="401"/>
      <c r="AW283" s="401"/>
      <c r="AX283" s="401"/>
      <c r="AY283" s="401"/>
      <c r="AZ283" s="401"/>
      <c r="BA283" s="401"/>
      <c r="BB283" s="401"/>
      <c r="BC283" s="401"/>
      <c r="BD283" s="401"/>
      <c r="BE283" s="401"/>
      <c r="BF283" s="401"/>
      <c r="BG283" s="401"/>
      <c r="BH283" s="401"/>
      <c r="BI283" s="401"/>
      <c r="BJ283" s="401"/>
      <c r="BK283" s="401"/>
      <c r="BL283" s="401"/>
      <c r="BM283" s="401"/>
      <c r="BN283" s="401"/>
      <c r="BO283" s="401"/>
      <c r="BP283" s="401"/>
      <c r="BQ283" s="401"/>
      <c r="BR283" s="401"/>
      <c r="BS283" s="401"/>
      <c r="BT283" s="401"/>
      <c r="BU283" s="401"/>
      <c r="BV283" s="401"/>
      <c r="BW283" s="401"/>
      <c r="BX283" s="401"/>
      <c r="BY283" s="401"/>
      <c r="BZ283" s="401"/>
      <c r="CA283" s="401"/>
      <c r="CB283" s="401"/>
      <c r="CC283" s="401"/>
      <c r="CD283" s="401"/>
      <c r="CE283" s="401"/>
      <c r="CF283" s="401"/>
      <c r="CG283" s="401"/>
      <c r="CH283" s="401"/>
      <c r="CI283" s="401"/>
      <c r="CJ283" s="401"/>
      <c r="CK283" s="401"/>
      <c r="CL283" s="401"/>
      <c r="CM283" s="401"/>
      <c r="CN283" s="401"/>
      <c r="CO283" s="401"/>
      <c r="CP283" s="401"/>
      <c r="CQ283" s="401"/>
      <c r="CR283" s="401"/>
      <c r="CS283" s="401"/>
      <c r="CT283" s="401"/>
      <c r="CU283" s="401"/>
      <c r="CV283" s="401"/>
      <c r="CW283" s="401"/>
      <c r="CX283" s="401"/>
      <c r="CY283" s="401"/>
      <c r="CZ283" s="401"/>
      <c r="DA283" s="401"/>
      <c r="DB283" s="401"/>
      <c r="DC283" s="401"/>
      <c r="DD283" s="401"/>
      <c r="DE283" s="401"/>
      <c r="DF283" s="401"/>
      <c r="DG283" s="401"/>
      <c r="DH283" s="401"/>
      <c r="DI283" s="401"/>
      <c r="DJ283" s="401"/>
      <c r="DK283" s="401"/>
      <c r="DL283" s="401"/>
      <c r="DM283" s="401"/>
      <c r="DN283" s="401"/>
      <c r="DO283" s="401"/>
      <c r="DP283" s="401"/>
      <c r="DQ283" s="401"/>
      <c r="DR283" s="401"/>
      <c r="DS283" s="401"/>
      <c r="DT283" s="401"/>
      <c r="DU283" s="401"/>
      <c r="DV283" s="401"/>
      <c r="DW283" s="401"/>
      <c r="DX283" s="401"/>
      <c r="DY283" s="401"/>
      <c r="DZ283" s="401"/>
      <c r="EA283" s="401"/>
      <c r="EB283" s="401"/>
      <c r="EC283" s="401"/>
      <c r="ED283" s="401"/>
      <c r="EE283" s="401"/>
      <c r="EF283" s="401"/>
      <c r="EG283" s="401"/>
      <c r="EH283" s="401"/>
      <c r="EI283" s="401"/>
      <c r="EJ283" s="401"/>
      <c r="EK283" s="401"/>
    </row>
    <row r="284" spans="1:141" ht="14.4" x14ac:dyDescent="0.3">
      <c r="A284" s="402" t="s">
        <v>1886</v>
      </c>
      <c r="B284" s="405">
        <v>39864</v>
      </c>
      <c r="C284" s="406">
        <v>75</v>
      </c>
      <c r="D284" s="408">
        <v>86</v>
      </c>
      <c r="E284" s="408">
        <v>84</v>
      </c>
      <c r="F284" s="408"/>
      <c r="G284" s="430">
        <v>20</v>
      </c>
      <c r="H284" s="431">
        <v>1</v>
      </c>
      <c r="I284" s="300" t="s">
        <v>3716</v>
      </c>
      <c r="J284" s="300" t="s">
        <v>3739</v>
      </c>
      <c r="K284" s="300"/>
      <c r="L284" s="300" t="s">
        <v>3726</v>
      </c>
      <c r="M284" s="300" t="s">
        <v>3723</v>
      </c>
      <c r="N284" s="300" t="s">
        <v>3724</v>
      </c>
      <c r="O284" s="300" t="s">
        <v>3725</v>
      </c>
      <c r="P284" s="400" t="s">
        <v>3738</v>
      </c>
      <c r="Q284" s="400" t="s">
        <v>3739</v>
      </c>
      <c r="R284" s="401"/>
      <c r="S284" s="401"/>
      <c r="T284" s="401"/>
      <c r="U284" s="401"/>
      <c r="V284" s="401"/>
      <c r="W284" s="401"/>
      <c r="X284" s="401"/>
      <c r="Y284" s="401"/>
      <c r="Z284" s="401"/>
      <c r="AA284" s="401"/>
      <c r="AB284" s="401"/>
      <c r="AC284" s="401"/>
      <c r="AD284" s="401"/>
      <c r="AE284" s="401"/>
      <c r="AF284" s="401"/>
      <c r="AG284" s="401"/>
      <c r="AH284" s="401"/>
      <c r="AI284" s="401"/>
      <c r="AJ284" s="401"/>
      <c r="AK284" s="401"/>
      <c r="AL284" s="401"/>
      <c r="AM284" s="401"/>
      <c r="AN284" s="401"/>
      <c r="AO284" s="401"/>
      <c r="AP284" s="401"/>
      <c r="AQ284" s="401"/>
      <c r="AR284" s="401"/>
      <c r="AS284" s="401"/>
      <c r="AT284" s="401"/>
      <c r="AU284" s="401"/>
      <c r="AV284" s="401"/>
      <c r="AW284" s="401"/>
      <c r="AX284" s="401"/>
      <c r="AY284" s="401"/>
      <c r="AZ284" s="401"/>
      <c r="BA284" s="401"/>
      <c r="BB284" s="401"/>
      <c r="BC284" s="401"/>
      <c r="BD284" s="401"/>
      <c r="BE284" s="401"/>
      <c r="BF284" s="401"/>
      <c r="BG284" s="401"/>
      <c r="BH284" s="401"/>
      <c r="BI284" s="401"/>
      <c r="BJ284" s="401"/>
      <c r="BK284" s="401"/>
      <c r="BL284" s="401"/>
      <c r="BM284" s="401"/>
      <c r="BN284" s="401"/>
      <c r="BO284" s="401"/>
      <c r="BP284" s="401"/>
      <c r="BQ284" s="401"/>
      <c r="BR284" s="401"/>
      <c r="BS284" s="401"/>
      <c r="BT284" s="401"/>
      <c r="BU284" s="401"/>
      <c r="BV284" s="401"/>
      <c r="BW284" s="401"/>
      <c r="BX284" s="401"/>
      <c r="BY284" s="401"/>
      <c r="BZ284" s="401"/>
      <c r="CA284" s="401"/>
      <c r="CB284" s="401"/>
      <c r="CC284" s="401"/>
      <c r="CD284" s="401"/>
      <c r="CE284" s="401"/>
      <c r="CF284" s="401"/>
      <c r="CG284" s="401"/>
      <c r="CH284" s="401"/>
      <c r="CI284" s="401"/>
      <c r="CJ284" s="401"/>
      <c r="CK284" s="401"/>
      <c r="CL284" s="401"/>
      <c r="CM284" s="401"/>
      <c r="CN284" s="401"/>
      <c r="CO284" s="401"/>
      <c r="CP284" s="401"/>
      <c r="CQ284" s="401"/>
      <c r="CR284" s="401"/>
      <c r="CS284" s="401"/>
      <c r="CT284" s="401"/>
      <c r="CU284" s="401"/>
      <c r="CV284" s="401"/>
      <c r="CW284" s="401"/>
      <c r="CX284" s="401"/>
      <c r="CY284" s="401"/>
      <c r="CZ284" s="401"/>
      <c r="DA284" s="401"/>
      <c r="DB284" s="401"/>
      <c r="DC284" s="401"/>
      <c r="DD284" s="401"/>
      <c r="DE284" s="401"/>
      <c r="DF284" s="401"/>
      <c r="DG284" s="401"/>
      <c r="DH284" s="401"/>
      <c r="DI284" s="401"/>
      <c r="DJ284" s="401"/>
      <c r="DK284" s="401"/>
      <c r="DL284" s="401"/>
      <c r="DM284" s="401"/>
      <c r="DN284" s="401"/>
      <c r="DO284" s="401"/>
      <c r="DP284" s="401"/>
      <c r="DQ284" s="401"/>
      <c r="DR284" s="401"/>
      <c r="DS284" s="401"/>
      <c r="DT284" s="401"/>
      <c r="DU284" s="401"/>
      <c r="DV284" s="401"/>
      <c r="DW284" s="401"/>
      <c r="DX284" s="401"/>
      <c r="DY284" s="401"/>
      <c r="DZ284" s="401"/>
      <c r="EA284" s="401"/>
      <c r="EB284" s="401"/>
      <c r="EC284" s="401"/>
      <c r="ED284" s="401"/>
      <c r="EE284" s="401"/>
      <c r="EF284" s="401"/>
      <c r="EG284" s="401"/>
      <c r="EH284" s="401"/>
      <c r="EI284" s="401"/>
      <c r="EJ284" s="401"/>
      <c r="EK284" s="401"/>
    </row>
    <row r="285" spans="1:141" ht="14.4" x14ac:dyDescent="0.3">
      <c r="A285" s="402" t="s">
        <v>1887</v>
      </c>
      <c r="B285" s="405">
        <v>39862</v>
      </c>
      <c r="C285" s="406">
        <v>75</v>
      </c>
      <c r="D285" s="408">
        <v>86</v>
      </c>
      <c r="E285" s="408">
        <v>84</v>
      </c>
      <c r="F285" s="408"/>
      <c r="G285" s="430">
        <v>22</v>
      </c>
      <c r="H285" s="431">
        <v>1</v>
      </c>
      <c r="I285" s="300" t="s">
        <v>3716</v>
      </c>
      <c r="J285" s="300" t="s">
        <v>3739</v>
      </c>
      <c r="K285" s="300"/>
      <c r="L285" s="300" t="s">
        <v>3726</v>
      </c>
      <c r="M285" s="300" t="s">
        <v>3723</v>
      </c>
      <c r="N285" s="300" t="s">
        <v>3724</v>
      </c>
      <c r="O285" s="300" t="s">
        <v>3725</v>
      </c>
      <c r="P285" s="400" t="s">
        <v>3738</v>
      </c>
      <c r="Q285" s="400" t="s">
        <v>3739</v>
      </c>
      <c r="R285" s="401"/>
      <c r="S285" s="401"/>
      <c r="T285" s="401"/>
      <c r="U285" s="401"/>
      <c r="V285" s="401"/>
      <c r="W285" s="401"/>
      <c r="X285" s="401"/>
      <c r="Y285" s="401"/>
      <c r="Z285" s="401"/>
      <c r="AA285" s="401"/>
      <c r="AB285" s="401"/>
      <c r="AC285" s="401"/>
      <c r="AD285" s="401"/>
      <c r="AE285" s="401"/>
      <c r="AF285" s="401"/>
      <c r="AG285" s="401"/>
      <c r="AH285" s="401"/>
      <c r="AI285" s="401"/>
      <c r="AJ285" s="401"/>
      <c r="AK285" s="401"/>
      <c r="AL285" s="401"/>
      <c r="AM285" s="401"/>
      <c r="AN285" s="401"/>
      <c r="AO285" s="401"/>
      <c r="AP285" s="401"/>
      <c r="AQ285" s="401"/>
      <c r="AR285" s="401"/>
      <c r="AS285" s="401"/>
      <c r="AT285" s="401"/>
      <c r="AU285" s="401"/>
      <c r="AV285" s="401"/>
      <c r="AW285" s="401"/>
      <c r="AX285" s="401"/>
      <c r="AY285" s="401"/>
      <c r="AZ285" s="401"/>
      <c r="BA285" s="401"/>
      <c r="BB285" s="401"/>
      <c r="BC285" s="401"/>
      <c r="BD285" s="401"/>
      <c r="BE285" s="401"/>
      <c r="BF285" s="401"/>
      <c r="BG285" s="401"/>
      <c r="BH285" s="401"/>
      <c r="BI285" s="401"/>
      <c r="BJ285" s="401"/>
      <c r="BK285" s="401"/>
      <c r="BL285" s="401"/>
      <c r="BM285" s="401"/>
      <c r="BN285" s="401"/>
      <c r="BO285" s="401"/>
      <c r="BP285" s="401"/>
      <c r="BQ285" s="401"/>
      <c r="BR285" s="401"/>
      <c r="BS285" s="401"/>
      <c r="BT285" s="401"/>
      <c r="BU285" s="401"/>
      <c r="BV285" s="401"/>
      <c r="BW285" s="401"/>
      <c r="BX285" s="401"/>
      <c r="BY285" s="401"/>
      <c r="BZ285" s="401"/>
      <c r="CA285" s="401"/>
      <c r="CB285" s="401"/>
      <c r="CC285" s="401"/>
      <c r="CD285" s="401"/>
      <c r="CE285" s="401"/>
      <c r="CF285" s="401"/>
      <c r="CG285" s="401"/>
      <c r="CH285" s="401"/>
      <c r="CI285" s="401"/>
      <c r="CJ285" s="401"/>
      <c r="CK285" s="401"/>
      <c r="CL285" s="401"/>
      <c r="CM285" s="401"/>
      <c r="CN285" s="401"/>
      <c r="CO285" s="401"/>
      <c r="CP285" s="401"/>
      <c r="CQ285" s="401"/>
      <c r="CR285" s="401"/>
      <c r="CS285" s="401"/>
      <c r="CT285" s="401"/>
      <c r="CU285" s="401"/>
      <c r="CV285" s="401"/>
      <c r="CW285" s="401"/>
      <c r="CX285" s="401"/>
      <c r="CY285" s="401"/>
      <c r="CZ285" s="401"/>
      <c r="DA285" s="401"/>
      <c r="DB285" s="401"/>
      <c r="DC285" s="401"/>
      <c r="DD285" s="401"/>
      <c r="DE285" s="401"/>
      <c r="DF285" s="401"/>
      <c r="DG285" s="401"/>
      <c r="DH285" s="401"/>
      <c r="DI285" s="401"/>
      <c r="DJ285" s="401"/>
      <c r="DK285" s="401"/>
      <c r="DL285" s="401"/>
      <c r="DM285" s="401"/>
      <c r="DN285" s="401"/>
      <c r="DO285" s="401"/>
      <c r="DP285" s="401"/>
      <c r="DQ285" s="401"/>
      <c r="DR285" s="401"/>
      <c r="DS285" s="401"/>
      <c r="DT285" s="401"/>
      <c r="DU285" s="401"/>
      <c r="DV285" s="401"/>
      <c r="DW285" s="401"/>
      <c r="DX285" s="401"/>
      <c r="DY285" s="401"/>
      <c r="DZ285" s="401"/>
      <c r="EA285" s="401"/>
      <c r="EB285" s="401"/>
      <c r="EC285" s="401"/>
      <c r="ED285" s="401"/>
      <c r="EE285" s="401"/>
      <c r="EF285" s="401"/>
      <c r="EG285" s="401"/>
      <c r="EH285" s="401"/>
      <c r="EI285" s="401"/>
      <c r="EJ285" s="401"/>
      <c r="EK285" s="401"/>
    </row>
    <row r="286" spans="1:141" ht="14.4" x14ac:dyDescent="0.3">
      <c r="A286" s="402" t="s">
        <v>1888</v>
      </c>
      <c r="B286" s="405">
        <v>39864</v>
      </c>
      <c r="C286" s="406">
        <v>75</v>
      </c>
      <c r="D286" s="408">
        <v>86</v>
      </c>
      <c r="E286" s="408">
        <v>84</v>
      </c>
      <c r="F286" s="408"/>
      <c r="G286" s="430">
        <v>22</v>
      </c>
      <c r="H286" s="431">
        <v>1</v>
      </c>
      <c r="I286" s="300" t="s">
        <v>3716</v>
      </c>
      <c r="J286" s="300" t="s">
        <v>3739</v>
      </c>
      <c r="K286" s="300"/>
      <c r="L286" s="300" t="s">
        <v>3726</v>
      </c>
      <c r="M286" s="300" t="s">
        <v>3723</v>
      </c>
      <c r="N286" s="300" t="s">
        <v>3724</v>
      </c>
      <c r="O286" s="300" t="s">
        <v>3725</v>
      </c>
      <c r="P286" s="400" t="s">
        <v>3738</v>
      </c>
      <c r="Q286" s="400" t="s">
        <v>3739</v>
      </c>
      <c r="R286" s="401"/>
      <c r="S286" s="401"/>
      <c r="T286" s="401"/>
      <c r="U286" s="401"/>
      <c r="V286" s="401"/>
      <c r="W286" s="401"/>
      <c r="X286" s="401"/>
      <c r="Y286" s="401"/>
      <c r="Z286" s="401"/>
      <c r="AA286" s="401"/>
      <c r="AB286" s="401"/>
      <c r="AC286" s="401"/>
      <c r="AD286" s="401"/>
      <c r="AE286" s="401"/>
      <c r="AF286" s="401"/>
      <c r="AG286" s="401"/>
      <c r="AH286" s="401"/>
      <c r="AI286" s="401"/>
      <c r="AJ286" s="401"/>
      <c r="AK286" s="401"/>
      <c r="AL286" s="401"/>
      <c r="AM286" s="401"/>
      <c r="AN286" s="401"/>
      <c r="AO286" s="401"/>
      <c r="AP286" s="401"/>
      <c r="AQ286" s="401"/>
      <c r="AR286" s="401"/>
      <c r="AS286" s="401"/>
      <c r="AT286" s="401"/>
      <c r="AU286" s="401"/>
      <c r="AV286" s="401"/>
      <c r="AW286" s="401"/>
      <c r="AX286" s="401"/>
      <c r="AY286" s="401"/>
      <c r="AZ286" s="401"/>
      <c r="BA286" s="401"/>
      <c r="BB286" s="401"/>
      <c r="BC286" s="401"/>
      <c r="BD286" s="401"/>
      <c r="BE286" s="401"/>
      <c r="BF286" s="401"/>
      <c r="BG286" s="401"/>
      <c r="BH286" s="401"/>
      <c r="BI286" s="401"/>
      <c r="BJ286" s="401"/>
      <c r="BK286" s="401"/>
      <c r="BL286" s="401"/>
      <c r="BM286" s="401"/>
      <c r="BN286" s="401"/>
      <c r="BO286" s="401"/>
      <c r="BP286" s="401"/>
      <c r="BQ286" s="401"/>
      <c r="BR286" s="401"/>
      <c r="BS286" s="401"/>
      <c r="BT286" s="401"/>
      <c r="BU286" s="401"/>
      <c r="BV286" s="401"/>
      <c r="BW286" s="401"/>
      <c r="BX286" s="401"/>
      <c r="BY286" s="401"/>
      <c r="BZ286" s="401"/>
      <c r="CA286" s="401"/>
      <c r="CB286" s="401"/>
      <c r="CC286" s="401"/>
      <c r="CD286" s="401"/>
      <c r="CE286" s="401"/>
      <c r="CF286" s="401"/>
      <c r="CG286" s="401"/>
      <c r="CH286" s="401"/>
      <c r="CI286" s="401"/>
      <c r="CJ286" s="401"/>
      <c r="CK286" s="401"/>
      <c r="CL286" s="401"/>
      <c r="CM286" s="401"/>
      <c r="CN286" s="401"/>
      <c r="CO286" s="401"/>
      <c r="CP286" s="401"/>
      <c r="CQ286" s="401"/>
      <c r="CR286" s="401"/>
      <c r="CS286" s="401"/>
      <c r="CT286" s="401"/>
      <c r="CU286" s="401"/>
      <c r="CV286" s="401"/>
      <c r="CW286" s="401"/>
      <c r="CX286" s="401"/>
      <c r="CY286" s="401"/>
      <c r="CZ286" s="401"/>
      <c r="DA286" s="401"/>
      <c r="DB286" s="401"/>
      <c r="DC286" s="401"/>
      <c r="DD286" s="401"/>
      <c r="DE286" s="401"/>
      <c r="DF286" s="401"/>
      <c r="DG286" s="401"/>
      <c r="DH286" s="401"/>
      <c r="DI286" s="401"/>
      <c r="DJ286" s="401"/>
      <c r="DK286" s="401"/>
      <c r="DL286" s="401"/>
      <c r="DM286" s="401"/>
      <c r="DN286" s="401"/>
      <c r="DO286" s="401"/>
      <c r="DP286" s="401"/>
      <c r="DQ286" s="401"/>
      <c r="DR286" s="401"/>
      <c r="DS286" s="401"/>
      <c r="DT286" s="401"/>
      <c r="DU286" s="401"/>
      <c r="DV286" s="401"/>
      <c r="DW286" s="401"/>
      <c r="DX286" s="401"/>
      <c r="DY286" s="401"/>
      <c r="DZ286" s="401"/>
      <c r="EA286" s="401"/>
      <c r="EB286" s="401"/>
      <c r="EC286" s="401"/>
      <c r="ED286" s="401"/>
      <c r="EE286" s="401"/>
      <c r="EF286" s="401"/>
      <c r="EG286" s="401"/>
      <c r="EH286" s="401"/>
      <c r="EI286" s="401"/>
      <c r="EJ286" s="401"/>
      <c r="EK286" s="401"/>
    </row>
    <row r="287" spans="1:141" ht="14.4" x14ac:dyDescent="0.3">
      <c r="A287" s="402" t="s">
        <v>1889</v>
      </c>
      <c r="B287" s="405">
        <v>39862</v>
      </c>
      <c r="C287" s="406">
        <v>75</v>
      </c>
      <c r="D287" s="408">
        <v>69</v>
      </c>
      <c r="E287" s="408">
        <v>67</v>
      </c>
      <c r="F287" s="408"/>
      <c r="G287" s="430">
        <v>21</v>
      </c>
      <c r="H287" s="431">
        <v>1</v>
      </c>
      <c r="I287" s="300" t="s">
        <v>3716</v>
      </c>
      <c r="J287" s="300" t="s">
        <v>3739</v>
      </c>
      <c r="K287" s="300"/>
      <c r="L287" s="300" t="s">
        <v>3726</v>
      </c>
      <c r="M287" s="300" t="s">
        <v>3723</v>
      </c>
      <c r="N287" s="300" t="s">
        <v>3724</v>
      </c>
      <c r="O287" s="300" t="s">
        <v>3725</v>
      </c>
      <c r="P287" s="400" t="s">
        <v>3738</v>
      </c>
      <c r="Q287" s="400" t="s">
        <v>3739</v>
      </c>
      <c r="R287" s="401"/>
      <c r="S287" s="401"/>
      <c r="T287" s="401"/>
      <c r="U287" s="401"/>
      <c r="V287" s="401"/>
      <c r="W287" s="401"/>
      <c r="X287" s="401"/>
      <c r="Y287" s="401"/>
      <c r="Z287" s="401"/>
      <c r="AA287" s="401"/>
      <c r="AB287" s="401"/>
      <c r="AC287" s="401"/>
      <c r="AD287" s="401"/>
      <c r="AE287" s="401"/>
      <c r="AF287" s="401"/>
      <c r="AG287" s="401"/>
      <c r="AH287" s="401"/>
      <c r="AI287" s="401"/>
      <c r="AJ287" s="401"/>
      <c r="AK287" s="401"/>
      <c r="AL287" s="401"/>
      <c r="AM287" s="401"/>
      <c r="AN287" s="401"/>
      <c r="AO287" s="401"/>
      <c r="AP287" s="401"/>
      <c r="AQ287" s="401"/>
      <c r="AR287" s="401"/>
      <c r="AS287" s="401"/>
      <c r="AT287" s="401"/>
      <c r="AU287" s="401"/>
      <c r="AV287" s="401"/>
      <c r="AW287" s="401"/>
      <c r="AX287" s="401"/>
      <c r="AY287" s="401"/>
      <c r="AZ287" s="401"/>
      <c r="BA287" s="401"/>
      <c r="BB287" s="401"/>
      <c r="BC287" s="401"/>
      <c r="BD287" s="401"/>
      <c r="BE287" s="401"/>
      <c r="BF287" s="401"/>
      <c r="BG287" s="401"/>
      <c r="BH287" s="401"/>
      <c r="BI287" s="401"/>
      <c r="BJ287" s="401"/>
      <c r="BK287" s="401"/>
      <c r="BL287" s="401"/>
      <c r="BM287" s="401"/>
      <c r="BN287" s="401"/>
      <c r="BO287" s="401"/>
      <c r="BP287" s="401"/>
      <c r="BQ287" s="401"/>
      <c r="BR287" s="401"/>
      <c r="BS287" s="401"/>
      <c r="BT287" s="401"/>
      <c r="BU287" s="401"/>
      <c r="BV287" s="401"/>
      <c r="BW287" s="401"/>
      <c r="BX287" s="401"/>
      <c r="BY287" s="401"/>
      <c r="BZ287" s="401"/>
      <c r="CA287" s="401"/>
      <c r="CB287" s="401"/>
      <c r="CC287" s="401"/>
      <c r="CD287" s="401"/>
      <c r="CE287" s="401"/>
      <c r="CF287" s="401"/>
      <c r="CG287" s="401"/>
      <c r="CH287" s="401"/>
      <c r="CI287" s="401"/>
      <c r="CJ287" s="401"/>
      <c r="CK287" s="401"/>
      <c r="CL287" s="401"/>
      <c r="CM287" s="401"/>
      <c r="CN287" s="401"/>
      <c r="CO287" s="401"/>
      <c r="CP287" s="401"/>
      <c r="CQ287" s="401"/>
      <c r="CR287" s="401"/>
      <c r="CS287" s="401"/>
      <c r="CT287" s="401"/>
      <c r="CU287" s="401"/>
      <c r="CV287" s="401"/>
      <c r="CW287" s="401"/>
      <c r="CX287" s="401"/>
      <c r="CY287" s="401"/>
      <c r="CZ287" s="401"/>
      <c r="DA287" s="401"/>
      <c r="DB287" s="401"/>
      <c r="DC287" s="401"/>
      <c r="DD287" s="401"/>
      <c r="DE287" s="401"/>
      <c r="DF287" s="401"/>
      <c r="DG287" s="401"/>
      <c r="DH287" s="401"/>
      <c r="DI287" s="401"/>
      <c r="DJ287" s="401"/>
      <c r="DK287" s="401"/>
      <c r="DL287" s="401"/>
      <c r="DM287" s="401"/>
      <c r="DN287" s="401"/>
      <c r="DO287" s="401"/>
      <c r="DP287" s="401"/>
      <c r="DQ287" s="401"/>
      <c r="DR287" s="401"/>
      <c r="DS287" s="401"/>
      <c r="DT287" s="401"/>
      <c r="DU287" s="401"/>
      <c r="DV287" s="401"/>
      <c r="DW287" s="401"/>
      <c r="DX287" s="401"/>
      <c r="DY287" s="401"/>
      <c r="DZ287" s="401"/>
      <c r="EA287" s="401"/>
      <c r="EB287" s="401"/>
      <c r="EC287" s="401"/>
      <c r="ED287" s="401"/>
      <c r="EE287" s="401"/>
      <c r="EF287" s="401"/>
      <c r="EG287" s="401"/>
      <c r="EH287" s="401"/>
      <c r="EI287" s="401"/>
      <c r="EJ287" s="401"/>
      <c r="EK287" s="401"/>
    </row>
    <row r="288" spans="1:141" ht="14.4" x14ac:dyDescent="0.3">
      <c r="A288" s="402" t="s">
        <v>1890</v>
      </c>
      <c r="B288" s="405">
        <v>39863</v>
      </c>
      <c r="C288" s="406">
        <v>75</v>
      </c>
      <c r="D288" s="408">
        <v>86</v>
      </c>
      <c r="E288" s="408">
        <v>84</v>
      </c>
      <c r="F288" s="408"/>
      <c r="G288" s="430">
        <v>11</v>
      </c>
      <c r="H288" s="431">
        <v>1</v>
      </c>
      <c r="I288" s="300" t="s">
        <v>3716</v>
      </c>
      <c r="J288" s="300" t="s">
        <v>3739</v>
      </c>
      <c r="K288" s="300"/>
      <c r="L288" s="300" t="s">
        <v>3726</v>
      </c>
      <c r="M288" s="300" t="s">
        <v>3723</v>
      </c>
      <c r="N288" s="300" t="s">
        <v>3724</v>
      </c>
      <c r="O288" s="300" t="s">
        <v>3725</v>
      </c>
      <c r="P288" s="400" t="s">
        <v>3738</v>
      </c>
      <c r="Q288" s="400" t="s">
        <v>3739</v>
      </c>
      <c r="R288" s="401"/>
      <c r="S288" s="401"/>
      <c r="T288" s="401"/>
      <c r="U288" s="401"/>
      <c r="V288" s="401"/>
      <c r="W288" s="401"/>
      <c r="X288" s="401"/>
      <c r="Y288" s="401"/>
      <c r="Z288" s="401"/>
      <c r="AA288" s="401"/>
      <c r="AB288" s="401"/>
      <c r="AC288" s="401"/>
      <c r="AD288" s="401"/>
      <c r="AE288" s="401"/>
      <c r="AF288" s="401"/>
      <c r="AG288" s="401"/>
      <c r="AH288" s="401"/>
      <c r="AI288" s="401"/>
      <c r="AJ288" s="401"/>
      <c r="AK288" s="401"/>
      <c r="AL288" s="401"/>
      <c r="AM288" s="401"/>
      <c r="AN288" s="401"/>
      <c r="AO288" s="401"/>
      <c r="AP288" s="401"/>
      <c r="AQ288" s="401"/>
      <c r="AR288" s="401"/>
      <c r="AS288" s="401"/>
      <c r="AT288" s="401"/>
      <c r="AU288" s="401"/>
      <c r="AV288" s="401"/>
      <c r="AW288" s="401"/>
      <c r="AX288" s="401"/>
      <c r="AY288" s="401"/>
      <c r="AZ288" s="401"/>
      <c r="BA288" s="401"/>
      <c r="BB288" s="401"/>
      <c r="BC288" s="401"/>
      <c r="BD288" s="401"/>
      <c r="BE288" s="401"/>
      <c r="BF288" s="401"/>
      <c r="BG288" s="401"/>
      <c r="BH288" s="401"/>
      <c r="BI288" s="401"/>
      <c r="BJ288" s="401"/>
      <c r="BK288" s="401"/>
      <c r="BL288" s="401"/>
      <c r="BM288" s="401"/>
      <c r="BN288" s="401"/>
      <c r="BO288" s="401"/>
      <c r="BP288" s="401"/>
      <c r="BQ288" s="401"/>
      <c r="BR288" s="401"/>
      <c r="BS288" s="401"/>
      <c r="BT288" s="401"/>
      <c r="BU288" s="401"/>
      <c r="BV288" s="401"/>
      <c r="BW288" s="401"/>
      <c r="BX288" s="401"/>
      <c r="BY288" s="401"/>
      <c r="BZ288" s="401"/>
      <c r="CA288" s="401"/>
      <c r="CB288" s="401"/>
      <c r="CC288" s="401"/>
      <c r="CD288" s="401"/>
      <c r="CE288" s="401"/>
      <c r="CF288" s="401"/>
      <c r="CG288" s="401"/>
      <c r="CH288" s="401"/>
      <c r="CI288" s="401"/>
      <c r="CJ288" s="401"/>
      <c r="CK288" s="401"/>
      <c r="CL288" s="401"/>
      <c r="CM288" s="401"/>
      <c r="CN288" s="401"/>
      <c r="CO288" s="401"/>
      <c r="CP288" s="401"/>
      <c r="CQ288" s="401"/>
      <c r="CR288" s="401"/>
      <c r="CS288" s="401"/>
      <c r="CT288" s="401"/>
      <c r="CU288" s="401"/>
      <c r="CV288" s="401"/>
      <c r="CW288" s="401"/>
      <c r="CX288" s="401"/>
      <c r="CY288" s="401"/>
      <c r="CZ288" s="401"/>
      <c r="DA288" s="401"/>
      <c r="DB288" s="401"/>
      <c r="DC288" s="401"/>
      <c r="DD288" s="401"/>
      <c r="DE288" s="401"/>
      <c r="DF288" s="401"/>
      <c r="DG288" s="401"/>
      <c r="DH288" s="401"/>
      <c r="DI288" s="401"/>
      <c r="DJ288" s="401"/>
      <c r="DK288" s="401"/>
      <c r="DL288" s="401"/>
      <c r="DM288" s="401"/>
      <c r="DN288" s="401"/>
      <c r="DO288" s="401"/>
      <c r="DP288" s="401"/>
      <c r="DQ288" s="401"/>
      <c r="DR288" s="401"/>
      <c r="DS288" s="401"/>
      <c r="DT288" s="401"/>
      <c r="DU288" s="401"/>
      <c r="DV288" s="401"/>
      <c r="DW288" s="401"/>
      <c r="DX288" s="401"/>
      <c r="DY288" s="401"/>
      <c r="DZ288" s="401"/>
      <c r="EA288" s="401"/>
      <c r="EB288" s="401"/>
      <c r="EC288" s="401"/>
      <c r="ED288" s="401"/>
      <c r="EE288" s="401"/>
      <c r="EF288" s="401"/>
      <c r="EG288" s="401"/>
      <c r="EH288" s="401"/>
      <c r="EI288" s="401"/>
      <c r="EJ288" s="401"/>
      <c r="EK288" s="401"/>
    </row>
    <row r="289" spans="1:141" ht="14.4" x14ac:dyDescent="0.3">
      <c r="A289" s="402" t="s">
        <v>1891</v>
      </c>
      <c r="B289" s="405">
        <v>39863</v>
      </c>
      <c r="C289" s="406">
        <v>75</v>
      </c>
      <c r="D289" s="408">
        <v>73</v>
      </c>
      <c r="E289" s="408">
        <v>71</v>
      </c>
      <c r="F289" s="408"/>
      <c r="G289" s="430">
        <v>23</v>
      </c>
      <c r="H289" s="431">
        <v>1</v>
      </c>
      <c r="I289" s="300" t="s">
        <v>3716</v>
      </c>
      <c r="J289" s="300" t="s">
        <v>3739</v>
      </c>
      <c r="K289" s="300"/>
      <c r="L289" s="300" t="s">
        <v>3726</v>
      </c>
      <c r="M289" s="300" t="s">
        <v>3723</v>
      </c>
      <c r="N289" s="300" t="s">
        <v>3724</v>
      </c>
      <c r="O289" s="300" t="s">
        <v>3725</v>
      </c>
      <c r="P289" s="400" t="s">
        <v>3738</v>
      </c>
      <c r="Q289" s="400" t="s">
        <v>3739</v>
      </c>
      <c r="R289" s="401"/>
      <c r="S289" s="401"/>
      <c r="T289" s="401"/>
      <c r="U289" s="401"/>
      <c r="V289" s="401"/>
      <c r="W289" s="401"/>
      <c r="X289" s="401"/>
      <c r="Y289" s="401"/>
      <c r="Z289" s="401"/>
      <c r="AA289" s="401"/>
      <c r="AB289" s="401"/>
      <c r="AC289" s="401"/>
      <c r="AD289" s="401"/>
      <c r="AE289" s="401"/>
      <c r="AF289" s="401"/>
      <c r="AG289" s="401"/>
      <c r="AH289" s="401"/>
      <c r="AI289" s="401"/>
      <c r="AJ289" s="401"/>
      <c r="AK289" s="401"/>
      <c r="AL289" s="401"/>
      <c r="AM289" s="401"/>
      <c r="AN289" s="401"/>
      <c r="AO289" s="401"/>
      <c r="AP289" s="401"/>
      <c r="AQ289" s="401"/>
      <c r="AR289" s="401"/>
      <c r="AS289" s="401"/>
      <c r="AT289" s="401"/>
      <c r="AU289" s="401"/>
      <c r="AV289" s="401"/>
      <c r="AW289" s="401"/>
      <c r="AX289" s="401"/>
      <c r="AY289" s="401"/>
      <c r="AZ289" s="401"/>
      <c r="BA289" s="401"/>
      <c r="BB289" s="401"/>
      <c r="BC289" s="401"/>
      <c r="BD289" s="401"/>
      <c r="BE289" s="401"/>
      <c r="BF289" s="401"/>
      <c r="BG289" s="401"/>
      <c r="BH289" s="401"/>
      <c r="BI289" s="401"/>
      <c r="BJ289" s="401"/>
      <c r="BK289" s="401"/>
      <c r="BL289" s="401"/>
      <c r="BM289" s="401"/>
      <c r="BN289" s="401"/>
      <c r="BO289" s="401"/>
      <c r="BP289" s="401"/>
      <c r="BQ289" s="401"/>
      <c r="BR289" s="401"/>
      <c r="BS289" s="401"/>
      <c r="BT289" s="401"/>
      <c r="BU289" s="401"/>
      <c r="BV289" s="401"/>
      <c r="BW289" s="401"/>
      <c r="BX289" s="401"/>
      <c r="BY289" s="401"/>
      <c r="BZ289" s="401"/>
      <c r="CA289" s="401"/>
      <c r="CB289" s="401"/>
      <c r="CC289" s="401"/>
      <c r="CD289" s="401"/>
      <c r="CE289" s="401"/>
      <c r="CF289" s="401"/>
      <c r="CG289" s="401"/>
      <c r="CH289" s="401"/>
      <c r="CI289" s="401"/>
      <c r="CJ289" s="401"/>
      <c r="CK289" s="401"/>
      <c r="CL289" s="401"/>
      <c r="CM289" s="401"/>
      <c r="CN289" s="401"/>
      <c r="CO289" s="401"/>
      <c r="CP289" s="401"/>
      <c r="CQ289" s="401"/>
      <c r="CR289" s="401"/>
      <c r="CS289" s="401"/>
      <c r="CT289" s="401"/>
      <c r="CU289" s="401"/>
      <c r="CV289" s="401"/>
      <c r="CW289" s="401"/>
      <c r="CX289" s="401"/>
      <c r="CY289" s="401"/>
      <c r="CZ289" s="401"/>
      <c r="DA289" s="401"/>
      <c r="DB289" s="401"/>
      <c r="DC289" s="401"/>
      <c r="DD289" s="401"/>
      <c r="DE289" s="401"/>
      <c r="DF289" s="401"/>
      <c r="DG289" s="401"/>
      <c r="DH289" s="401"/>
      <c r="DI289" s="401"/>
      <c r="DJ289" s="401"/>
      <c r="DK289" s="401"/>
      <c r="DL289" s="401"/>
      <c r="DM289" s="401"/>
      <c r="DN289" s="401"/>
      <c r="DO289" s="401"/>
      <c r="DP289" s="401"/>
      <c r="DQ289" s="401"/>
      <c r="DR289" s="401"/>
      <c r="DS289" s="401"/>
      <c r="DT289" s="401"/>
      <c r="DU289" s="401"/>
      <c r="DV289" s="401"/>
      <c r="DW289" s="401"/>
      <c r="DX289" s="401"/>
      <c r="DY289" s="401"/>
      <c r="DZ289" s="401"/>
      <c r="EA289" s="401"/>
      <c r="EB289" s="401"/>
      <c r="EC289" s="401"/>
      <c r="ED289" s="401"/>
      <c r="EE289" s="401"/>
      <c r="EF289" s="401"/>
      <c r="EG289" s="401"/>
      <c r="EH289" s="401"/>
      <c r="EI289" s="401"/>
      <c r="EJ289" s="401"/>
      <c r="EK289" s="401"/>
    </row>
    <row r="290" spans="1:141" ht="14.4" x14ac:dyDescent="0.3">
      <c r="A290" s="402" t="s">
        <v>1892</v>
      </c>
      <c r="B290" s="405">
        <v>39863</v>
      </c>
      <c r="C290" s="406">
        <v>75</v>
      </c>
      <c r="D290" s="408">
        <v>86</v>
      </c>
      <c r="E290" s="408">
        <v>84</v>
      </c>
      <c r="F290" s="408"/>
      <c r="G290" s="430">
        <v>23</v>
      </c>
      <c r="H290" s="431">
        <v>1</v>
      </c>
      <c r="I290" s="300" t="s">
        <v>3716</v>
      </c>
      <c r="J290" s="300" t="s">
        <v>3739</v>
      </c>
      <c r="K290" s="300"/>
      <c r="L290" s="300" t="s">
        <v>3726</v>
      </c>
      <c r="M290" s="300" t="s">
        <v>3723</v>
      </c>
      <c r="N290" s="300" t="s">
        <v>3724</v>
      </c>
      <c r="O290" s="300" t="s">
        <v>3725</v>
      </c>
      <c r="P290" s="400" t="s">
        <v>3738</v>
      </c>
      <c r="Q290" s="400" t="s">
        <v>3739</v>
      </c>
      <c r="R290" s="401"/>
      <c r="S290" s="401"/>
      <c r="T290" s="401"/>
      <c r="U290" s="401"/>
      <c r="V290" s="401"/>
      <c r="W290" s="401"/>
      <c r="X290" s="401"/>
      <c r="Y290" s="401"/>
      <c r="Z290" s="401"/>
      <c r="AA290" s="401"/>
      <c r="AB290" s="401"/>
      <c r="AC290" s="401"/>
      <c r="AD290" s="401"/>
      <c r="AE290" s="401"/>
      <c r="AF290" s="401"/>
      <c r="AG290" s="401"/>
      <c r="AH290" s="401"/>
      <c r="AI290" s="401"/>
      <c r="AJ290" s="401"/>
      <c r="AK290" s="401"/>
      <c r="AL290" s="401"/>
      <c r="AM290" s="401"/>
      <c r="AN290" s="401"/>
      <c r="AO290" s="401"/>
      <c r="AP290" s="401"/>
      <c r="AQ290" s="401"/>
      <c r="AR290" s="401"/>
      <c r="AS290" s="401"/>
      <c r="AT290" s="401"/>
      <c r="AU290" s="401"/>
      <c r="AV290" s="401"/>
      <c r="AW290" s="401"/>
      <c r="AX290" s="401"/>
      <c r="AY290" s="401"/>
      <c r="AZ290" s="401"/>
      <c r="BA290" s="401"/>
      <c r="BB290" s="401"/>
      <c r="BC290" s="401"/>
      <c r="BD290" s="401"/>
      <c r="BE290" s="401"/>
      <c r="BF290" s="401"/>
      <c r="BG290" s="401"/>
      <c r="BH290" s="401"/>
      <c r="BI290" s="401"/>
      <c r="BJ290" s="401"/>
      <c r="BK290" s="401"/>
      <c r="BL290" s="401"/>
      <c r="BM290" s="401"/>
      <c r="BN290" s="401"/>
      <c r="BO290" s="401"/>
      <c r="BP290" s="401"/>
      <c r="BQ290" s="401"/>
      <c r="BR290" s="401"/>
      <c r="BS290" s="401"/>
      <c r="BT290" s="401"/>
      <c r="BU290" s="401"/>
      <c r="BV290" s="401"/>
      <c r="BW290" s="401"/>
      <c r="BX290" s="401"/>
      <c r="BY290" s="401"/>
      <c r="BZ290" s="401"/>
      <c r="CA290" s="401"/>
      <c r="CB290" s="401"/>
      <c r="CC290" s="401"/>
      <c r="CD290" s="401"/>
      <c r="CE290" s="401"/>
      <c r="CF290" s="401"/>
      <c r="CG290" s="401"/>
      <c r="CH290" s="401"/>
      <c r="CI290" s="401"/>
      <c r="CJ290" s="401"/>
      <c r="CK290" s="401"/>
      <c r="CL290" s="401"/>
      <c r="CM290" s="401"/>
      <c r="CN290" s="401"/>
      <c r="CO290" s="401"/>
      <c r="CP290" s="401"/>
      <c r="CQ290" s="401"/>
      <c r="CR290" s="401"/>
      <c r="CS290" s="401"/>
      <c r="CT290" s="401"/>
      <c r="CU290" s="401"/>
      <c r="CV290" s="401"/>
      <c r="CW290" s="401"/>
      <c r="CX290" s="401"/>
      <c r="CY290" s="401"/>
      <c r="CZ290" s="401"/>
      <c r="DA290" s="401"/>
      <c r="DB290" s="401"/>
      <c r="DC290" s="401"/>
      <c r="DD290" s="401"/>
      <c r="DE290" s="401"/>
      <c r="DF290" s="401"/>
      <c r="DG290" s="401"/>
      <c r="DH290" s="401"/>
      <c r="DI290" s="401"/>
      <c r="DJ290" s="401"/>
      <c r="DK290" s="401"/>
      <c r="DL290" s="401"/>
      <c r="DM290" s="401"/>
      <c r="DN290" s="401"/>
      <c r="DO290" s="401"/>
      <c r="DP290" s="401"/>
      <c r="DQ290" s="401"/>
      <c r="DR290" s="401"/>
      <c r="DS290" s="401"/>
      <c r="DT290" s="401"/>
      <c r="DU290" s="401"/>
      <c r="DV290" s="401"/>
      <c r="DW290" s="401"/>
      <c r="DX290" s="401"/>
      <c r="DY290" s="401"/>
      <c r="DZ290" s="401"/>
      <c r="EA290" s="401"/>
      <c r="EB290" s="401"/>
      <c r="EC290" s="401"/>
      <c r="ED290" s="401"/>
      <c r="EE290" s="401"/>
      <c r="EF290" s="401"/>
      <c r="EG290" s="401"/>
      <c r="EH290" s="401"/>
      <c r="EI290" s="401"/>
      <c r="EJ290" s="401"/>
      <c r="EK290" s="401"/>
    </row>
    <row r="291" spans="1:141" ht="14.4" x14ac:dyDescent="0.3">
      <c r="A291" s="402" t="s">
        <v>1893</v>
      </c>
      <c r="B291" s="405">
        <v>39864</v>
      </c>
      <c r="C291" s="406">
        <v>75</v>
      </c>
      <c r="D291" s="408">
        <v>86</v>
      </c>
      <c r="E291" s="408">
        <v>84</v>
      </c>
      <c r="F291" s="408"/>
      <c r="G291" s="430">
        <v>23</v>
      </c>
      <c r="H291" s="431">
        <v>1</v>
      </c>
      <c r="I291" s="300" t="s">
        <v>3716</v>
      </c>
      <c r="J291" s="300" t="s">
        <v>3739</v>
      </c>
      <c r="K291" s="300"/>
      <c r="L291" s="300" t="s">
        <v>3726</v>
      </c>
      <c r="M291" s="300" t="s">
        <v>3723</v>
      </c>
      <c r="N291" s="300" t="s">
        <v>3724</v>
      </c>
      <c r="O291" s="300" t="s">
        <v>3725</v>
      </c>
      <c r="P291" s="400" t="s">
        <v>3738</v>
      </c>
      <c r="Q291" s="400" t="s">
        <v>3739</v>
      </c>
      <c r="R291" s="401"/>
      <c r="S291" s="401"/>
      <c r="T291" s="401"/>
      <c r="U291" s="401"/>
      <c r="V291" s="401"/>
      <c r="W291" s="401"/>
      <c r="X291" s="401"/>
      <c r="Y291" s="401"/>
      <c r="Z291" s="401"/>
      <c r="AA291" s="401"/>
      <c r="AB291" s="401"/>
      <c r="AC291" s="401"/>
      <c r="AD291" s="401"/>
      <c r="AE291" s="401"/>
      <c r="AF291" s="401"/>
      <c r="AG291" s="401"/>
      <c r="AH291" s="401"/>
      <c r="AI291" s="401"/>
      <c r="AJ291" s="401"/>
      <c r="AK291" s="401"/>
      <c r="AL291" s="401"/>
      <c r="AM291" s="401"/>
      <c r="AN291" s="401"/>
      <c r="AO291" s="401"/>
      <c r="AP291" s="401"/>
      <c r="AQ291" s="401"/>
      <c r="AR291" s="401"/>
      <c r="AS291" s="401"/>
      <c r="AT291" s="401"/>
      <c r="AU291" s="401"/>
      <c r="AV291" s="401"/>
      <c r="AW291" s="401"/>
      <c r="AX291" s="401"/>
      <c r="AY291" s="401"/>
      <c r="AZ291" s="401"/>
      <c r="BA291" s="401"/>
      <c r="BB291" s="401"/>
      <c r="BC291" s="401"/>
      <c r="BD291" s="401"/>
      <c r="BE291" s="401"/>
      <c r="BF291" s="401"/>
      <c r="BG291" s="401"/>
      <c r="BH291" s="401"/>
      <c r="BI291" s="401"/>
      <c r="BJ291" s="401"/>
      <c r="BK291" s="401"/>
      <c r="BL291" s="401"/>
      <c r="BM291" s="401"/>
      <c r="BN291" s="401"/>
      <c r="BO291" s="401"/>
      <c r="BP291" s="401"/>
      <c r="BQ291" s="401"/>
      <c r="BR291" s="401"/>
      <c r="BS291" s="401"/>
      <c r="BT291" s="401"/>
      <c r="BU291" s="401"/>
      <c r="BV291" s="401"/>
      <c r="BW291" s="401"/>
      <c r="BX291" s="401"/>
      <c r="BY291" s="401"/>
      <c r="BZ291" s="401"/>
      <c r="CA291" s="401"/>
      <c r="CB291" s="401"/>
      <c r="CC291" s="401"/>
      <c r="CD291" s="401"/>
      <c r="CE291" s="401"/>
      <c r="CF291" s="401"/>
      <c r="CG291" s="401"/>
      <c r="CH291" s="401"/>
      <c r="CI291" s="401"/>
      <c r="CJ291" s="401"/>
      <c r="CK291" s="401"/>
      <c r="CL291" s="401"/>
      <c r="CM291" s="401"/>
      <c r="CN291" s="401"/>
      <c r="CO291" s="401"/>
      <c r="CP291" s="401"/>
      <c r="CQ291" s="401"/>
      <c r="CR291" s="401"/>
      <c r="CS291" s="401"/>
      <c r="CT291" s="401"/>
      <c r="CU291" s="401"/>
      <c r="CV291" s="401"/>
      <c r="CW291" s="401"/>
      <c r="CX291" s="401"/>
      <c r="CY291" s="401"/>
      <c r="CZ291" s="401"/>
      <c r="DA291" s="401"/>
      <c r="DB291" s="401"/>
      <c r="DC291" s="401"/>
      <c r="DD291" s="401"/>
      <c r="DE291" s="401"/>
      <c r="DF291" s="401"/>
      <c r="DG291" s="401"/>
      <c r="DH291" s="401"/>
      <c r="DI291" s="401"/>
      <c r="DJ291" s="401"/>
      <c r="DK291" s="401"/>
      <c r="DL291" s="401"/>
      <c r="DM291" s="401"/>
      <c r="DN291" s="401"/>
      <c r="DO291" s="401"/>
      <c r="DP291" s="401"/>
      <c r="DQ291" s="401"/>
      <c r="DR291" s="401"/>
      <c r="DS291" s="401"/>
      <c r="DT291" s="401"/>
      <c r="DU291" s="401"/>
      <c r="DV291" s="401"/>
      <c r="DW291" s="401"/>
      <c r="DX291" s="401"/>
      <c r="DY291" s="401"/>
      <c r="DZ291" s="401"/>
      <c r="EA291" s="401"/>
      <c r="EB291" s="401"/>
      <c r="EC291" s="401"/>
      <c r="ED291" s="401"/>
      <c r="EE291" s="401"/>
      <c r="EF291" s="401"/>
      <c r="EG291" s="401"/>
      <c r="EH291" s="401"/>
      <c r="EI291" s="401"/>
      <c r="EJ291" s="401"/>
      <c r="EK291" s="401"/>
    </row>
    <row r="292" spans="1:141" ht="14.4" x14ac:dyDescent="0.3">
      <c r="A292" s="402" t="s">
        <v>1894</v>
      </c>
      <c r="B292" s="405">
        <v>39863</v>
      </c>
      <c r="C292" s="406">
        <v>75</v>
      </c>
      <c r="D292" s="408">
        <v>86</v>
      </c>
      <c r="E292" s="408">
        <v>85</v>
      </c>
      <c r="F292" s="408"/>
      <c r="G292" s="430">
        <v>23</v>
      </c>
      <c r="H292" s="431">
        <v>1</v>
      </c>
      <c r="I292" s="300" t="s">
        <v>3716</v>
      </c>
      <c r="J292" s="300" t="s">
        <v>3739</v>
      </c>
      <c r="K292" s="300"/>
      <c r="L292" s="300" t="s">
        <v>3726</v>
      </c>
      <c r="M292" s="300" t="s">
        <v>3723</v>
      </c>
      <c r="N292" s="300" t="s">
        <v>3724</v>
      </c>
      <c r="O292" s="300" t="s">
        <v>3725</v>
      </c>
      <c r="P292" s="400" t="s">
        <v>3738</v>
      </c>
      <c r="Q292" s="400" t="s">
        <v>3739</v>
      </c>
      <c r="R292" s="401"/>
      <c r="S292" s="401"/>
      <c r="T292" s="401"/>
      <c r="U292" s="401"/>
      <c r="V292" s="401"/>
      <c r="W292" s="401"/>
      <c r="X292" s="401"/>
      <c r="Y292" s="401"/>
      <c r="Z292" s="401"/>
      <c r="AA292" s="401"/>
      <c r="AB292" s="401"/>
      <c r="AC292" s="401"/>
      <c r="AD292" s="401"/>
      <c r="AE292" s="401"/>
      <c r="AF292" s="401"/>
      <c r="AG292" s="401"/>
      <c r="AH292" s="401"/>
      <c r="AI292" s="401"/>
      <c r="AJ292" s="401"/>
      <c r="AK292" s="401"/>
      <c r="AL292" s="401"/>
      <c r="AM292" s="401"/>
      <c r="AN292" s="401"/>
      <c r="AO292" s="401"/>
      <c r="AP292" s="401"/>
      <c r="AQ292" s="401"/>
      <c r="AR292" s="401"/>
      <c r="AS292" s="401"/>
      <c r="AT292" s="401"/>
      <c r="AU292" s="401"/>
      <c r="AV292" s="401"/>
      <c r="AW292" s="401"/>
      <c r="AX292" s="401"/>
      <c r="AY292" s="401"/>
      <c r="AZ292" s="401"/>
      <c r="BA292" s="401"/>
      <c r="BB292" s="401"/>
      <c r="BC292" s="401"/>
      <c r="BD292" s="401"/>
      <c r="BE292" s="401"/>
      <c r="BF292" s="401"/>
      <c r="BG292" s="401"/>
      <c r="BH292" s="401"/>
      <c r="BI292" s="401"/>
      <c r="BJ292" s="401"/>
      <c r="BK292" s="401"/>
      <c r="BL292" s="401"/>
      <c r="BM292" s="401"/>
      <c r="BN292" s="401"/>
      <c r="BO292" s="401"/>
      <c r="BP292" s="401"/>
      <c r="BQ292" s="401"/>
      <c r="BR292" s="401"/>
      <c r="BS292" s="401"/>
      <c r="BT292" s="401"/>
      <c r="BU292" s="401"/>
      <c r="BV292" s="401"/>
      <c r="BW292" s="401"/>
      <c r="BX292" s="401"/>
      <c r="BY292" s="401"/>
      <c r="BZ292" s="401"/>
      <c r="CA292" s="401"/>
      <c r="CB292" s="401"/>
      <c r="CC292" s="401"/>
      <c r="CD292" s="401"/>
      <c r="CE292" s="401"/>
      <c r="CF292" s="401"/>
      <c r="CG292" s="401"/>
      <c r="CH292" s="401"/>
      <c r="CI292" s="401"/>
      <c r="CJ292" s="401"/>
      <c r="CK292" s="401"/>
      <c r="CL292" s="401"/>
      <c r="CM292" s="401"/>
      <c r="CN292" s="401"/>
      <c r="CO292" s="401"/>
      <c r="CP292" s="401"/>
      <c r="CQ292" s="401"/>
      <c r="CR292" s="401"/>
      <c r="CS292" s="401"/>
      <c r="CT292" s="401"/>
      <c r="CU292" s="401"/>
      <c r="CV292" s="401"/>
      <c r="CW292" s="401"/>
      <c r="CX292" s="401"/>
      <c r="CY292" s="401"/>
      <c r="CZ292" s="401"/>
      <c r="DA292" s="401"/>
      <c r="DB292" s="401"/>
      <c r="DC292" s="401"/>
      <c r="DD292" s="401"/>
      <c r="DE292" s="401"/>
      <c r="DF292" s="401"/>
      <c r="DG292" s="401"/>
      <c r="DH292" s="401"/>
      <c r="DI292" s="401"/>
      <c r="DJ292" s="401"/>
      <c r="DK292" s="401"/>
      <c r="DL292" s="401"/>
      <c r="DM292" s="401"/>
      <c r="DN292" s="401"/>
      <c r="DO292" s="401"/>
      <c r="DP292" s="401"/>
      <c r="DQ292" s="401"/>
      <c r="DR292" s="401"/>
      <c r="DS292" s="401"/>
      <c r="DT292" s="401"/>
      <c r="DU292" s="401"/>
      <c r="DV292" s="401"/>
      <c r="DW292" s="401"/>
      <c r="DX292" s="401"/>
      <c r="DY292" s="401"/>
      <c r="DZ292" s="401"/>
      <c r="EA292" s="401"/>
      <c r="EB292" s="401"/>
      <c r="EC292" s="401"/>
      <c r="ED292" s="401"/>
      <c r="EE292" s="401"/>
      <c r="EF292" s="401"/>
      <c r="EG292" s="401"/>
      <c r="EH292" s="401"/>
      <c r="EI292" s="401"/>
      <c r="EJ292" s="401"/>
      <c r="EK292" s="401"/>
    </row>
    <row r="293" spans="1:141" ht="14.4" x14ac:dyDescent="0.3">
      <c r="A293" s="402" t="s">
        <v>1895</v>
      </c>
      <c r="B293" s="405">
        <v>39862</v>
      </c>
      <c r="C293" s="406">
        <v>75</v>
      </c>
      <c r="D293" s="408">
        <v>86</v>
      </c>
      <c r="E293" s="408">
        <v>84</v>
      </c>
      <c r="F293" s="408"/>
      <c r="G293" s="430">
        <v>23</v>
      </c>
      <c r="H293" s="431">
        <v>1</v>
      </c>
      <c r="I293" s="300" t="s">
        <v>3716</v>
      </c>
      <c r="J293" s="300" t="s">
        <v>3739</v>
      </c>
      <c r="K293" s="300"/>
      <c r="L293" s="300" t="s">
        <v>3726</v>
      </c>
      <c r="M293" s="300" t="s">
        <v>3723</v>
      </c>
      <c r="N293" s="300" t="s">
        <v>3724</v>
      </c>
      <c r="O293" s="300" t="s">
        <v>3725</v>
      </c>
      <c r="P293" s="400" t="s">
        <v>3738</v>
      </c>
      <c r="Q293" s="400" t="s">
        <v>3739</v>
      </c>
      <c r="R293" s="401"/>
      <c r="S293" s="401"/>
      <c r="T293" s="401"/>
      <c r="U293" s="401"/>
      <c r="V293" s="401"/>
      <c r="W293" s="401"/>
      <c r="X293" s="401"/>
      <c r="Y293" s="401"/>
      <c r="Z293" s="401"/>
      <c r="AA293" s="401"/>
      <c r="AB293" s="401"/>
      <c r="AC293" s="401"/>
      <c r="AD293" s="401"/>
      <c r="AE293" s="401"/>
      <c r="AF293" s="401"/>
      <c r="AG293" s="401"/>
      <c r="AH293" s="401"/>
      <c r="AI293" s="401"/>
      <c r="AJ293" s="401"/>
      <c r="AK293" s="401"/>
      <c r="AL293" s="401"/>
      <c r="AM293" s="401"/>
      <c r="AN293" s="401"/>
      <c r="AO293" s="401"/>
      <c r="AP293" s="401"/>
      <c r="AQ293" s="401"/>
      <c r="AR293" s="401"/>
      <c r="AS293" s="401"/>
      <c r="AT293" s="401"/>
      <c r="AU293" s="401"/>
      <c r="AV293" s="401"/>
      <c r="AW293" s="401"/>
      <c r="AX293" s="401"/>
      <c r="AY293" s="401"/>
      <c r="AZ293" s="401"/>
      <c r="BA293" s="401"/>
      <c r="BB293" s="401"/>
      <c r="BC293" s="401"/>
      <c r="BD293" s="401"/>
      <c r="BE293" s="401"/>
      <c r="BF293" s="401"/>
      <c r="BG293" s="401"/>
      <c r="BH293" s="401"/>
      <c r="BI293" s="401"/>
      <c r="BJ293" s="401"/>
      <c r="BK293" s="401"/>
      <c r="BL293" s="401"/>
      <c r="BM293" s="401"/>
      <c r="BN293" s="401"/>
      <c r="BO293" s="401"/>
      <c r="BP293" s="401"/>
      <c r="BQ293" s="401"/>
      <c r="BR293" s="401"/>
      <c r="BS293" s="401"/>
      <c r="BT293" s="401"/>
      <c r="BU293" s="401"/>
      <c r="BV293" s="401"/>
      <c r="BW293" s="401"/>
      <c r="BX293" s="401"/>
      <c r="BY293" s="401"/>
      <c r="BZ293" s="401"/>
      <c r="CA293" s="401"/>
      <c r="CB293" s="401"/>
      <c r="CC293" s="401"/>
      <c r="CD293" s="401"/>
      <c r="CE293" s="401"/>
      <c r="CF293" s="401"/>
      <c r="CG293" s="401"/>
      <c r="CH293" s="401"/>
      <c r="CI293" s="401"/>
      <c r="CJ293" s="401"/>
      <c r="CK293" s="401"/>
      <c r="CL293" s="401"/>
      <c r="CM293" s="401"/>
      <c r="CN293" s="401"/>
      <c r="CO293" s="401"/>
      <c r="CP293" s="401"/>
      <c r="CQ293" s="401"/>
      <c r="CR293" s="401"/>
      <c r="CS293" s="401"/>
      <c r="CT293" s="401"/>
      <c r="CU293" s="401"/>
      <c r="CV293" s="401"/>
      <c r="CW293" s="401"/>
      <c r="CX293" s="401"/>
      <c r="CY293" s="401"/>
      <c r="CZ293" s="401"/>
      <c r="DA293" s="401"/>
      <c r="DB293" s="401"/>
      <c r="DC293" s="401"/>
      <c r="DD293" s="401"/>
      <c r="DE293" s="401"/>
      <c r="DF293" s="401"/>
      <c r="DG293" s="401"/>
      <c r="DH293" s="401"/>
      <c r="DI293" s="401"/>
      <c r="DJ293" s="401"/>
      <c r="DK293" s="401"/>
      <c r="DL293" s="401"/>
      <c r="DM293" s="401"/>
      <c r="DN293" s="401"/>
      <c r="DO293" s="401"/>
      <c r="DP293" s="401"/>
      <c r="DQ293" s="401"/>
      <c r="DR293" s="401"/>
      <c r="DS293" s="401"/>
      <c r="DT293" s="401"/>
      <c r="DU293" s="401"/>
      <c r="DV293" s="401"/>
      <c r="DW293" s="401"/>
      <c r="DX293" s="401"/>
      <c r="DY293" s="401"/>
      <c r="DZ293" s="401"/>
      <c r="EA293" s="401"/>
      <c r="EB293" s="401"/>
      <c r="EC293" s="401"/>
      <c r="ED293" s="401"/>
      <c r="EE293" s="401"/>
      <c r="EF293" s="401"/>
      <c r="EG293" s="401"/>
      <c r="EH293" s="401"/>
      <c r="EI293" s="401"/>
      <c r="EJ293" s="401"/>
      <c r="EK293" s="401"/>
    </row>
    <row r="294" spans="1:141" ht="14.4" x14ac:dyDescent="0.3">
      <c r="A294" s="402" t="s">
        <v>1896</v>
      </c>
      <c r="B294" s="405">
        <v>39863</v>
      </c>
      <c r="C294" s="406">
        <v>75</v>
      </c>
      <c r="D294" s="408">
        <v>85</v>
      </c>
      <c r="E294" s="408">
        <v>83</v>
      </c>
      <c r="F294" s="408"/>
      <c r="G294" s="430">
        <v>23</v>
      </c>
      <c r="H294" s="431">
        <v>1</v>
      </c>
      <c r="I294" s="300" t="s">
        <v>3716</v>
      </c>
      <c r="J294" s="300" t="s">
        <v>3739</v>
      </c>
      <c r="K294" s="300"/>
      <c r="L294" s="300" t="s">
        <v>3726</v>
      </c>
      <c r="M294" s="300" t="s">
        <v>3723</v>
      </c>
      <c r="N294" s="300" t="s">
        <v>3724</v>
      </c>
      <c r="O294" s="300" t="s">
        <v>3725</v>
      </c>
      <c r="P294" s="400" t="s">
        <v>3738</v>
      </c>
      <c r="Q294" s="400" t="s">
        <v>3739</v>
      </c>
      <c r="R294" s="401"/>
      <c r="S294" s="401"/>
      <c r="T294" s="401"/>
      <c r="U294" s="401"/>
      <c r="V294" s="401"/>
      <c r="W294" s="401"/>
      <c r="X294" s="401"/>
      <c r="Y294" s="401"/>
      <c r="Z294" s="401"/>
      <c r="AA294" s="401"/>
      <c r="AB294" s="401"/>
      <c r="AC294" s="401"/>
      <c r="AD294" s="401"/>
      <c r="AE294" s="401"/>
      <c r="AF294" s="401"/>
      <c r="AG294" s="401"/>
      <c r="AH294" s="401"/>
      <c r="AI294" s="401"/>
      <c r="AJ294" s="401"/>
      <c r="AK294" s="401"/>
      <c r="AL294" s="401"/>
      <c r="AM294" s="401"/>
      <c r="AN294" s="401"/>
      <c r="AO294" s="401"/>
      <c r="AP294" s="401"/>
      <c r="AQ294" s="401"/>
      <c r="AR294" s="401"/>
      <c r="AS294" s="401"/>
      <c r="AT294" s="401"/>
      <c r="AU294" s="401"/>
      <c r="AV294" s="401"/>
      <c r="AW294" s="401"/>
      <c r="AX294" s="401"/>
      <c r="AY294" s="401"/>
      <c r="AZ294" s="401"/>
      <c r="BA294" s="401"/>
      <c r="BB294" s="401"/>
      <c r="BC294" s="401"/>
      <c r="BD294" s="401"/>
      <c r="BE294" s="401"/>
      <c r="BF294" s="401"/>
      <c r="BG294" s="401"/>
      <c r="BH294" s="401"/>
      <c r="BI294" s="401"/>
      <c r="BJ294" s="401"/>
      <c r="BK294" s="401"/>
      <c r="BL294" s="401"/>
      <c r="BM294" s="401"/>
      <c r="BN294" s="401"/>
      <c r="BO294" s="401"/>
      <c r="BP294" s="401"/>
      <c r="BQ294" s="401"/>
      <c r="BR294" s="401"/>
      <c r="BS294" s="401"/>
      <c r="BT294" s="401"/>
      <c r="BU294" s="401"/>
      <c r="BV294" s="401"/>
      <c r="BW294" s="401"/>
      <c r="BX294" s="401"/>
      <c r="BY294" s="401"/>
      <c r="BZ294" s="401"/>
      <c r="CA294" s="401"/>
      <c r="CB294" s="401"/>
      <c r="CC294" s="401"/>
      <c r="CD294" s="401"/>
      <c r="CE294" s="401"/>
      <c r="CF294" s="401"/>
      <c r="CG294" s="401"/>
      <c r="CH294" s="401"/>
      <c r="CI294" s="401"/>
      <c r="CJ294" s="401"/>
      <c r="CK294" s="401"/>
      <c r="CL294" s="401"/>
      <c r="CM294" s="401"/>
      <c r="CN294" s="401"/>
      <c r="CO294" s="401"/>
      <c r="CP294" s="401"/>
      <c r="CQ294" s="401"/>
      <c r="CR294" s="401"/>
      <c r="CS294" s="401"/>
      <c r="CT294" s="401"/>
      <c r="CU294" s="401"/>
      <c r="CV294" s="401"/>
      <c r="CW294" s="401"/>
      <c r="CX294" s="401"/>
      <c r="CY294" s="401"/>
      <c r="CZ294" s="401"/>
      <c r="DA294" s="401"/>
      <c r="DB294" s="401"/>
      <c r="DC294" s="401"/>
      <c r="DD294" s="401"/>
      <c r="DE294" s="401"/>
      <c r="DF294" s="401"/>
      <c r="DG294" s="401"/>
      <c r="DH294" s="401"/>
      <c r="DI294" s="401"/>
      <c r="DJ294" s="401"/>
      <c r="DK294" s="401"/>
      <c r="DL294" s="401"/>
      <c r="DM294" s="401"/>
      <c r="DN294" s="401"/>
      <c r="DO294" s="401"/>
      <c r="DP294" s="401"/>
      <c r="DQ294" s="401"/>
      <c r="DR294" s="401"/>
      <c r="DS294" s="401"/>
      <c r="DT294" s="401"/>
      <c r="DU294" s="401"/>
      <c r="DV294" s="401"/>
      <c r="DW294" s="401"/>
      <c r="DX294" s="401"/>
      <c r="DY294" s="401"/>
      <c r="DZ294" s="401"/>
      <c r="EA294" s="401"/>
      <c r="EB294" s="401"/>
      <c r="EC294" s="401"/>
      <c r="ED294" s="401"/>
      <c r="EE294" s="401"/>
      <c r="EF294" s="401"/>
      <c r="EG294" s="401"/>
      <c r="EH294" s="401"/>
      <c r="EI294" s="401"/>
      <c r="EJ294" s="401"/>
      <c r="EK294" s="401"/>
    </row>
    <row r="295" spans="1:141" ht="14.4" x14ac:dyDescent="0.3">
      <c r="A295" s="402" t="s">
        <v>1897</v>
      </c>
      <c r="B295" s="405">
        <v>39863</v>
      </c>
      <c r="C295" s="406">
        <v>75</v>
      </c>
      <c r="D295" s="408">
        <v>86</v>
      </c>
      <c r="E295" s="408">
        <v>84</v>
      </c>
      <c r="F295" s="408"/>
      <c r="G295" s="430">
        <v>22</v>
      </c>
      <c r="H295" s="431">
        <v>1</v>
      </c>
      <c r="I295" s="300" t="s">
        <v>3716</v>
      </c>
      <c r="J295" s="300" t="s">
        <v>3739</v>
      </c>
      <c r="K295" s="300"/>
      <c r="L295" s="300" t="s">
        <v>3726</v>
      </c>
      <c r="M295" s="300" t="s">
        <v>3723</v>
      </c>
      <c r="N295" s="300" t="s">
        <v>3724</v>
      </c>
      <c r="O295" s="300" t="s">
        <v>3725</v>
      </c>
      <c r="P295" s="400" t="s">
        <v>3738</v>
      </c>
      <c r="Q295" s="400" t="s">
        <v>3739</v>
      </c>
      <c r="R295" s="401"/>
      <c r="S295" s="401"/>
      <c r="T295" s="401"/>
      <c r="U295" s="401"/>
      <c r="V295" s="401"/>
      <c r="W295" s="401"/>
      <c r="X295" s="401"/>
      <c r="Y295" s="401"/>
      <c r="Z295" s="401"/>
      <c r="AA295" s="401"/>
      <c r="AB295" s="401"/>
      <c r="AC295" s="401"/>
      <c r="AD295" s="401"/>
      <c r="AE295" s="401"/>
      <c r="AF295" s="401"/>
      <c r="AG295" s="401"/>
      <c r="AH295" s="401"/>
      <c r="AI295" s="401"/>
      <c r="AJ295" s="401"/>
      <c r="AK295" s="401"/>
      <c r="AL295" s="401"/>
      <c r="AM295" s="401"/>
      <c r="AN295" s="401"/>
      <c r="AO295" s="401"/>
      <c r="AP295" s="401"/>
      <c r="AQ295" s="401"/>
      <c r="AR295" s="401"/>
      <c r="AS295" s="401"/>
      <c r="AT295" s="401"/>
      <c r="AU295" s="401"/>
      <c r="AV295" s="401"/>
      <c r="AW295" s="401"/>
      <c r="AX295" s="401"/>
      <c r="AY295" s="401"/>
      <c r="AZ295" s="401"/>
      <c r="BA295" s="401"/>
      <c r="BB295" s="401"/>
      <c r="BC295" s="401"/>
      <c r="BD295" s="401"/>
      <c r="BE295" s="401"/>
      <c r="BF295" s="401"/>
      <c r="BG295" s="401"/>
      <c r="BH295" s="401"/>
      <c r="BI295" s="401"/>
      <c r="BJ295" s="401"/>
      <c r="BK295" s="401"/>
      <c r="BL295" s="401"/>
      <c r="BM295" s="401"/>
      <c r="BN295" s="401"/>
      <c r="BO295" s="401"/>
      <c r="BP295" s="401"/>
      <c r="BQ295" s="401"/>
      <c r="BR295" s="401"/>
      <c r="BS295" s="401"/>
      <c r="BT295" s="401"/>
      <c r="BU295" s="401"/>
      <c r="BV295" s="401"/>
      <c r="BW295" s="401"/>
      <c r="BX295" s="401"/>
      <c r="BY295" s="401"/>
      <c r="BZ295" s="401"/>
      <c r="CA295" s="401"/>
      <c r="CB295" s="401"/>
      <c r="CC295" s="401"/>
      <c r="CD295" s="401"/>
      <c r="CE295" s="401"/>
      <c r="CF295" s="401"/>
      <c r="CG295" s="401"/>
      <c r="CH295" s="401"/>
      <c r="CI295" s="401"/>
      <c r="CJ295" s="401"/>
      <c r="CK295" s="401"/>
      <c r="CL295" s="401"/>
      <c r="CM295" s="401"/>
      <c r="CN295" s="401"/>
      <c r="CO295" s="401"/>
      <c r="CP295" s="401"/>
      <c r="CQ295" s="401"/>
      <c r="CR295" s="401"/>
      <c r="CS295" s="401"/>
      <c r="CT295" s="401"/>
      <c r="CU295" s="401"/>
      <c r="CV295" s="401"/>
      <c r="CW295" s="401"/>
      <c r="CX295" s="401"/>
      <c r="CY295" s="401"/>
      <c r="CZ295" s="401"/>
      <c r="DA295" s="401"/>
      <c r="DB295" s="401"/>
      <c r="DC295" s="401"/>
      <c r="DD295" s="401"/>
      <c r="DE295" s="401"/>
      <c r="DF295" s="401"/>
      <c r="DG295" s="401"/>
      <c r="DH295" s="401"/>
      <c r="DI295" s="401"/>
      <c r="DJ295" s="401"/>
      <c r="DK295" s="401"/>
      <c r="DL295" s="401"/>
      <c r="DM295" s="401"/>
      <c r="DN295" s="401"/>
      <c r="DO295" s="401"/>
      <c r="DP295" s="401"/>
      <c r="DQ295" s="401"/>
      <c r="DR295" s="401"/>
      <c r="DS295" s="401"/>
      <c r="DT295" s="401"/>
      <c r="DU295" s="401"/>
      <c r="DV295" s="401"/>
      <c r="DW295" s="401"/>
      <c r="DX295" s="401"/>
      <c r="DY295" s="401"/>
      <c r="DZ295" s="401"/>
      <c r="EA295" s="401"/>
      <c r="EB295" s="401"/>
      <c r="EC295" s="401"/>
      <c r="ED295" s="401"/>
      <c r="EE295" s="401"/>
      <c r="EF295" s="401"/>
      <c r="EG295" s="401"/>
      <c r="EH295" s="401"/>
      <c r="EI295" s="401"/>
      <c r="EJ295" s="401"/>
      <c r="EK295" s="401"/>
    </row>
    <row r="296" spans="1:141" ht="14.4" x14ac:dyDescent="0.3">
      <c r="A296" s="402" t="s">
        <v>1898</v>
      </c>
      <c r="B296" s="405">
        <v>39864</v>
      </c>
      <c r="C296" s="406">
        <v>75</v>
      </c>
      <c r="D296" s="408">
        <v>86</v>
      </c>
      <c r="E296" s="408">
        <v>84</v>
      </c>
      <c r="F296" s="408"/>
      <c r="G296" s="430">
        <v>23</v>
      </c>
      <c r="H296" s="431">
        <v>1</v>
      </c>
      <c r="I296" s="300" t="s">
        <v>3716</v>
      </c>
      <c r="J296" s="300" t="s">
        <v>3739</v>
      </c>
      <c r="K296" s="300"/>
      <c r="L296" s="300" t="s">
        <v>3726</v>
      </c>
      <c r="M296" s="300" t="s">
        <v>3723</v>
      </c>
      <c r="N296" s="300" t="s">
        <v>3724</v>
      </c>
      <c r="O296" s="300" t="s">
        <v>3725</v>
      </c>
      <c r="P296" s="400" t="s">
        <v>3738</v>
      </c>
      <c r="Q296" s="400" t="s">
        <v>3739</v>
      </c>
      <c r="R296" s="401"/>
      <c r="S296" s="401"/>
      <c r="T296" s="401"/>
      <c r="U296" s="401"/>
      <c r="V296" s="401"/>
      <c r="W296" s="401"/>
      <c r="X296" s="401"/>
      <c r="Y296" s="401"/>
      <c r="Z296" s="401"/>
      <c r="AA296" s="401"/>
      <c r="AB296" s="401"/>
      <c r="AC296" s="401"/>
      <c r="AD296" s="401"/>
      <c r="AE296" s="401"/>
      <c r="AF296" s="401"/>
      <c r="AG296" s="401"/>
      <c r="AH296" s="401"/>
      <c r="AI296" s="401"/>
      <c r="AJ296" s="401"/>
      <c r="AK296" s="401"/>
      <c r="AL296" s="401"/>
      <c r="AM296" s="401"/>
      <c r="AN296" s="401"/>
      <c r="AO296" s="401"/>
      <c r="AP296" s="401"/>
      <c r="AQ296" s="401"/>
      <c r="AR296" s="401"/>
      <c r="AS296" s="401"/>
      <c r="AT296" s="401"/>
      <c r="AU296" s="401"/>
      <c r="AV296" s="401"/>
      <c r="AW296" s="401"/>
      <c r="AX296" s="401"/>
      <c r="AY296" s="401"/>
      <c r="AZ296" s="401"/>
      <c r="BA296" s="401"/>
      <c r="BB296" s="401"/>
      <c r="BC296" s="401"/>
      <c r="BD296" s="401"/>
      <c r="BE296" s="401"/>
      <c r="BF296" s="401"/>
      <c r="BG296" s="401"/>
      <c r="BH296" s="401"/>
      <c r="BI296" s="401"/>
      <c r="BJ296" s="401"/>
      <c r="BK296" s="401"/>
      <c r="BL296" s="401"/>
      <c r="BM296" s="401"/>
      <c r="BN296" s="401"/>
      <c r="BO296" s="401"/>
      <c r="BP296" s="401"/>
      <c r="BQ296" s="401"/>
      <c r="BR296" s="401"/>
      <c r="BS296" s="401"/>
      <c r="BT296" s="401"/>
      <c r="BU296" s="401"/>
      <c r="BV296" s="401"/>
      <c r="BW296" s="401"/>
      <c r="BX296" s="401"/>
      <c r="BY296" s="401"/>
      <c r="BZ296" s="401"/>
      <c r="CA296" s="401"/>
      <c r="CB296" s="401"/>
      <c r="CC296" s="401"/>
      <c r="CD296" s="401"/>
      <c r="CE296" s="401"/>
      <c r="CF296" s="401"/>
      <c r="CG296" s="401"/>
      <c r="CH296" s="401"/>
      <c r="CI296" s="401"/>
      <c r="CJ296" s="401"/>
      <c r="CK296" s="401"/>
      <c r="CL296" s="401"/>
      <c r="CM296" s="401"/>
      <c r="CN296" s="401"/>
      <c r="CO296" s="401"/>
      <c r="CP296" s="401"/>
      <c r="CQ296" s="401"/>
      <c r="CR296" s="401"/>
      <c r="CS296" s="401"/>
      <c r="CT296" s="401"/>
      <c r="CU296" s="401"/>
      <c r="CV296" s="401"/>
      <c r="CW296" s="401"/>
      <c r="CX296" s="401"/>
      <c r="CY296" s="401"/>
      <c r="CZ296" s="401"/>
      <c r="DA296" s="401"/>
      <c r="DB296" s="401"/>
      <c r="DC296" s="401"/>
      <c r="DD296" s="401"/>
      <c r="DE296" s="401"/>
      <c r="DF296" s="401"/>
      <c r="DG296" s="401"/>
      <c r="DH296" s="401"/>
      <c r="DI296" s="401"/>
      <c r="DJ296" s="401"/>
      <c r="DK296" s="401"/>
      <c r="DL296" s="401"/>
      <c r="DM296" s="401"/>
      <c r="DN296" s="401"/>
      <c r="DO296" s="401"/>
      <c r="DP296" s="401"/>
      <c r="DQ296" s="401"/>
      <c r="DR296" s="401"/>
      <c r="DS296" s="401"/>
      <c r="DT296" s="401"/>
      <c r="DU296" s="401"/>
      <c r="DV296" s="401"/>
      <c r="DW296" s="401"/>
      <c r="DX296" s="401"/>
      <c r="DY296" s="401"/>
      <c r="DZ296" s="401"/>
      <c r="EA296" s="401"/>
      <c r="EB296" s="401"/>
      <c r="EC296" s="401"/>
      <c r="ED296" s="401"/>
      <c r="EE296" s="401"/>
      <c r="EF296" s="401"/>
      <c r="EG296" s="401"/>
      <c r="EH296" s="401"/>
      <c r="EI296" s="401"/>
      <c r="EJ296" s="401"/>
      <c r="EK296" s="401"/>
    </row>
    <row r="297" spans="1:141" ht="14.4" x14ac:dyDescent="0.3">
      <c r="A297" s="402" t="s">
        <v>1899</v>
      </c>
      <c r="B297" s="405">
        <v>39864</v>
      </c>
      <c r="C297" s="406">
        <v>75</v>
      </c>
      <c r="D297" s="408">
        <v>86</v>
      </c>
      <c r="E297" s="408">
        <v>84</v>
      </c>
      <c r="F297" s="408"/>
      <c r="G297" s="430">
        <v>15</v>
      </c>
      <c r="H297" s="431">
        <v>1</v>
      </c>
      <c r="I297" s="300" t="s">
        <v>3716</v>
      </c>
      <c r="J297" s="300" t="s">
        <v>3739</v>
      </c>
      <c r="K297" s="300"/>
      <c r="L297" s="300" t="s">
        <v>3726</v>
      </c>
      <c r="M297" s="300" t="s">
        <v>3723</v>
      </c>
      <c r="N297" s="300" t="s">
        <v>3724</v>
      </c>
      <c r="O297" s="300" t="s">
        <v>3725</v>
      </c>
      <c r="P297" s="400" t="s">
        <v>3738</v>
      </c>
      <c r="Q297" s="400" t="s">
        <v>3739</v>
      </c>
      <c r="R297" s="401"/>
      <c r="S297" s="401"/>
      <c r="T297" s="401"/>
      <c r="U297" s="401"/>
      <c r="V297" s="401"/>
      <c r="W297" s="401"/>
      <c r="X297" s="401"/>
      <c r="Y297" s="401"/>
      <c r="Z297" s="401"/>
      <c r="AA297" s="401"/>
      <c r="AB297" s="401"/>
      <c r="AC297" s="401"/>
      <c r="AD297" s="401"/>
      <c r="AE297" s="401"/>
      <c r="AF297" s="401"/>
      <c r="AG297" s="401"/>
      <c r="AH297" s="401"/>
      <c r="AI297" s="401"/>
      <c r="AJ297" s="401"/>
      <c r="AK297" s="401"/>
      <c r="AL297" s="401"/>
      <c r="AM297" s="401"/>
      <c r="AN297" s="401"/>
      <c r="AO297" s="401"/>
      <c r="AP297" s="401"/>
      <c r="AQ297" s="401"/>
      <c r="AR297" s="401"/>
      <c r="AS297" s="401"/>
      <c r="AT297" s="401"/>
      <c r="AU297" s="401"/>
      <c r="AV297" s="401"/>
      <c r="AW297" s="401"/>
      <c r="AX297" s="401"/>
      <c r="AY297" s="401"/>
      <c r="AZ297" s="401"/>
      <c r="BA297" s="401"/>
      <c r="BB297" s="401"/>
      <c r="BC297" s="401"/>
      <c r="BD297" s="401"/>
      <c r="BE297" s="401"/>
      <c r="BF297" s="401"/>
      <c r="BG297" s="401"/>
      <c r="BH297" s="401"/>
      <c r="BI297" s="401"/>
      <c r="BJ297" s="401"/>
      <c r="BK297" s="401"/>
      <c r="BL297" s="401"/>
      <c r="BM297" s="401"/>
      <c r="BN297" s="401"/>
      <c r="BO297" s="401"/>
      <c r="BP297" s="401"/>
      <c r="BQ297" s="401"/>
      <c r="BR297" s="401"/>
      <c r="BS297" s="401"/>
      <c r="BT297" s="401"/>
      <c r="BU297" s="401"/>
      <c r="BV297" s="401"/>
      <c r="BW297" s="401"/>
      <c r="BX297" s="401"/>
      <c r="BY297" s="401"/>
      <c r="BZ297" s="401"/>
      <c r="CA297" s="401"/>
      <c r="CB297" s="401"/>
      <c r="CC297" s="401"/>
      <c r="CD297" s="401"/>
      <c r="CE297" s="401"/>
      <c r="CF297" s="401"/>
      <c r="CG297" s="401"/>
      <c r="CH297" s="401"/>
      <c r="CI297" s="401"/>
      <c r="CJ297" s="401"/>
      <c r="CK297" s="401"/>
      <c r="CL297" s="401"/>
      <c r="CM297" s="401"/>
      <c r="CN297" s="401"/>
      <c r="CO297" s="401"/>
      <c r="CP297" s="401"/>
      <c r="CQ297" s="401"/>
      <c r="CR297" s="401"/>
      <c r="CS297" s="401"/>
      <c r="CT297" s="401"/>
      <c r="CU297" s="401"/>
      <c r="CV297" s="401"/>
      <c r="CW297" s="401"/>
      <c r="CX297" s="401"/>
      <c r="CY297" s="401"/>
      <c r="CZ297" s="401"/>
      <c r="DA297" s="401"/>
      <c r="DB297" s="401"/>
      <c r="DC297" s="401"/>
      <c r="DD297" s="401"/>
      <c r="DE297" s="401"/>
      <c r="DF297" s="401"/>
      <c r="DG297" s="401"/>
      <c r="DH297" s="401"/>
      <c r="DI297" s="401"/>
      <c r="DJ297" s="401"/>
      <c r="DK297" s="401"/>
      <c r="DL297" s="401"/>
      <c r="DM297" s="401"/>
      <c r="DN297" s="401"/>
      <c r="DO297" s="401"/>
      <c r="DP297" s="401"/>
      <c r="DQ297" s="401"/>
      <c r="DR297" s="401"/>
      <c r="DS297" s="401"/>
      <c r="DT297" s="401"/>
      <c r="DU297" s="401"/>
      <c r="DV297" s="401"/>
      <c r="DW297" s="401"/>
      <c r="DX297" s="401"/>
      <c r="DY297" s="401"/>
      <c r="DZ297" s="401"/>
      <c r="EA297" s="401"/>
      <c r="EB297" s="401"/>
      <c r="EC297" s="401"/>
      <c r="ED297" s="401"/>
      <c r="EE297" s="401"/>
      <c r="EF297" s="401"/>
      <c r="EG297" s="401"/>
      <c r="EH297" s="401"/>
      <c r="EI297" s="401"/>
      <c r="EJ297" s="401"/>
      <c r="EK297" s="401"/>
    </row>
    <row r="298" spans="1:141" ht="14.4" x14ac:dyDescent="0.3">
      <c r="A298" s="402" t="s">
        <v>1900</v>
      </c>
      <c r="B298" s="405">
        <v>39863</v>
      </c>
      <c r="C298" s="406">
        <v>75</v>
      </c>
      <c r="D298" s="408">
        <v>86</v>
      </c>
      <c r="E298" s="408">
        <v>84</v>
      </c>
      <c r="F298" s="408"/>
      <c r="G298" s="430">
        <v>22</v>
      </c>
      <c r="H298" s="431">
        <v>1</v>
      </c>
      <c r="I298" s="300" t="s">
        <v>3716</v>
      </c>
      <c r="J298" s="300" t="s">
        <v>3739</v>
      </c>
      <c r="K298" s="300"/>
      <c r="L298" s="300" t="s">
        <v>3726</v>
      </c>
      <c r="M298" s="300" t="s">
        <v>3723</v>
      </c>
      <c r="N298" s="300" t="s">
        <v>3724</v>
      </c>
      <c r="O298" s="300" t="s">
        <v>3725</v>
      </c>
      <c r="P298" s="400" t="s">
        <v>3738</v>
      </c>
      <c r="Q298" s="400" t="s">
        <v>3739</v>
      </c>
      <c r="R298" s="401"/>
      <c r="S298" s="401"/>
      <c r="T298" s="401"/>
      <c r="U298" s="401"/>
      <c r="V298" s="401"/>
      <c r="W298" s="401"/>
      <c r="X298" s="401"/>
      <c r="Y298" s="401"/>
      <c r="Z298" s="401"/>
      <c r="AA298" s="401"/>
      <c r="AB298" s="401"/>
      <c r="AC298" s="401"/>
      <c r="AD298" s="401"/>
      <c r="AE298" s="401"/>
      <c r="AF298" s="401"/>
      <c r="AG298" s="401"/>
      <c r="AH298" s="401"/>
      <c r="AI298" s="401"/>
      <c r="AJ298" s="401"/>
      <c r="AK298" s="401"/>
      <c r="AL298" s="401"/>
      <c r="AM298" s="401"/>
      <c r="AN298" s="401"/>
      <c r="AO298" s="401"/>
      <c r="AP298" s="401"/>
      <c r="AQ298" s="401"/>
      <c r="AR298" s="401"/>
      <c r="AS298" s="401"/>
      <c r="AT298" s="401"/>
      <c r="AU298" s="401"/>
      <c r="AV298" s="401"/>
      <c r="AW298" s="401"/>
      <c r="AX298" s="401"/>
      <c r="AY298" s="401"/>
      <c r="AZ298" s="401"/>
      <c r="BA298" s="401"/>
      <c r="BB298" s="401"/>
      <c r="BC298" s="401"/>
      <c r="BD298" s="401"/>
      <c r="BE298" s="401"/>
      <c r="BF298" s="401"/>
      <c r="BG298" s="401"/>
      <c r="BH298" s="401"/>
      <c r="BI298" s="401"/>
      <c r="BJ298" s="401"/>
      <c r="BK298" s="401"/>
      <c r="BL298" s="401"/>
      <c r="BM298" s="401"/>
      <c r="BN298" s="401"/>
      <c r="BO298" s="401"/>
      <c r="BP298" s="401"/>
      <c r="BQ298" s="401"/>
      <c r="BR298" s="401"/>
      <c r="BS298" s="401"/>
      <c r="BT298" s="401"/>
      <c r="BU298" s="401"/>
      <c r="BV298" s="401"/>
      <c r="BW298" s="401"/>
      <c r="BX298" s="401"/>
      <c r="BY298" s="401"/>
      <c r="BZ298" s="401"/>
      <c r="CA298" s="401"/>
      <c r="CB298" s="401"/>
      <c r="CC298" s="401"/>
      <c r="CD298" s="401"/>
      <c r="CE298" s="401"/>
      <c r="CF298" s="401"/>
      <c r="CG298" s="401"/>
      <c r="CH298" s="401"/>
      <c r="CI298" s="401"/>
      <c r="CJ298" s="401"/>
      <c r="CK298" s="401"/>
      <c r="CL298" s="401"/>
      <c r="CM298" s="401"/>
      <c r="CN298" s="401"/>
      <c r="CO298" s="401"/>
      <c r="CP298" s="401"/>
      <c r="CQ298" s="401"/>
      <c r="CR298" s="401"/>
      <c r="CS298" s="401"/>
      <c r="CT298" s="401"/>
      <c r="CU298" s="401"/>
      <c r="CV298" s="401"/>
      <c r="CW298" s="401"/>
      <c r="CX298" s="401"/>
      <c r="CY298" s="401"/>
      <c r="CZ298" s="401"/>
      <c r="DA298" s="401"/>
      <c r="DB298" s="401"/>
      <c r="DC298" s="401"/>
      <c r="DD298" s="401"/>
      <c r="DE298" s="401"/>
      <c r="DF298" s="401"/>
      <c r="DG298" s="401"/>
      <c r="DH298" s="401"/>
      <c r="DI298" s="401"/>
      <c r="DJ298" s="401"/>
      <c r="DK298" s="401"/>
      <c r="DL298" s="401"/>
      <c r="DM298" s="401"/>
      <c r="DN298" s="401"/>
      <c r="DO298" s="401"/>
      <c r="DP298" s="401"/>
      <c r="DQ298" s="401"/>
      <c r="DR298" s="401"/>
      <c r="DS298" s="401"/>
      <c r="DT298" s="401"/>
      <c r="DU298" s="401"/>
      <c r="DV298" s="401"/>
      <c r="DW298" s="401"/>
      <c r="DX298" s="401"/>
      <c r="DY298" s="401"/>
      <c r="DZ298" s="401"/>
      <c r="EA298" s="401"/>
      <c r="EB298" s="401"/>
      <c r="EC298" s="401"/>
      <c r="ED298" s="401"/>
      <c r="EE298" s="401"/>
      <c r="EF298" s="401"/>
      <c r="EG298" s="401"/>
      <c r="EH298" s="401"/>
      <c r="EI298" s="401"/>
      <c r="EJ298" s="401"/>
      <c r="EK298" s="401"/>
    </row>
    <row r="299" spans="1:141" ht="14.4" x14ac:dyDescent="0.3">
      <c r="A299" s="402" t="s">
        <v>1901</v>
      </c>
      <c r="B299" s="405">
        <v>39863</v>
      </c>
      <c r="C299" s="406">
        <v>75</v>
      </c>
      <c r="D299" s="408">
        <v>86</v>
      </c>
      <c r="E299" s="408">
        <v>84</v>
      </c>
      <c r="F299" s="408"/>
      <c r="G299" s="430">
        <v>21</v>
      </c>
      <c r="H299" s="431">
        <v>1</v>
      </c>
      <c r="I299" s="300" t="s">
        <v>3716</v>
      </c>
      <c r="J299" s="300" t="s">
        <v>3739</v>
      </c>
      <c r="K299" s="300"/>
      <c r="L299" s="300" t="s">
        <v>3726</v>
      </c>
      <c r="M299" s="300" t="s">
        <v>3723</v>
      </c>
      <c r="N299" s="300" t="s">
        <v>3724</v>
      </c>
      <c r="O299" s="300" t="s">
        <v>3725</v>
      </c>
      <c r="P299" s="400" t="s">
        <v>3738</v>
      </c>
      <c r="Q299" s="400" t="s">
        <v>3739</v>
      </c>
      <c r="R299" s="401"/>
      <c r="S299" s="401"/>
      <c r="T299" s="401"/>
      <c r="U299" s="401"/>
      <c r="V299" s="401"/>
      <c r="W299" s="401"/>
      <c r="X299" s="401"/>
      <c r="Y299" s="401"/>
      <c r="Z299" s="401"/>
      <c r="AA299" s="401"/>
      <c r="AB299" s="401"/>
      <c r="AC299" s="401"/>
      <c r="AD299" s="401"/>
      <c r="AE299" s="401"/>
      <c r="AF299" s="401"/>
      <c r="AG299" s="401"/>
      <c r="AH299" s="401"/>
      <c r="AI299" s="401"/>
      <c r="AJ299" s="401"/>
      <c r="AK299" s="401"/>
      <c r="AL299" s="401"/>
      <c r="AM299" s="401"/>
      <c r="AN299" s="401"/>
      <c r="AO299" s="401"/>
      <c r="AP299" s="401"/>
      <c r="AQ299" s="401"/>
      <c r="AR299" s="401"/>
      <c r="AS299" s="401"/>
      <c r="AT299" s="401"/>
      <c r="AU299" s="401"/>
      <c r="AV299" s="401"/>
      <c r="AW299" s="401"/>
      <c r="AX299" s="401"/>
      <c r="AY299" s="401"/>
      <c r="AZ299" s="401"/>
      <c r="BA299" s="401"/>
      <c r="BB299" s="401"/>
      <c r="BC299" s="401"/>
      <c r="BD299" s="401"/>
      <c r="BE299" s="401"/>
      <c r="BF299" s="401"/>
      <c r="BG299" s="401"/>
      <c r="BH299" s="401"/>
      <c r="BI299" s="401"/>
      <c r="BJ299" s="401"/>
      <c r="BK299" s="401"/>
      <c r="BL299" s="401"/>
      <c r="BM299" s="401"/>
      <c r="BN299" s="401"/>
      <c r="BO299" s="401"/>
      <c r="BP299" s="401"/>
      <c r="BQ299" s="401"/>
      <c r="BR299" s="401"/>
      <c r="BS299" s="401"/>
      <c r="BT299" s="401"/>
      <c r="BU299" s="401"/>
      <c r="BV299" s="401"/>
      <c r="BW299" s="401"/>
      <c r="BX299" s="401"/>
      <c r="BY299" s="401"/>
      <c r="BZ299" s="401"/>
      <c r="CA299" s="401"/>
      <c r="CB299" s="401"/>
      <c r="CC299" s="401"/>
      <c r="CD299" s="401"/>
      <c r="CE299" s="401"/>
      <c r="CF299" s="401"/>
      <c r="CG299" s="401"/>
      <c r="CH299" s="401"/>
      <c r="CI299" s="401"/>
      <c r="CJ299" s="401"/>
      <c r="CK299" s="401"/>
      <c r="CL299" s="401"/>
      <c r="CM299" s="401"/>
      <c r="CN299" s="401"/>
      <c r="CO299" s="401"/>
      <c r="CP299" s="401"/>
      <c r="CQ299" s="401"/>
      <c r="CR299" s="401"/>
      <c r="CS299" s="401"/>
      <c r="CT299" s="401"/>
      <c r="CU299" s="401"/>
      <c r="CV299" s="401"/>
      <c r="CW299" s="401"/>
      <c r="CX299" s="401"/>
      <c r="CY299" s="401"/>
      <c r="CZ299" s="401"/>
      <c r="DA299" s="401"/>
      <c r="DB299" s="401"/>
      <c r="DC299" s="401"/>
      <c r="DD299" s="401"/>
      <c r="DE299" s="401"/>
      <c r="DF299" s="401"/>
      <c r="DG299" s="401"/>
      <c r="DH299" s="401"/>
      <c r="DI299" s="401"/>
      <c r="DJ299" s="401"/>
      <c r="DK299" s="401"/>
      <c r="DL299" s="401"/>
      <c r="DM299" s="401"/>
      <c r="DN299" s="401"/>
      <c r="DO299" s="401"/>
      <c r="DP299" s="401"/>
      <c r="DQ299" s="401"/>
      <c r="DR299" s="401"/>
      <c r="DS299" s="401"/>
      <c r="DT299" s="401"/>
      <c r="DU299" s="401"/>
      <c r="DV299" s="401"/>
      <c r="DW299" s="401"/>
      <c r="DX299" s="401"/>
      <c r="DY299" s="401"/>
      <c r="DZ299" s="401"/>
      <c r="EA299" s="401"/>
      <c r="EB299" s="401"/>
      <c r="EC299" s="401"/>
      <c r="ED299" s="401"/>
      <c r="EE299" s="401"/>
      <c r="EF299" s="401"/>
      <c r="EG299" s="401"/>
      <c r="EH299" s="401"/>
      <c r="EI299" s="401"/>
      <c r="EJ299" s="401"/>
      <c r="EK299" s="401"/>
    </row>
    <row r="300" spans="1:141" ht="14.4" x14ac:dyDescent="0.3">
      <c r="A300" s="402" t="s">
        <v>1902</v>
      </c>
      <c r="B300" s="405">
        <v>39864</v>
      </c>
      <c r="C300" s="406">
        <v>75</v>
      </c>
      <c r="D300" s="408">
        <v>86</v>
      </c>
      <c r="E300" s="408">
        <v>84</v>
      </c>
      <c r="F300" s="408"/>
      <c r="G300" s="430">
        <v>22</v>
      </c>
      <c r="H300" s="431">
        <v>1</v>
      </c>
      <c r="I300" s="300" t="s">
        <v>3716</v>
      </c>
      <c r="J300" s="300" t="s">
        <v>3739</v>
      </c>
      <c r="K300" s="300"/>
      <c r="L300" s="300" t="s">
        <v>3726</v>
      </c>
      <c r="M300" s="300" t="s">
        <v>3723</v>
      </c>
      <c r="N300" s="300" t="s">
        <v>3724</v>
      </c>
      <c r="O300" s="300" t="s">
        <v>3725</v>
      </c>
      <c r="P300" s="400" t="s">
        <v>3738</v>
      </c>
      <c r="Q300" s="400" t="s">
        <v>3739</v>
      </c>
      <c r="R300" s="401"/>
      <c r="S300" s="401"/>
      <c r="T300" s="401"/>
      <c r="U300" s="401"/>
      <c r="V300" s="401"/>
      <c r="W300" s="401"/>
      <c r="X300" s="401"/>
      <c r="Y300" s="401"/>
      <c r="Z300" s="401"/>
      <c r="AA300" s="401"/>
      <c r="AB300" s="401"/>
      <c r="AC300" s="401"/>
      <c r="AD300" s="401"/>
      <c r="AE300" s="401"/>
      <c r="AF300" s="401"/>
      <c r="AG300" s="401"/>
      <c r="AH300" s="401"/>
      <c r="AI300" s="401"/>
      <c r="AJ300" s="401"/>
      <c r="AK300" s="401"/>
      <c r="AL300" s="401"/>
      <c r="AM300" s="401"/>
      <c r="AN300" s="401"/>
      <c r="AO300" s="401"/>
      <c r="AP300" s="401"/>
      <c r="AQ300" s="401"/>
      <c r="AR300" s="401"/>
      <c r="AS300" s="401"/>
      <c r="AT300" s="401"/>
      <c r="AU300" s="401"/>
      <c r="AV300" s="401"/>
      <c r="AW300" s="401"/>
      <c r="AX300" s="401"/>
      <c r="AY300" s="401"/>
      <c r="AZ300" s="401"/>
      <c r="BA300" s="401"/>
      <c r="BB300" s="401"/>
      <c r="BC300" s="401"/>
      <c r="BD300" s="401"/>
      <c r="BE300" s="401"/>
      <c r="BF300" s="401"/>
      <c r="BG300" s="401"/>
      <c r="BH300" s="401"/>
      <c r="BI300" s="401"/>
      <c r="BJ300" s="401"/>
      <c r="BK300" s="401"/>
      <c r="BL300" s="401"/>
      <c r="BM300" s="401"/>
      <c r="BN300" s="401"/>
      <c r="BO300" s="401"/>
      <c r="BP300" s="401"/>
      <c r="BQ300" s="401"/>
      <c r="BR300" s="401"/>
      <c r="BS300" s="401"/>
      <c r="BT300" s="401"/>
      <c r="BU300" s="401"/>
      <c r="BV300" s="401"/>
      <c r="BW300" s="401"/>
      <c r="BX300" s="401"/>
      <c r="BY300" s="401"/>
      <c r="BZ300" s="401"/>
      <c r="CA300" s="401"/>
      <c r="CB300" s="401"/>
      <c r="CC300" s="401"/>
      <c r="CD300" s="401"/>
      <c r="CE300" s="401"/>
      <c r="CF300" s="401"/>
      <c r="CG300" s="401"/>
      <c r="CH300" s="401"/>
      <c r="CI300" s="401"/>
      <c r="CJ300" s="401"/>
      <c r="CK300" s="401"/>
      <c r="CL300" s="401"/>
      <c r="CM300" s="401"/>
      <c r="CN300" s="401"/>
      <c r="CO300" s="401"/>
      <c r="CP300" s="401"/>
      <c r="CQ300" s="401"/>
      <c r="CR300" s="401"/>
      <c r="CS300" s="401"/>
      <c r="CT300" s="401"/>
      <c r="CU300" s="401"/>
      <c r="CV300" s="401"/>
      <c r="CW300" s="401"/>
      <c r="CX300" s="401"/>
      <c r="CY300" s="401"/>
      <c r="CZ300" s="401"/>
      <c r="DA300" s="401"/>
      <c r="DB300" s="401"/>
      <c r="DC300" s="401"/>
      <c r="DD300" s="401"/>
      <c r="DE300" s="401"/>
      <c r="DF300" s="401"/>
      <c r="DG300" s="401"/>
      <c r="DH300" s="401"/>
      <c r="DI300" s="401"/>
      <c r="DJ300" s="401"/>
      <c r="DK300" s="401"/>
      <c r="DL300" s="401"/>
      <c r="DM300" s="401"/>
      <c r="DN300" s="401"/>
      <c r="DO300" s="401"/>
      <c r="DP300" s="401"/>
      <c r="DQ300" s="401"/>
      <c r="DR300" s="401"/>
      <c r="DS300" s="401"/>
      <c r="DT300" s="401"/>
      <c r="DU300" s="401"/>
      <c r="DV300" s="401"/>
      <c r="DW300" s="401"/>
      <c r="DX300" s="401"/>
      <c r="DY300" s="401"/>
      <c r="DZ300" s="401"/>
      <c r="EA300" s="401"/>
      <c r="EB300" s="401"/>
      <c r="EC300" s="401"/>
      <c r="ED300" s="401"/>
      <c r="EE300" s="401"/>
      <c r="EF300" s="401"/>
      <c r="EG300" s="401"/>
      <c r="EH300" s="401"/>
      <c r="EI300" s="401"/>
      <c r="EJ300" s="401"/>
      <c r="EK300" s="401"/>
    </row>
    <row r="301" spans="1:141" ht="14.4" x14ac:dyDescent="0.3">
      <c r="A301" s="402" t="s">
        <v>1903</v>
      </c>
      <c r="B301" s="405">
        <v>39864</v>
      </c>
      <c r="C301" s="406">
        <v>75</v>
      </c>
      <c r="D301" s="408">
        <v>86</v>
      </c>
      <c r="E301" s="408">
        <v>84</v>
      </c>
      <c r="F301" s="408"/>
      <c r="G301" s="430">
        <v>22</v>
      </c>
      <c r="H301" s="431">
        <v>1</v>
      </c>
      <c r="I301" s="300" t="s">
        <v>3716</v>
      </c>
      <c r="J301" s="300" t="s">
        <v>3739</v>
      </c>
      <c r="K301" s="300"/>
      <c r="L301" s="300" t="s">
        <v>3726</v>
      </c>
      <c r="M301" s="300" t="s">
        <v>3723</v>
      </c>
      <c r="N301" s="300" t="s">
        <v>3724</v>
      </c>
      <c r="O301" s="300" t="s">
        <v>3725</v>
      </c>
      <c r="P301" s="400" t="s">
        <v>3738</v>
      </c>
      <c r="Q301" s="400" t="s">
        <v>3739</v>
      </c>
      <c r="R301" s="401"/>
      <c r="S301" s="401"/>
      <c r="T301" s="401"/>
      <c r="U301" s="401"/>
      <c r="V301" s="401"/>
      <c r="W301" s="401"/>
      <c r="X301" s="401"/>
      <c r="Y301" s="401"/>
      <c r="Z301" s="401"/>
      <c r="AA301" s="401"/>
      <c r="AB301" s="401"/>
      <c r="AC301" s="401"/>
      <c r="AD301" s="401"/>
      <c r="AE301" s="401"/>
      <c r="AF301" s="401"/>
      <c r="AG301" s="401"/>
      <c r="AH301" s="401"/>
      <c r="AI301" s="401"/>
      <c r="AJ301" s="401"/>
      <c r="AK301" s="401"/>
      <c r="AL301" s="401"/>
      <c r="AM301" s="401"/>
      <c r="AN301" s="401"/>
      <c r="AO301" s="401"/>
      <c r="AP301" s="401"/>
      <c r="AQ301" s="401"/>
      <c r="AR301" s="401"/>
      <c r="AS301" s="401"/>
      <c r="AT301" s="401"/>
      <c r="AU301" s="401"/>
      <c r="AV301" s="401"/>
      <c r="AW301" s="401"/>
      <c r="AX301" s="401"/>
      <c r="AY301" s="401"/>
      <c r="AZ301" s="401"/>
      <c r="BA301" s="401"/>
      <c r="BB301" s="401"/>
      <c r="BC301" s="401"/>
      <c r="BD301" s="401"/>
      <c r="BE301" s="401"/>
      <c r="BF301" s="401"/>
      <c r="BG301" s="401"/>
      <c r="BH301" s="401"/>
      <c r="BI301" s="401"/>
      <c r="BJ301" s="401"/>
      <c r="BK301" s="401"/>
      <c r="BL301" s="401"/>
      <c r="BM301" s="401"/>
      <c r="BN301" s="401"/>
      <c r="BO301" s="401"/>
      <c r="BP301" s="401"/>
      <c r="BQ301" s="401"/>
      <c r="BR301" s="401"/>
      <c r="BS301" s="401"/>
      <c r="BT301" s="401"/>
      <c r="BU301" s="401"/>
      <c r="BV301" s="401"/>
      <c r="BW301" s="401"/>
      <c r="BX301" s="401"/>
      <c r="BY301" s="401"/>
      <c r="BZ301" s="401"/>
      <c r="CA301" s="401"/>
      <c r="CB301" s="401"/>
      <c r="CC301" s="401"/>
      <c r="CD301" s="401"/>
      <c r="CE301" s="401"/>
      <c r="CF301" s="401"/>
      <c r="CG301" s="401"/>
      <c r="CH301" s="401"/>
      <c r="CI301" s="401"/>
      <c r="CJ301" s="401"/>
      <c r="CK301" s="401"/>
      <c r="CL301" s="401"/>
      <c r="CM301" s="401"/>
      <c r="CN301" s="401"/>
      <c r="CO301" s="401"/>
      <c r="CP301" s="401"/>
      <c r="CQ301" s="401"/>
      <c r="CR301" s="401"/>
      <c r="CS301" s="401"/>
      <c r="CT301" s="401"/>
      <c r="CU301" s="401"/>
      <c r="CV301" s="401"/>
      <c r="CW301" s="401"/>
      <c r="CX301" s="401"/>
      <c r="CY301" s="401"/>
      <c r="CZ301" s="401"/>
      <c r="DA301" s="401"/>
      <c r="DB301" s="401"/>
      <c r="DC301" s="401"/>
      <c r="DD301" s="401"/>
      <c r="DE301" s="401"/>
      <c r="DF301" s="401"/>
      <c r="DG301" s="401"/>
      <c r="DH301" s="401"/>
      <c r="DI301" s="401"/>
      <c r="DJ301" s="401"/>
      <c r="DK301" s="401"/>
      <c r="DL301" s="401"/>
      <c r="DM301" s="401"/>
      <c r="DN301" s="401"/>
      <c r="DO301" s="401"/>
      <c r="DP301" s="401"/>
      <c r="DQ301" s="401"/>
      <c r="DR301" s="401"/>
      <c r="DS301" s="401"/>
      <c r="DT301" s="401"/>
      <c r="DU301" s="401"/>
      <c r="DV301" s="401"/>
      <c r="DW301" s="401"/>
      <c r="DX301" s="401"/>
      <c r="DY301" s="401"/>
      <c r="DZ301" s="401"/>
      <c r="EA301" s="401"/>
      <c r="EB301" s="401"/>
      <c r="EC301" s="401"/>
      <c r="ED301" s="401"/>
      <c r="EE301" s="401"/>
      <c r="EF301" s="401"/>
      <c r="EG301" s="401"/>
      <c r="EH301" s="401"/>
      <c r="EI301" s="401"/>
      <c r="EJ301" s="401"/>
      <c r="EK301" s="401"/>
    </row>
    <row r="302" spans="1:141" ht="14.4" x14ac:dyDescent="0.3">
      <c r="A302" s="402" t="s">
        <v>1904</v>
      </c>
      <c r="B302" s="405">
        <v>39966</v>
      </c>
      <c r="C302" s="406">
        <v>75</v>
      </c>
      <c r="D302" s="408">
        <v>87</v>
      </c>
      <c r="E302" s="408">
        <v>85</v>
      </c>
      <c r="F302" s="408"/>
      <c r="G302" s="432">
        <v>23</v>
      </c>
      <c r="H302" s="431">
        <v>1</v>
      </c>
      <c r="I302" s="300" t="s">
        <v>3716</v>
      </c>
      <c r="J302" s="300" t="s">
        <v>3739</v>
      </c>
      <c r="K302" s="300"/>
      <c r="L302" s="300" t="s">
        <v>3726</v>
      </c>
      <c r="M302" s="300" t="s">
        <v>3723</v>
      </c>
      <c r="N302" s="300" t="s">
        <v>3724</v>
      </c>
      <c r="O302" s="300" t="s">
        <v>3725</v>
      </c>
      <c r="P302" s="400" t="s">
        <v>3738</v>
      </c>
      <c r="Q302" s="400" t="s">
        <v>3739</v>
      </c>
      <c r="R302" s="401"/>
      <c r="S302" s="401"/>
      <c r="T302" s="401"/>
      <c r="U302" s="401"/>
      <c r="V302" s="401"/>
      <c r="W302" s="401"/>
      <c r="X302" s="401"/>
      <c r="Y302" s="401"/>
      <c r="Z302" s="401"/>
      <c r="AA302" s="401"/>
      <c r="AB302" s="401"/>
      <c r="AC302" s="401"/>
      <c r="AD302" s="401"/>
      <c r="AE302" s="401"/>
      <c r="AF302" s="401"/>
      <c r="AG302" s="401"/>
      <c r="AH302" s="401"/>
      <c r="AI302" s="401"/>
      <c r="AJ302" s="401"/>
      <c r="AK302" s="401"/>
      <c r="AL302" s="401"/>
      <c r="AM302" s="401"/>
      <c r="AN302" s="401"/>
      <c r="AO302" s="401"/>
      <c r="AP302" s="401"/>
      <c r="AQ302" s="401"/>
      <c r="AR302" s="401"/>
      <c r="AS302" s="401"/>
      <c r="AT302" s="401"/>
      <c r="AU302" s="401"/>
      <c r="AV302" s="401"/>
      <c r="AW302" s="401"/>
      <c r="AX302" s="401"/>
      <c r="AY302" s="401"/>
      <c r="AZ302" s="401"/>
      <c r="BA302" s="401"/>
      <c r="BB302" s="401"/>
      <c r="BC302" s="401"/>
      <c r="BD302" s="401"/>
      <c r="BE302" s="401"/>
      <c r="BF302" s="401"/>
      <c r="BG302" s="401"/>
      <c r="BH302" s="401"/>
      <c r="BI302" s="401"/>
      <c r="BJ302" s="401"/>
      <c r="BK302" s="401"/>
      <c r="BL302" s="401"/>
      <c r="BM302" s="401"/>
      <c r="BN302" s="401"/>
      <c r="BO302" s="401"/>
      <c r="BP302" s="401"/>
      <c r="BQ302" s="401"/>
      <c r="BR302" s="401"/>
      <c r="BS302" s="401"/>
      <c r="BT302" s="401"/>
      <c r="BU302" s="401"/>
      <c r="BV302" s="401"/>
      <c r="BW302" s="401"/>
      <c r="BX302" s="401"/>
      <c r="BY302" s="401"/>
      <c r="BZ302" s="401"/>
      <c r="CA302" s="401"/>
      <c r="CB302" s="401"/>
      <c r="CC302" s="401"/>
      <c r="CD302" s="401"/>
      <c r="CE302" s="401"/>
      <c r="CF302" s="401"/>
      <c r="CG302" s="401"/>
      <c r="CH302" s="401"/>
      <c r="CI302" s="401"/>
      <c r="CJ302" s="401"/>
      <c r="CK302" s="401"/>
      <c r="CL302" s="401"/>
      <c r="CM302" s="401"/>
      <c r="CN302" s="401"/>
      <c r="CO302" s="401"/>
      <c r="CP302" s="401"/>
      <c r="CQ302" s="401"/>
      <c r="CR302" s="401"/>
      <c r="CS302" s="401"/>
      <c r="CT302" s="401"/>
      <c r="CU302" s="401"/>
      <c r="CV302" s="401"/>
      <c r="CW302" s="401"/>
      <c r="CX302" s="401"/>
      <c r="CY302" s="401"/>
      <c r="CZ302" s="401"/>
      <c r="DA302" s="401"/>
      <c r="DB302" s="401"/>
      <c r="DC302" s="401"/>
      <c r="DD302" s="401"/>
      <c r="DE302" s="401"/>
      <c r="DF302" s="401"/>
      <c r="DG302" s="401"/>
      <c r="DH302" s="401"/>
      <c r="DI302" s="401"/>
      <c r="DJ302" s="401"/>
      <c r="DK302" s="401"/>
      <c r="DL302" s="401"/>
      <c r="DM302" s="401"/>
      <c r="DN302" s="401"/>
      <c r="DO302" s="401"/>
      <c r="DP302" s="401"/>
      <c r="DQ302" s="401"/>
      <c r="DR302" s="401"/>
      <c r="DS302" s="401"/>
      <c r="DT302" s="401"/>
      <c r="DU302" s="401"/>
      <c r="DV302" s="401"/>
      <c r="DW302" s="401"/>
      <c r="DX302" s="401"/>
      <c r="DY302" s="401"/>
      <c r="DZ302" s="401"/>
      <c r="EA302" s="401"/>
      <c r="EB302" s="401"/>
      <c r="EC302" s="401"/>
      <c r="ED302" s="401"/>
      <c r="EE302" s="401"/>
      <c r="EF302" s="401"/>
      <c r="EG302" s="401"/>
      <c r="EH302" s="401"/>
      <c r="EI302" s="401"/>
      <c r="EJ302" s="401"/>
      <c r="EK302" s="401"/>
    </row>
    <row r="303" spans="1:141" ht="14.4" x14ac:dyDescent="0.3">
      <c r="A303" s="401"/>
      <c r="B303" s="401"/>
      <c r="C303" s="401"/>
      <c r="D303" s="401"/>
      <c r="E303" s="401"/>
      <c r="F303" s="401"/>
      <c r="G303" s="401"/>
      <c r="H303" s="401"/>
      <c r="I303" s="401"/>
      <c r="J303" s="401"/>
      <c r="K303" s="401"/>
      <c r="L303" s="401"/>
      <c r="M303" s="401"/>
      <c r="N303" s="401"/>
      <c r="O303" s="401"/>
      <c r="P303" s="401"/>
      <c r="Q303" s="401"/>
      <c r="R303" s="401"/>
      <c r="S303" s="401"/>
      <c r="T303" s="401"/>
      <c r="U303" s="401"/>
      <c r="V303" s="401"/>
      <c r="W303" s="401"/>
      <c r="X303" s="401"/>
      <c r="Y303" s="401"/>
      <c r="Z303" s="401"/>
      <c r="AA303" s="401"/>
      <c r="AB303" s="401"/>
      <c r="AC303" s="401"/>
      <c r="AD303" s="401"/>
      <c r="AE303" s="401"/>
      <c r="AF303" s="401"/>
      <c r="AG303" s="401"/>
      <c r="AH303" s="401"/>
      <c r="AI303" s="401"/>
      <c r="AJ303" s="401"/>
      <c r="AK303" s="401"/>
      <c r="AL303" s="401"/>
      <c r="AM303" s="401"/>
      <c r="AN303" s="401"/>
      <c r="AO303" s="401"/>
      <c r="AP303" s="401"/>
      <c r="AQ303" s="401"/>
      <c r="AR303" s="401"/>
      <c r="AS303" s="401"/>
      <c r="AT303" s="401"/>
      <c r="AU303" s="401"/>
      <c r="AV303" s="401"/>
      <c r="AW303" s="401"/>
      <c r="AX303" s="401"/>
      <c r="AY303" s="401"/>
      <c r="AZ303" s="401"/>
      <c r="BA303" s="401"/>
      <c r="BB303" s="401"/>
      <c r="BC303" s="401"/>
      <c r="BD303" s="401"/>
      <c r="BE303" s="401"/>
      <c r="BF303" s="401"/>
      <c r="BG303" s="401"/>
      <c r="BH303" s="401"/>
      <c r="BI303" s="401"/>
      <c r="BJ303" s="401"/>
      <c r="BK303" s="401"/>
      <c r="BL303" s="401"/>
      <c r="BM303" s="401"/>
      <c r="BN303" s="401"/>
      <c r="BO303" s="401"/>
      <c r="BP303" s="401"/>
      <c r="BQ303" s="401"/>
      <c r="BR303" s="401"/>
      <c r="BS303" s="401"/>
      <c r="BT303" s="401"/>
      <c r="BU303" s="401"/>
      <c r="BV303" s="401"/>
      <c r="BW303" s="401"/>
      <c r="BX303" s="401"/>
      <c r="BY303" s="401"/>
      <c r="BZ303" s="401"/>
      <c r="CA303" s="401"/>
      <c r="CB303" s="401"/>
      <c r="CC303" s="401"/>
      <c r="CD303" s="401"/>
      <c r="CE303" s="401"/>
      <c r="CF303" s="401"/>
      <c r="CG303" s="401"/>
      <c r="CH303" s="401"/>
      <c r="CI303" s="401"/>
      <c r="CJ303" s="401"/>
      <c r="CK303" s="401"/>
      <c r="CL303" s="401"/>
      <c r="CM303" s="401"/>
      <c r="CN303" s="401"/>
      <c r="CO303" s="401"/>
      <c r="CP303" s="401"/>
      <c r="CQ303" s="401"/>
      <c r="CR303" s="401"/>
      <c r="CS303" s="401"/>
      <c r="CT303" s="401"/>
      <c r="CU303" s="401"/>
      <c r="CV303" s="401"/>
      <c r="CW303" s="401"/>
      <c r="CX303" s="401"/>
      <c r="CY303" s="401"/>
      <c r="CZ303" s="401"/>
      <c r="DA303" s="401"/>
      <c r="DB303" s="401"/>
      <c r="DC303" s="401"/>
      <c r="DD303" s="401"/>
      <c r="DE303" s="401"/>
      <c r="DF303" s="401"/>
      <c r="DG303" s="401"/>
      <c r="DH303" s="401"/>
      <c r="DI303" s="401"/>
      <c r="DJ303" s="401"/>
      <c r="DK303" s="401"/>
      <c r="DL303" s="401"/>
      <c r="DM303" s="401"/>
      <c r="DN303" s="401"/>
      <c r="DO303" s="401"/>
      <c r="DP303" s="401"/>
      <c r="DQ303" s="401"/>
      <c r="DR303" s="401"/>
      <c r="DS303" s="401"/>
      <c r="DT303" s="401"/>
      <c r="DU303" s="401"/>
      <c r="DV303" s="401"/>
      <c r="DW303" s="401"/>
      <c r="DX303" s="401"/>
      <c r="DY303" s="401"/>
      <c r="DZ303" s="401"/>
      <c r="EA303" s="401"/>
      <c r="EB303" s="401"/>
      <c r="EC303" s="401"/>
      <c r="ED303" s="401"/>
      <c r="EE303" s="401"/>
      <c r="EF303" s="401"/>
      <c r="EG303" s="401"/>
      <c r="EH303" s="401"/>
      <c r="EI303" s="401"/>
      <c r="EJ303" s="401"/>
      <c r="EK303" s="401"/>
    </row>
    <row r="304" spans="1:141" ht="14.4" x14ac:dyDescent="0.3">
      <c r="A304" s="401"/>
      <c r="B304" s="401"/>
      <c r="C304" s="401"/>
      <c r="D304" s="401"/>
      <c r="E304" s="401"/>
      <c r="F304" s="401"/>
      <c r="G304" s="401"/>
      <c r="H304" s="401"/>
      <c r="I304" s="401"/>
      <c r="J304" s="401"/>
      <c r="K304" s="401"/>
      <c r="L304" s="401"/>
      <c r="M304" s="401"/>
      <c r="N304" s="401"/>
      <c r="O304" s="401"/>
      <c r="P304" s="401"/>
      <c r="Q304" s="401"/>
      <c r="R304" s="401"/>
      <c r="S304" s="401"/>
      <c r="T304" s="401"/>
      <c r="U304" s="401"/>
      <c r="V304" s="401"/>
      <c r="W304" s="401"/>
      <c r="X304" s="401"/>
      <c r="Y304" s="401"/>
      <c r="Z304" s="401"/>
      <c r="AA304" s="401"/>
      <c r="AB304" s="401"/>
      <c r="AC304" s="401"/>
      <c r="AD304" s="401"/>
      <c r="AE304" s="401"/>
      <c r="AF304" s="401"/>
      <c r="AG304" s="401"/>
      <c r="AH304" s="401"/>
      <c r="AI304" s="401"/>
      <c r="AJ304" s="401"/>
      <c r="AK304" s="401"/>
      <c r="AL304" s="401"/>
      <c r="AM304" s="401"/>
      <c r="AN304" s="401"/>
      <c r="AO304" s="401"/>
      <c r="AP304" s="401"/>
      <c r="AQ304" s="401"/>
      <c r="AR304" s="401"/>
      <c r="AS304" s="401"/>
      <c r="AT304" s="401"/>
      <c r="AU304" s="401"/>
      <c r="AV304" s="401"/>
      <c r="AW304" s="401"/>
      <c r="AX304" s="401"/>
      <c r="AY304" s="401"/>
      <c r="AZ304" s="401"/>
      <c r="BA304" s="401"/>
      <c r="BB304" s="401"/>
      <c r="BC304" s="401"/>
      <c r="BD304" s="401"/>
      <c r="BE304" s="401"/>
      <c r="BF304" s="401"/>
      <c r="BG304" s="401"/>
      <c r="BH304" s="401"/>
      <c r="BI304" s="401"/>
      <c r="BJ304" s="401"/>
      <c r="BK304" s="401"/>
      <c r="BL304" s="401"/>
      <c r="BM304" s="401"/>
      <c r="BN304" s="401"/>
      <c r="BO304" s="401"/>
      <c r="BP304" s="401"/>
      <c r="BQ304" s="401"/>
      <c r="BR304" s="401"/>
      <c r="BS304" s="401"/>
      <c r="BT304" s="401"/>
      <c r="BU304" s="401"/>
      <c r="BV304" s="401"/>
      <c r="BW304" s="401"/>
      <c r="BX304" s="401"/>
      <c r="BY304" s="401"/>
      <c r="BZ304" s="401"/>
      <c r="CA304" s="401"/>
      <c r="CB304" s="401"/>
      <c r="CC304" s="401"/>
      <c r="CD304" s="401"/>
      <c r="CE304" s="401"/>
      <c r="CF304" s="401"/>
      <c r="CG304" s="401"/>
      <c r="CH304" s="401"/>
      <c r="CI304" s="401"/>
      <c r="CJ304" s="401"/>
      <c r="CK304" s="401"/>
      <c r="CL304" s="401"/>
      <c r="CM304" s="401"/>
      <c r="CN304" s="401"/>
      <c r="CO304" s="401"/>
      <c r="CP304" s="401"/>
      <c r="CQ304" s="401"/>
      <c r="CR304" s="401"/>
      <c r="CS304" s="401"/>
      <c r="CT304" s="401"/>
      <c r="CU304" s="401"/>
      <c r="CV304" s="401"/>
      <c r="CW304" s="401"/>
      <c r="CX304" s="401"/>
      <c r="CY304" s="401"/>
      <c r="CZ304" s="401"/>
      <c r="DA304" s="401"/>
      <c r="DB304" s="401"/>
      <c r="DC304" s="401"/>
      <c r="DD304" s="401"/>
      <c r="DE304" s="401"/>
      <c r="DF304" s="401"/>
      <c r="DG304" s="401"/>
      <c r="DH304" s="401"/>
      <c r="DI304" s="401"/>
      <c r="DJ304" s="401"/>
      <c r="DK304" s="401"/>
      <c r="DL304" s="401"/>
      <c r="DM304" s="401"/>
      <c r="DN304" s="401"/>
      <c r="DO304" s="401"/>
      <c r="DP304" s="401"/>
      <c r="DQ304" s="401"/>
      <c r="DR304" s="401"/>
      <c r="DS304" s="401"/>
      <c r="DT304" s="401"/>
      <c r="DU304" s="401"/>
      <c r="DV304" s="401"/>
      <c r="DW304" s="401"/>
      <c r="DX304" s="401"/>
      <c r="DY304" s="401"/>
      <c r="DZ304" s="401"/>
      <c r="EA304" s="401"/>
      <c r="EB304" s="401"/>
      <c r="EC304" s="401"/>
      <c r="ED304" s="401"/>
      <c r="EE304" s="401"/>
      <c r="EF304" s="401"/>
      <c r="EG304" s="401"/>
      <c r="EH304" s="401"/>
      <c r="EI304" s="401"/>
      <c r="EJ304" s="401"/>
      <c r="EK304" s="401"/>
    </row>
    <row r="305" spans="1:141" ht="14.4" x14ac:dyDescent="0.3">
      <c r="A305" s="401"/>
      <c r="B305" s="401"/>
      <c r="C305" s="401"/>
      <c r="D305" s="401"/>
      <c r="E305" s="401"/>
      <c r="F305" s="401"/>
      <c r="G305" s="401"/>
      <c r="H305" s="401"/>
      <c r="I305" s="401"/>
      <c r="J305" s="401"/>
      <c r="K305" s="401"/>
      <c r="L305" s="401"/>
      <c r="M305" s="401"/>
      <c r="N305" s="401"/>
      <c r="O305" s="401"/>
      <c r="P305" s="401"/>
      <c r="Q305" s="401"/>
      <c r="R305" s="401"/>
      <c r="S305" s="401"/>
      <c r="T305" s="401"/>
      <c r="U305" s="401"/>
      <c r="V305" s="401"/>
      <c r="W305" s="401"/>
      <c r="X305" s="401"/>
      <c r="Y305" s="401"/>
      <c r="Z305" s="401"/>
      <c r="AA305" s="401"/>
      <c r="AB305" s="401"/>
      <c r="AC305" s="401"/>
      <c r="AD305" s="401"/>
      <c r="AE305" s="401"/>
      <c r="AF305" s="401"/>
      <c r="AG305" s="401"/>
      <c r="AH305" s="401"/>
      <c r="AI305" s="401"/>
      <c r="AJ305" s="401"/>
      <c r="AK305" s="401"/>
      <c r="AL305" s="401"/>
      <c r="AM305" s="401"/>
      <c r="AN305" s="401"/>
      <c r="AO305" s="401"/>
      <c r="AP305" s="401"/>
      <c r="AQ305" s="401"/>
      <c r="AR305" s="401"/>
      <c r="AS305" s="401"/>
      <c r="AT305" s="401"/>
      <c r="AU305" s="401"/>
      <c r="AV305" s="401"/>
      <c r="AW305" s="401"/>
      <c r="AX305" s="401"/>
      <c r="AY305" s="401"/>
      <c r="AZ305" s="401"/>
      <c r="BA305" s="401"/>
      <c r="BB305" s="401"/>
      <c r="BC305" s="401"/>
      <c r="BD305" s="401"/>
      <c r="BE305" s="401"/>
      <c r="BF305" s="401"/>
      <c r="BG305" s="401"/>
      <c r="BH305" s="401"/>
      <c r="BI305" s="401"/>
      <c r="BJ305" s="401"/>
      <c r="BK305" s="401"/>
      <c r="BL305" s="401"/>
      <c r="BM305" s="401"/>
      <c r="BN305" s="401"/>
      <c r="BO305" s="401"/>
      <c r="BP305" s="401"/>
      <c r="BQ305" s="401"/>
      <c r="BR305" s="401"/>
      <c r="BS305" s="401"/>
      <c r="BT305" s="401"/>
      <c r="BU305" s="401"/>
      <c r="BV305" s="401"/>
      <c r="BW305" s="401"/>
      <c r="BX305" s="401"/>
      <c r="BY305" s="401"/>
      <c r="BZ305" s="401"/>
      <c r="CA305" s="401"/>
      <c r="CB305" s="401"/>
      <c r="CC305" s="401"/>
      <c r="CD305" s="401"/>
      <c r="CE305" s="401"/>
      <c r="CF305" s="401"/>
      <c r="CG305" s="401"/>
      <c r="CH305" s="401"/>
      <c r="CI305" s="401"/>
      <c r="CJ305" s="401"/>
      <c r="CK305" s="401"/>
      <c r="CL305" s="401"/>
      <c r="CM305" s="401"/>
      <c r="CN305" s="401"/>
      <c r="CO305" s="401"/>
      <c r="CP305" s="401"/>
      <c r="CQ305" s="401"/>
      <c r="CR305" s="401"/>
      <c r="CS305" s="401"/>
      <c r="CT305" s="401"/>
      <c r="CU305" s="401"/>
      <c r="CV305" s="401"/>
      <c r="CW305" s="401"/>
      <c r="CX305" s="401"/>
      <c r="CY305" s="401"/>
      <c r="CZ305" s="401"/>
      <c r="DA305" s="401"/>
      <c r="DB305" s="401"/>
      <c r="DC305" s="401"/>
      <c r="DD305" s="401"/>
      <c r="DE305" s="401"/>
      <c r="DF305" s="401"/>
      <c r="DG305" s="401"/>
      <c r="DH305" s="401"/>
      <c r="DI305" s="401"/>
      <c r="DJ305" s="401"/>
      <c r="DK305" s="401"/>
      <c r="DL305" s="401"/>
      <c r="DM305" s="401"/>
      <c r="DN305" s="401"/>
      <c r="DO305" s="401"/>
      <c r="DP305" s="401"/>
      <c r="DQ305" s="401"/>
      <c r="DR305" s="401"/>
      <c r="DS305" s="401"/>
      <c r="DT305" s="401"/>
      <c r="DU305" s="401"/>
      <c r="DV305" s="401"/>
      <c r="DW305" s="401"/>
      <c r="DX305" s="401"/>
      <c r="DY305" s="401"/>
      <c r="DZ305" s="401"/>
      <c r="EA305" s="401"/>
      <c r="EB305" s="401"/>
      <c r="EC305" s="401"/>
      <c r="ED305" s="401"/>
      <c r="EE305" s="401"/>
      <c r="EF305" s="401"/>
      <c r="EG305" s="401"/>
      <c r="EH305" s="401"/>
      <c r="EI305" s="401"/>
      <c r="EJ305" s="401"/>
      <c r="EK305" s="401"/>
    </row>
    <row r="306" spans="1:141" ht="14.4" x14ac:dyDescent="0.3">
      <c r="A306" s="401"/>
      <c r="B306" s="401"/>
      <c r="C306" s="401"/>
      <c r="D306" s="401"/>
      <c r="E306" s="401"/>
      <c r="F306" s="401"/>
      <c r="G306" s="401"/>
      <c r="H306" s="401"/>
      <c r="I306" s="401"/>
      <c r="J306" s="401"/>
      <c r="K306" s="401"/>
      <c r="L306" s="401"/>
      <c r="M306" s="401"/>
      <c r="N306" s="401"/>
      <c r="O306" s="401"/>
      <c r="P306" s="401"/>
      <c r="Q306" s="401"/>
      <c r="R306" s="401"/>
      <c r="S306" s="401"/>
      <c r="T306" s="401"/>
      <c r="U306" s="401"/>
      <c r="V306" s="401"/>
      <c r="W306" s="401"/>
      <c r="X306" s="401"/>
      <c r="Y306" s="401"/>
      <c r="Z306" s="401"/>
      <c r="AA306" s="401"/>
      <c r="AB306" s="401"/>
      <c r="AC306" s="401"/>
      <c r="AD306" s="401"/>
      <c r="AE306" s="401"/>
      <c r="AF306" s="401"/>
      <c r="AG306" s="401"/>
      <c r="AH306" s="401"/>
      <c r="AI306" s="401"/>
      <c r="AJ306" s="401"/>
      <c r="AK306" s="401"/>
      <c r="AL306" s="401"/>
      <c r="AM306" s="401"/>
      <c r="AN306" s="401"/>
      <c r="AO306" s="401"/>
      <c r="AP306" s="401"/>
      <c r="AQ306" s="401"/>
      <c r="AR306" s="401"/>
      <c r="AS306" s="401"/>
      <c r="AT306" s="401"/>
      <c r="AU306" s="401"/>
      <c r="AV306" s="401"/>
      <c r="AW306" s="401"/>
      <c r="AX306" s="401"/>
      <c r="AY306" s="401"/>
      <c r="AZ306" s="401"/>
      <c r="BA306" s="401"/>
      <c r="BB306" s="401"/>
      <c r="BC306" s="401"/>
      <c r="BD306" s="401"/>
      <c r="BE306" s="401"/>
      <c r="BF306" s="401"/>
      <c r="BG306" s="401"/>
      <c r="BH306" s="401"/>
      <c r="BI306" s="401"/>
      <c r="BJ306" s="401"/>
      <c r="BK306" s="401"/>
      <c r="BL306" s="401"/>
      <c r="BM306" s="401"/>
      <c r="BN306" s="401"/>
      <c r="BO306" s="401"/>
      <c r="BP306" s="401"/>
      <c r="BQ306" s="401"/>
      <c r="BR306" s="401"/>
      <c r="BS306" s="401"/>
      <c r="BT306" s="401"/>
      <c r="BU306" s="401"/>
      <c r="BV306" s="401"/>
      <c r="BW306" s="401"/>
      <c r="BX306" s="401"/>
      <c r="BY306" s="401"/>
      <c r="BZ306" s="401"/>
      <c r="CA306" s="401"/>
      <c r="CB306" s="401"/>
      <c r="CC306" s="401"/>
      <c r="CD306" s="401"/>
      <c r="CE306" s="401"/>
      <c r="CF306" s="401"/>
      <c r="CG306" s="401"/>
      <c r="CH306" s="401"/>
      <c r="CI306" s="401"/>
      <c r="CJ306" s="401"/>
      <c r="CK306" s="401"/>
      <c r="CL306" s="401"/>
      <c r="CM306" s="401"/>
      <c r="CN306" s="401"/>
      <c r="CO306" s="401"/>
      <c r="CP306" s="401"/>
      <c r="CQ306" s="401"/>
      <c r="CR306" s="401"/>
      <c r="CS306" s="401"/>
      <c r="CT306" s="401"/>
      <c r="CU306" s="401"/>
      <c r="CV306" s="401"/>
      <c r="CW306" s="401"/>
      <c r="CX306" s="401"/>
      <c r="CY306" s="401"/>
      <c r="CZ306" s="401"/>
      <c r="DA306" s="401"/>
      <c r="DB306" s="401"/>
      <c r="DC306" s="401"/>
      <c r="DD306" s="401"/>
      <c r="DE306" s="401"/>
      <c r="DF306" s="401"/>
      <c r="DG306" s="401"/>
      <c r="DH306" s="401"/>
      <c r="DI306" s="401"/>
      <c r="DJ306" s="401"/>
      <c r="DK306" s="401"/>
      <c r="DL306" s="401"/>
      <c r="DM306" s="401"/>
      <c r="DN306" s="401"/>
      <c r="DO306" s="401"/>
      <c r="DP306" s="401"/>
      <c r="DQ306" s="401"/>
      <c r="DR306" s="401"/>
      <c r="DS306" s="401"/>
      <c r="DT306" s="401"/>
      <c r="DU306" s="401"/>
      <c r="DV306" s="401"/>
      <c r="DW306" s="401"/>
      <c r="DX306" s="401"/>
      <c r="DY306" s="401"/>
      <c r="DZ306" s="401"/>
      <c r="EA306" s="401"/>
      <c r="EB306" s="401"/>
      <c r="EC306" s="401"/>
      <c r="ED306" s="401"/>
      <c r="EE306" s="401"/>
      <c r="EF306" s="401"/>
      <c r="EG306" s="401"/>
      <c r="EH306" s="401"/>
      <c r="EI306" s="401"/>
      <c r="EJ306" s="401"/>
      <c r="EK306" s="401"/>
    </row>
    <row r="307" spans="1:141" ht="14.4" x14ac:dyDescent="0.3">
      <c r="A307" s="401"/>
      <c r="B307" s="401"/>
      <c r="C307" s="401"/>
      <c r="D307" s="401"/>
      <c r="E307" s="401"/>
      <c r="F307" s="401"/>
      <c r="G307" s="401"/>
      <c r="H307" s="401"/>
      <c r="I307" s="401"/>
      <c r="J307" s="401"/>
      <c r="K307" s="401"/>
      <c r="L307" s="401"/>
      <c r="M307" s="401"/>
      <c r="N307" s="401"/>
      <c r="O307" s="401"/>
      <c r="P307" s="401"/>
      <c r="Q307" s="401"/>
      <c r="R307" s="401"/>
      <c r="S307" s="401"/>
      <c r="T307" s="401"/>
      <c r="U307" s="401"/>
      <c r="V307" s="401"/>
      <c r="W307" s="401"/>
      <c r="X307" s="401"/>
      <c r="Y307" s="401"/>
      <c r="Z307" s="401"/>
      <c r="AA307" s="401"/>
      <c r="AB307" s="401"/>
      <c r="AC307" s="401"/>
      <c r="AD307" s="401"/>
      <c r="AE307" s="401"/>
      <c r="AF307" s="401"/>
      <c r="AG307" s="401"/>
      <c r="AH307" s="401"/>
      <c r="AI307" s="401"/>
      <c r="AJ307" s="401"/>
      <c r="AK307" s="401"/>
      <c r="AL307" s="401"/>
      <c r="AM307" s="401"/>
      <c r="AN307" s="401"/>
      <c r="AO307" s="401"/>
      <c r="AP307" s="401"/>
      <c r="AQ307" s="401"/>
      <c r="AR307" s="401"/>
      <c r="AS307" s="401"/>
      <c r="AT307" s="401"/>
      <c r="AU307" s="401"/>
      <c r="AV307" s="401"/>
      <c r="AW307" s="401"/>
      <c r="AX307" s="401"/>
      <c r="AY307" s="401"/>
      <c r="AZ307" s="401"/>
      <c r="BA307" s="401"/>
      <c r="BB307" s="401"/>
      <c r="BC307" s="401"/>
      <c r="BD307" s="401"/>
      <c r="BE307" s="401"/>
      <c r="BF307" s="401"/>
      <c r="BG307" s="401"/>
      <c r="BH307" s="401"/>
      <c r="BI307" s="401"/>
      <c r="BJ307" s="401"/>
      <c r="BK307" s="401"/>
      <c r="BL307" s="401"/>
      <c r="BM307" s="401"/>
      <c r="BN307" s="401"/>
      <c r="BO307" s="401"/>
      <c r="BP307" s="401"/>
      <c r="BQ307" s="401"/>
      <c r="BR307" s="401"/>
      <c r="BS307" s="401"/>
      <c r="BT307" s="401"/>
      <c r="BU307" s="401"/>
      <c r="BV307" s="401"/>
      <c r="BW307" s="401"/>
      <c r="BX307" s="401"/>
      <c r="BY307" s="401"/>
      <c r="BZ307" s="401"/>
      <c r="CA307" s="401"/>
      <c r="CB307" s="401"/>
      <c r="CC307" s="401"/>
      <c r="CD307" s="401"/>
      <c r="CE307" s="401"/>
      <c r="CF307" s="401"/>
      <c r="CG307" s="401"/>
      <c r="CH307" s="401"/>
      <c r="CI307" s="401"/>
      <c r="CJ307" s="401"/>
      <c r="CK307" s="401"/>
      <c r="CL307" s="401"/>
      <c r="CM307" s="401"/>
      <c r="CN307" s="401"/>
      <c r="CO307" s="401"/>
      <c r="CP307" s="401"/>
      <c r="CQ307" s="401"/>
      <c r="CR307" s="401"/>
      <c r="CS307" s="401"/>
      <c r="CT307" s="401"/>
      <c r="CU307" s="401"/>
      <c r="CV307" s="401"/>
      <c r="CW307" s="401"/>
      <c r="CX307" s="401"/>
      <c r="CY307" s="401"/>
      <c r="CZ307" s="401"/>
      <c r="DA307" s="401"/>
      <c r="DB307" s="401"/>
      <c r="DC307" s="401"/>
      <c r="DD307" s="401"/>
      <c r="DE307" s="401"/>
      <c r="DF307" s="401"/>
      <c r="DG307" s="401"/>
      <c r="DH307" s="401"/>
      <c r="DI307" s="401"/>
      <c r="DJ307" s="401"/>
      <c r="DK307" s="401"/>
      <c r="DL307" s="401"/>
      <c r="DM307" s="401"/>
      <c r="DN307" s="401"/>
      <c r="DO307" s="401"/>
      <c r="DP307" s="401"/>
      <c r="DQ307" s="401"/>
      <c r="DR307" s="401"/>
      <c r="DS307" s="401"/>
      <c r="DT307" s="401"/>
      <c r="DU307" s="401"/>
      <c r="DV307" s="401"/>
      <c r="DW307" s="401"/>
      <c r="DX307" s="401"/>
      <c r="DY307" s="401"/>
      <c r="DZ307" s="401"/>
      <c r="EA307" s="401"/>
      <c r="EB307" s="401"/>
      <c r="EC307" s="401"/>
      <c r="ED307" s="401"/>
      <c r="EE307" s="401"/>
      <c r="EF307" s="401"/>
      <c r="EG307" s="401"/>
      <c r="EH307" s="401"/>
      <c r="EI307" s="401"/>
      <c r="EJ307" s="401"/>
      <c r="EK307" s="401"/>
    </row>
    <row r="308" spans="1:141" ht="14.4" x14ac:dyDescent="0.3">
      <c r="A308" s="401"/>
      <c r="B308" s="401"/>
      <c r="C308" s="401"/>
      <c r="D308" s="401"/>
      <c r="E308" s="401"/>
      <c r="F308" s="401"/>
      <c r="G308" s="401"/>
      <c r="H308" s="401"/>
      <c r="I308" s="401"/>
      <c r="J308" s="401"/>
      <c r="K308" s="401"/>
      <c r="L308" s="401"/>
      <c r="M308" s="401"/>
      <c r="N308" s="401"/>
      <c r="O308" s="401"/>
      <c r="P308" s="401"/>
      <c r="Q308" s="401"/>
      <c r="R308" s="401"/>
      <c r="S308" s="401"/>
      <c r="T308" s="401"/>
      <c r="U308" s="401"/>
      <c r="V308" s="401"/>
      <c r="W308" s="401"/>
      <c r="X308" s="401"/>
      <c r="Y308" s="401"/>
      <c r="Z308" s="401"/>
      <c r="AA308" s="401"/>
      <c r="AB308" s="401"/>
      <c r="AC308" s="401"/>
      <c r="AD308" s="401"/>
      <c r="AE308" s="401"/>
      <c r="AF308" s="401"/>
      <c r="AG308" s="401"/>
      <c r="AH308" s="401"/>
      <c r="AI308" s="401"/>
      <c r="AJ308" s="401"/>
      <c r="AK308" s="401"/>
      <c r="AL308" s="401"/>
      <c r="AM308" s="401"/>
      <c r="AN308" s="401"/>
      <c r="AO308" s="401"/>
      <c r="AP308" s="401"/>
      <c r="AQ308" s="401"/>
      <c r="AR308" s="401"/>
      <c r="AS308" s="401"/>
      <c r="AT308" s="401"/>
      <c r="AU308" s="401"/>
      <c r="AV308" s="401"/>
      <c r="AW308" s="401"/>
      <c r="AX308" s="401"/>
      <c r="AY308" s="401"/>
      <c r="AZ308" s="401"/>
      <c r="BA308" s="401"/>
      <c r="BB308" s="401"/>
      <c r="BC308" s="401"/>
      <c r="BD308" s="401"/>
      <c r="BE308" s="401"/>
      <c r="BF308" s="401"/>
      <c r="BG308" s="401"/>
      <c r="BH308" s="401"/>
      <c r="BI308" s="401"/>
      <c r="BJ308" s="401"/>
      <c r="BK308" s="401"/>
      <c r="BL308" s="401"/>
      <c r="BM308" s="401"/>
      <c r="BN308" s="401"/>
      <c r="BO308" s="401"/>
      <c r="BP308" s="401"/>
      <c r="BQ308" s="401"/>
      <c r="BR308" s="401"/>
      <c r="BS308" s="401"/>
      <c r="BT308" s="401"/>
      <c r="BU308" s="401"/>
      <c r="BV308" s="401"/>
      <c r="BW308" s="401"/>
      <c r="BX308" s="401"/>
      <c r="BY308" s="401"/>
      <c r="BZ308" s="401"/>
      <c r="CA308" s="401"/>
      <c r="CB308" s="401"/>
      <c r="CC308" s="401"/>
      <c r="CD308" s="401"/>
      <c r="CE308" s="401"/>
      <c r="CF308" s="401"/>
      <c r="CG308" s="401"/>
      <c r="CH308" s="401"/>
      <c r="CI308" s="401"/>
      <c r="CJ308" s="401"/>
      <c r="CK308" s="401"/>
      <c r="CL308" s="401"/>
      <c r="CM308" s="401"/>
      <c r="CN308" s="401"/>
      <c r="CO308" s="401"/>
      <c r="CP308" s="401"/>
      <c r="CQ308" s="401"/>
      <c r="CR308" s="401"/>
      <c r="CS308" s="401"/>
      <c r="CT308" s="401"/>
      <c r="CU308" s="401"/>
      <c r="CV308" s="401"/>
      <c r="CW308" s="401"/>
      <c r="CX308" s="401"/>
      <c r="CY308" s="401"/>
      <c r="CZ308" s="401"/>
      <c r="DA308" s="401"/>
      <c r="DB308" s="401"/>
      <c r="DC308" s="401"/>
      <c r="DD308" s="401"/>
      <c r="DE308" s="401"/>
      <c r="DF308" s="401"/>
      <c r="DG308" s="401"/>
      <c r="DH308" s="401"/>
      <c r="DI308" s="401"/>
      <c r="DJ308" s="401"/>
      <c r="DK308" s="401"/>
      <c r="DL308" s="401"/>
      <c r="DM308" s="401"/>
      <c r="DN308" s="401"/>
      <c r="DO308" s="401"/>
      <c r="DP308" s="401"/>
      <c r="DQ308" s="401"/>
      <c r="DR308" s="401"/>
      <c r="DS308" s="401"/>
      <c r="DT308" s="401"/>
      <c r="DU308" s="401"/>
      <c r="DV308" s="401"/>
      <c r="DW308" s="401"/>
      <c r="DX308" s="401"/>
      <c r="DY308" s="401"/>
      <c r="DZ308" s="401"/>
      <c r="EA308" s="401"/>
      <c r="EB308" s="401"/>
      <c r="EC308" s="401"/>
      <c r="ED308" s="401"/>
      <c r="EE308" s="401"/>
      <c r="EF308" s="401"/>
      <c r="EG308" s="401"/>
      <c r="EH308" s="401"/>
      <c r="EI308" s="401"/>
      <c r="EJ308" s="401"/>
      <c r="EK308" s="401"/>
    </row>
    <row r="309" spans="1:141" ht="14.4" x14ac:dyDescent="0.3">
      <c r="A309" s="401"/>
      <c r="B309" s="401"/>
      <c r="C309" s="401"/>
      <c r="D309" s="401"/>
      <c r="E309" s="401"/>
      <c r="F309" s="401"/>
      <c r="G309" s="401"/>
      <c r="H309" s="401"/>
      <c r="I309" s="401"/>
      <c r="J309" s="401"/>
      <c r="K309" s="401"/>
      <c r="L309" s="401"/>
      <c r="M309" s="401"/>
      <c r="N309" s="401"/>
      <c r="O309" s="401"/>
      <c r="P309" s="401"/>
      <c r="Q309" s="401"/>
      <c r="R309" s="401"/>
      <c r="S309" s="401"/>
      <c r="T309" s="401"/>
      <c r="U309" s="401"/>
      <c r="V309" s="401"/>
      <c r="W309" s="401"/>
      <c r="X309" s="401"/>
      <c r="Y309" s="401"/>
      <c r="Z309" s="401"/>
      <c r="AA309" s="401"/>
      <c r="AB309" s="401"/>
      <c r="AC309" s="401"/>
      <c r="AD309" s="401"/>
      <c r="AE309" s="401"/>
      <c r="AF309" s="401"/>
      <c r="AG309" s="401"/>
      <c r="AH309" s="401"/>
      <c r="AI309" s="401"/>
      <c r="AJ309" s="401"/>
      <c r="AK309" s="401"/>
      <c r="AL309" s="401"/>
      <c r="AM309" s="401"/>
      <c r="AN309" s="401"/>
      <c r="AO309" s="401"/>
      <c r="AP309" s="401"/>
      <c r="AQ309" s="401"/>
      <c r="AR309" s="401"/>
      <c r="AS309" s="401"/>
      <c r="AT309" s="401"/>
      <c r="AU309" s="401"/>
      <c r="AV309" s="401"/>
      <c r="AW309" s="401"/>
      <c r="AX309" s="401"/>
      <c r="AY309" s="401"/>
      <c r="AZ309" s="401"/>
      <c r="BA309" s="401"/>
      <c r="BB309" s="401"/>
      <c r="BC309" s="401"/>
      <c r="BD309" s="401"/>
      <c r="BE309" s="401"/>
      <c r="BF309" s="401"/>
      <c r="BG309" s="401"/>
      <c r="BH309" s="401"/>
      <c r="BI309" s="401"/>
      <c r="BJ309" s="401"/>
      <c r="BK309" s="401"/>
      <c r="BL309" s="401"/>
      <c r="BM309" s="401"/>
      <c r="BN309" s="401"/>
      <c r="BO309" s="401"/>
      <c r="BP309" s="401"/>
      <c r="BQ309" s="401"/>
      <c r="BR309" s="401"/>
      <c r="BS309" s="401"/>
      <c r="BT309" s="401"/>
      <c r="BU309" s="401"/>
      <c r="BV309" s="401"/>
      <c r="BW309" s="401"/>
      <c r="BX309" s="401"/>
      <c r="BY309" s="401"/>
      <c r="BZ309" s="401"/>
      <c r="CA309" s="401"/>
      <c r="CB309" s="401"/>
      <c r="CC309" s="401"/>
      <c r="CD309" s="401"/>
      <c r="CE309" s="401"/>
      <c r="CF309" s="401"/>
      <c r="CG309" s="401"/>
      <c r="CH309" s="401"/>
      <c r="CI309" s="401"/>
      <c r="CJ309" s="401"/>
      <c r="CK309" s="401"/>
      <c r="CL309" s="401"/>
      <c r="CM309" s="401"/>
      <c r="CN309" s="401"/>
      <c r="CO309" s="401"/>
      <c r="CP309" s="401"/>
      <c r="CQ309" s="401"/>
      <c r="CR309" s="401"/>
      <c r="CS309" s="401"/>
      <c r="CT309" s="401"/>
      <c r="CU309" s="401"/>
      <c r="CV309" s="401"/>
      <c r="CW309" s="401"/>
      <c r="CX309" s="401"/>
      <c r="CY309" s="401"/>
      <c r="CZ309" s="401"/>
      <c r="DA309" s="401"/>
      <c r="DB309" s="401"/>
      <c r="DC309" s="401"/>
      <c r="DD309" s="401"/>
      <c r="DE309" s="401"/>
      <c r="DF309" s="401"/>
      <c r="DG309" s="401"/>
      <c r="DH309" s="401"/>
      <c r="DI309" s="401"/>
      <c r="DJ309" s="401"/>
      <c r="DK309" s="401"/>
      <c r="DL309" s="401"/>
      <c r="DM309" s="401"/>
      <c r="DN309" s="401"/>
      <c r="DO309" s="401"/>
      <c r="DP309" s="401"/>
      <c r="DQ309" s="401"/>
      <c r="DR309" s="401"/>
      <c r="DS309" s="401"/>
      <c r="DT309" s="401"/>
      <c r="DU309" s="401"/>
      <c r="DV309" s="401"/>
      <c r="DW309" s="401"/>
      <c r="DX309" s="401"/>
      <c r="DY309" s="401"/>
      <c r="DZ309" s="401"/>
      <c r="EA309" s="401"/>
      <c r="EB309" s="401"/>
      <c r="EC309" s="401"/>
      <c r="ED309" s="401"/>
      <c r="EE309" s="401"/>
      <c r="EF309" s="401"/>
      <c r="EG309" s="401"/>
      <c r="EH309" s="401"/>
      <c r="EI309" s="401"/>
      <c r="EJ309" s="401"/>
      <c r="EK309" s="401"/>
    </row>
    <row r="310" spans="1:141" ht="14.4" x14ac:dyDescent="0.3">
      <c r="A310" s="401"/>
      <c r="B310" s="401"/>
      <c r="C310" s="401"/>
      <c r="D310" s="401"/>
      <c r="E310" s="401"/>
      <c r="F310" s="401"/>
      <c r="G310" s="401"/>
      <c r="H310" s="401"/>
      <c r="I310" s="401"/>
      <c r="J310" s="401"/>
      <c r="K310" s="401"/>
      <c r="L310" s="401"/>
      <c r="M310" s="401"/>
      <c r="N310" s="401"/>
      <c r="O310" s="401"/>
      <c r="P310" s="401"/>
      <c r="Q310" s="401"/>
      <c r="R310" s="401"/>
      <c r="S310" s="401"/>
      <c r="T310" s="401"/>
      <c r="U310" s="401"/>
      <c r="V310" s="401"/>
      <c r="W310" s="401"/>
      <c r="X310" s="401"/>
      <c r="Y310" s="401"/>
      <c r="Z310" s="401"/>
      <c r="AA310" s="401"/>
      <c r="AB310" s="401"/>
      <c r="AC310" s="401"/>
      <c r="AD310" s="401"/>
      <c r="AE310" s="401"/>
      <c r="AF310" s="401"/>
      <c r="AG310" s="401"/>
      <c r="AH310" s="401"/>
      <c r="AI310" s="401"/>
      <c r="AJ310" s="401"/>
      <c r="AK310" s="401"/>
      <c r="AL310" s="401"/>
      <c r="AM310" s="401"/>
      <c r="AN310" s="401"/>
      <c r="AO310" s="401"/>
      <c r="AP310" s="401"/>
      <c r="AQ310" s="401"/>
      <c r="AR310" s="401"/>
      <c r="AS310" s="401"/>
      <c r="AT310" s="401"/>
      <c r="AU310" s="401"/>
      <c r="AV310" s="401"/>
      <c r="AW310" s="401"/>
      <c r="AX310" s="401"/>
      <c r="AY310" s="401"/>
      <c r="AZ310" s="401"/>
      <c r="BA310" s="401"/>
      <c r="BB310" s="401"/>
      <c r="BC310" s="401"/>
      <c r="BD310" s="401"/>
      <c r="BE310" s="401"/>
      <c r="BF310" s="401"/>
      <c r="BG310" s="401"/>
      <c r="BH310" s="401"/>
      <c r="BI310" s="401"/>
      <c r="BJ310" s="401"/>
      <c r="BK310" s="401"/>
      <c r="BL310" s="401"/>
      <c r="BM310" s="401"/>
      <c r="BN310" s="401"/>
      <c r="BO310" s="401"/>
      <c r="BP310" s="401"/>
      <c r="BQ310" s="401"/>
      <c r="BR310" s="401"/>
      <c r="BS310" s="401"/>
      <c r="BT310" s="401"/>
      <c r="BU310" s="401"/>
      <c r="BV310" s="401"/>
      <c r="BW310" s="401"/>
      <c r="BX310" s="401"/>
      <c r="BY310" s="401"/>
      <c r="BZ310" s="401"/>
      <c r="CA310" s="401"/>
      <c r="CB310" s="401"/>
      <c r="CC310" s="401"/>
      <c r="CD310" s="401"/>
      <c r="CE310" s="401"/>
      <c r="CF310" s="401"/>
      <c r="CG310" s="401"/>
      <c r="CH310" s="401"/>
      <c r="CI310" s="401"/>
      <c r="CJ310" s="401"/>
      <c r="CK310" s="401"/>
      <c r="CL310" s="401"/>
      <c r="CM310" s="401"/>
      <c r="CN310" s="401"/>
      <c r="CO310" s="401"/>
      <c r="CP310" s="401"/>
      <c r="CQ310" s="401"/>
      <c r="CR310" s="401"/>
      <c r="CS310" s="401"/>
      <c r="CT310" s="401"/>
      <c r="CU310" s="401"/>
      <c r="CV310" s="401"/>
      <c r="CW310" s="401"/>
      <c r="CX310" s="401"/>
      <c r="CY310" s="401"/>
      <c r="CZ310" s="401"/>
      <c r="DA310" s="401"/>
      <c r="DB310" s="401"/>
      <c r="DC310" s="401"/>
      <c r="DD310" s="401"/>
      <c r="DE310" s="401"/>
      <c r="DF310" s="401"/>
      <c r="DG310" s="401"/>
      <c r="DH310" s="401"/>
      <c r="DI310" s="401"/>
      <c r="DJ310" s="401"/>
      <c r="DK310" s="401"/>
      <c r="DL310" s="401"/>
      <c r="DM310" s="401"/>
      <c r="DN310" s="401"/>
      <c r="DO310" s="401"/>
      <c r="DP310" s="401"/>
      <c r="DQ310" s="401"/>
      <c r="DR310" s="401"/>
      <c r="DS310" s="401"/>
      <c r="DT310" s="401"/>
      <c r="DU310" s="401"/>
      <c r="DV310" s="401"/>
      <c r="DW310" s="401"/>
      <c r="DX310" s="401"/>
      <c r="DY310" s="401"/>
      <c r="DZ310" s="401"/>
      <c r="EA310" s="401"/>
      <c r="EB310" s="401"/>
      <c r="EC310" s="401"/>
      <c r="ED310" s="401"/>
      <c r="EE310" s="401"/>
      <c r="EF310" s="401"/>
      <c r="EG310" s="401"/>
      <c r="EH310" s="401"/>
      <c r="EI310" s="401"/>
      <c r="EJ310" s="401"/>
      <c r="EK310" s="401"/>
    </row>
    <row r="311" spans="1:141" ht="14.4" x14ac:dyDescent="0.3">
      <c r="A311" s="401"/>
      <c r="B311" s="401"/>
      <c r="C311" s="401"/>
      <c r="D311" s="401"/>
      <c r="E311" s="401"/>
      <c r="F311" s="401"/>
      <c r="G311" s="401"/>
      <c r="H311" s="401"/>
      <c r="I311" s="401"/>
      <c r="J311" s="401"/>
      <c r="K311" s="401"/>
      <c r="L311" s="401"/>
      <c r="M311" s="401"/>
      <c r="N311" s="401"/>
      <c r="O311" s="401"/>
      <c r="P311" s="401"/>
      <c r="Q311" s="401"/>
      <c r="R311" s="401"/>
      <c r="S311" s="401"/>
      <c r="T311" s="401"/>
      <c r="U311" s="401"/>
      <c r="V311" s="401"/>
      <c r="W311" s="401"/>
      <c r="X311" s="401"/>
      <c r="Y311" s="401"/>
      <c r="Z311" s="401"/>
      <c r="AA311" s="401"/>
      <c r="AB311" s="401"/>
      <c r="AC311" s="401"/>
      <c r="AD311" s="401"/>
      <c r="AE311" s="401"/>
      <c r="AF311" s="401"/>
      <c r="AG311" s="401"/>
      <c r="AH311" s="401"/>
      <c r="AI311" s="401"/>
      <c r="AJ311" s="401"/>
      <c r="AK311" s="401"/>
      <c r="AL311" s="401"/>
      <c r="AM311" s="401"/>
      <c r="AN311" s="401"/>
      <c r="AO311" s="401"/>
      <c r="AP311" s="401"/>
      <c r="AQ311" s="401"/>
      <c r="AR311" s="401"/>
      <c r="AS311" s="401"/>
      <c r="AT311" s="401"/>
      <c r="AU311" s="401"/>
      <c r="AV311" s="401"/>
      <c r="AW311" s="401"/>
      <c r="AX311" s="401"/>
      <c r="AY311" s="401"/>
      <c r="AZ311" s="401"/>
      <c r="BA311" s="401"/>
      <c r="BB311" s="401"/>
      <c r="BC311" s="401"/>
      <c r="BD311" s="401"/>
      <c r="BE311" s="401"/>
      <c r="BF311" s="401"/>
      <c r="BG311" s="401"/>
      <c r="BH311" s="401"/>
      <c r="BI311" s="401"/>
      <c r="BJ311" s="401"/>
      <c r="BK311" s="401"/>
      <c r="BL311" s="401"/>
      <c r="BM311" s="401"/>
      <c r="BN311" s="401"/>
      <c r="BO311" s="401"/>
      <c r="BP311" s="401"/>
      <c r="BQ311" s="401"/>
      <c r="BR311" s="401"/>
      <c r="BS311" s="401"/>
      <c r="BT311" s="401"/>
      <c r="BU311" s="401"/>
      <c r="BV311" s="401"/>
      <c r="BW311" s="401"/>
      <c r="BX311" s="401"/>
      <c r="BY311" s="401"/>
      <c r="BZ311" s="401"/>
      <c r="CA311" s="401"/>
      <c r="CB311" s="401"/>
      <c r="CC311" s="401"/>
      <c r="CD311" s="401"/>
      <c r="CE311" s="401"/>
      <c r="CF311" s="401"/>
      <c r="CG311" s="401"/>
      <c r="CH311" s="401"/>
      <c r="CI311" s="401"/>
      <c r="CJ311" s="401"/>
      <c r="CK311" s="401"/>
      <c r="CL311" s="401"/>
      <c r="CM311" s="401"/>
      <c r="CN311" s="401"/>
      <c r="CO311" s="401"/>
      <c r="CP311" s="401"/>
      <c r="CQ311" s="401"/>
      <c r="CR311" s="401"/>
      <c r="CS311" s="401"/>
      <c r="CT311" s="401"/>
      <c r="CU311" s="401"/>
      <c r="CV311" s="401"/>
      <c r="CW311" s="401"/>
      <c r="CX311" s="401"/>
      <c r="CY311" s="401"/>
      <c r="CZ311" s="401"/>
      <c r="DA311" s="401"/>
      <c r="DB311" s="401"/>
      <c r="DC311" s="401"/>
      <c r="DD311" s="401"/>
      <c r="DE311" s="401"/>
      <c r="DF311" s="401"/>
      <c r="DG311" s="401"/>
      <c r="DH311" s="401"/>
      <c r="DI311" s="401"/>
      <c r="DJ311" s="401"/>
      <c r="DK311" s="401"/>
      <c r="DL311" s="401"/>
      <c r="DM311" s="401"/>
      <c r="DN311" s="401"/>
      <c r="DO311" s="401"/>
      <c r="DP311" s="401"/>
      <c r="DQ311" s="401"/>
      <c r="DR311" s="401"/>
      <c r="DS311" s="401"/>
      <c r="DT311" s="401"/>
      <c r="DU311" s="401"/>
      <c r="DV311" s="401"/>
      <c r="DW311" s="401"/>
      <c r="DX311" s="401"/>
      <c r="DY311" s="401"/>
      <c r="DZ311" s="401"/>
      <c r="EA311" s="401"/>
      <c r="EB311" s="401"/>
      <c r="EC311" s="401"/>
      <c r="ED311" s="401"/>
      <c r="EE311" s="401"/>
      <c r="EF311" s="401"/>
      <c r="EG311" s="401"/>
      <c r="EH311" s="401"/>
      <c r="EI311" s="401"/>
      <c r="EJ311" s="401"/>
      <c r="EK311" s="401"/>
    </row>
    <row r="312" spans="1:141" ht="14.4" x14ac:dyDescent="0.3">
      <c r="A312" s="401"/>
      <c r="B312" s="401"/>
      <c r="C312" s="401"/>
      <c r="D312" s="401"/>
      <c r="E312" s="401"/>
      <c r="F312" s="401"/>
      <c r="G312" s="401"/>
      <c r="H312" s="401"/>
      <c r="I312" s="401"/>
      <c r="J312" s="401"/>
      <c r="K312" s="401"/>
      <c r="L312" s="401"/>
      <c r="M312" s="401"/>
      <c r="N312" s="401"/>
      <c r="O312" s="401"/>
      <c r="P312" s="401"/>
      <c r="Q312" s="401"/>
      <c r="R312" s="401"/>
      <c r="S312" s="401"/>
      <c r="T312" s="401"/>
      <c r="U312" s="401"/>
      <c r="V312" s="401"/>
      <c r="W312" s="401"/>
      <c r="X312" s="401"/>
      <c r="Y312" s="401"/>
      <c r="Z312" s="401"/>
      <c r="AA312" s="401"/>
      <c r="AB312" s="401"/>
      <c r="AC312" s="401"/>
      <c r="AD312" s="401"/>
      <c r="AE312" s="401"/>
      <c r="AF312" s="401"/>
      <c r="AG312" s="401"/>
      <c r="AH312" s="401"/>
      <c r="AI312" s="401"/>
      <c r="AJ312" s="401"/>
      <c r="AK312" s="401"/>
      <c r="AL312" s="401"/>
      <c r="AM312" s="401"/>
      <c r="AN312" s="401"/>
      <c r="AO312" s="401"/>
      <c r="AP312" s="401"/>
      <c r="AQ312" s="401"/>
      <c r="AR312" s="401"/>
      <c r="AS312" s="401"/>
      <c r="AT312" s="401"/>
      <c r="AU312" s="401"/>
      <c r="AV312" s="401"/>
      <c r="AW312" s="401"/>
      <c r="AX312" s="401"/>
      <c r="AY312" s="401"/>
      <c r="AZ312" s="401"/>
      <c r="BA312" s="401"/>
      <c r="BB312" s="401"/>
      <c r="BC312" s="401"/>
      <c r="BD312" s="401"/>
      <c r="BE312" s="401"/>
      <c r="BF312" s="401"/>
      <c r="BG312" s="401"/>
      <c r="BH312" s="401"/>
      <c r="BI312" s="401"/>
      <c r="BJ312" s="401"/>
      <c r="BK312" s="401"/>
      <c r="BL312" s="401"/>
      <c r="BM312" s="401"/>
      <c r="BN312" s="401"/>
      <c r="BO312" s="401"/>
      <c r="BP312" s="401"/>
      <c r="BQ312" s="401"/>
      <c r="BR312" s="401"/>
      <c r="BS312" s="401"/>
      <c r="BT312" s="401"/>
      <c r="BU312" s="401"/>
      <c r="BV312" s="401"/>
      <c r="BW312" s="401"/>
      <c r="BX312" s="401"/>
      <c r="BY312" s="401"/>
      <c r="BZ312" s="401"/>
      <c r="CA312" s="401"/>
      <c r="CB312" s="401"/>
      <c r="CC312" s="401"/>
      <c r="CD312" s="401"/>
      <c r="CE312" s="401"/>
      <c r="CF312" s="401"/>
      <c r="CG312" s="401"/>
      <c r="CH312" s="401"/>
      <c r="CI312" s="401"/>
      <c r="CJ312" s="401"/>
      <c r="CK312" s="401"/>
      <c r="CL312" s="401"/>
      <c r="CM312" s="401"/>
      <c r="CN312" s="401"/>
      <c r="CO312" s="401"/>
      <c r="CP312" s="401"/>
      <c r="CQ312" s="401"/>
      <c r="CR312" s="401"/>
      <c r="CS312" s="401"/>
      <c r="CT312" s="401"/>
      <c r="CU312" s="401"/>
      <c r="CV312" s="401"/>
      <c r="CW312" s="401"/>
      <c r="CX312" s="401"/>
      <c r="CY312" s="401"/>
      <c r="CZ312" s="401"/>
      <c r="DA312" s="401"/>
      <c r="DB312" s="401"/>
      <c r="DC312" s="401"/>
      <c r="DD312" s="401"/>
      <c r="DE312" s="401"/>
      <c r="DF312" s="401"/>
      <c r="DG312" s="401"/>
      <c r="DH312" s="401"/>
      <c r="DI312" s="401"/>
      <c r="DJ312" s="401"/>
      <c r="DK312" s="401"/>
      <c r="DL312" s="401"/>
      <c r="DM312" s="401"/>
      <c r="DN312" s="401"/>
      <c r="DO312" s="401"/>
      <c r="DP312" s="401"/>
      <c r="DQ312" s="401"/>
      <c r="DR312" s="401"/>
      <c r="DS312" s="401"/>
      <c r="DT312" s="401"/>
      <c r="DU312" s="401"/>
      <c r="DV312" s="401"/>
      <c r="DW312" s="401"/>
      <c r="DX312" s="401"/>
      <c r="DY312" s="401"/>
      <c r="DZ312" s="401"/>
      <c r="EA312" s="401"/>
      <c r="EB312" s="401"/>
      <c r="EC312" s="401"/>
      <c r="ED312" s="401"/>
      <c r="EE312" s="401"/>
      <c r="EF312" s="401"/>
      <c r="EG312" s="401"/>
      <c r="EH312" s="401"/>
      <c r="EI312" s="401"/>
      <c r="EJ312" s="401"/>
      <c r="EK312" s="401"/>
    </row>
    <row r="313" spans="1:141" ht="14.4" x14ac:dyDescent="0.3">
      <c r="A313" s="401"/>
      <c r="B313" s="401"/>
      <c r="C313" s="401"/>
      <c r="D313" s="401"/>
      <c r="E313" s="401"/>
      <c r="F313" s="401"/>
      <c r="G313" s="401"/>
      <c r="H313" s="401"/>
      <c r="I313" s="401"/>
      <c r="J313" s="401"/>
      <c r="K313" s="401"/>
      <c r="L313" s="401"/>
      <c r="M313" s="401"/>
      <c r="N313" s="401"/>
      <c r="O313" s="401"/>
      <c r="P313" s="401"/>
      <c r="Q313" s="401"/>
      <c r="R313" s="401"/>
      <c r="S313" s="401"/>
      <c r="T313" s="401"/>
      <c r="U313" s="401"/>
      <c r="V313" s="401"/>
      <c r="W313" s="401"/>
      <c r="X313" s="401"/>
      <c r="Y313" s="401"/>
      <c r="Z313" s="401"/>
      <c r="AA313" s="401"/>
      <c r="AB313" s="401"/>
      <c r="AC313" s="401"/>
      <c r="AD313" s="401"/>
      <c r="AE313" s="401"/>
      <c r="AF313" s="401"/>
      <c r="AG313" s="401"/>
      <c r="AH313" s="401"/>
      <c r="AI313" s="401"/>
      <c r="AJ313" s="401"/>
      <c r="AK313" s="401"/>
      <c r="AL313" s="401"/>
      <c r="AM313" s="401"/>
      <c r="AN313" s="401"/>
      <c r="AO313" s="401"/>
      <c r="AP313" s="401"/>
      <c r="AQ313" s="401"/>
      <c r="AR313" s="401"/>
      <c r="AS313" s="401"/>
      <c r="AT313" s="401"/>
      <c r="AU313" s="401"/>
      <c r="AV313" s="401"/>
      <c r="AW313" s="401"/>
      <c r="AX313" s="401"/>
      <c r="AY313" s="401"/>
      <c r="AZ313" s="401"/>
      <c r="BA313" s="401"/>
      <c r="BB313" s="401"/>
      <c r="BC313" s="401"/>
      <c r="BD313" s="401"/>
      <c r="BE313" s="401"/>
      <c r="BF313" s="401"/>
      <c r="BG313" s="401"/>
      <c r="BH313" s="401"/>
      <c r="BI313" s="401"/>
      <c r="BJ313" s="401"/>
      <c r="BK313" s="401"/>
      <c r="BL313" s="401"/>
      <c r="BM313" s="401"/>
      <c r="BN313" s="401"/>
      <c r="BO313" s="401"/>
      <c r="BP313" s="401"/>
      <c r="BQ313" s="401"/>
      <c r="BR313" s="401"/>
      <c r="BS313" s="401"/>
      <c r="BT313" s="401"/>
      <c r="BU313" s="401"/>
      <c r="BV313" s="401"/>
      <c r="BW313" s="401"/>
      <c r="BX313" s="401"/>
      <c r="BY313" s="401"/>
      <c r="BZ313" s="401"/>
      <c r="CA313" s="401"/>
      <c r="CB313" s="401"/>
      <c r="CC313" s="401"/>
      <c r="CD313" s="401"/>
      <c r="CE313" s="401"/>
      <c r="CF313" s="401"/>
      <c r="CG313" s="401"/>
      <c r="CH313" s="401"/>
      <c r="CI313" s="401"/>
      <c r="CJ313" s="401"/>
      <c r="CK313" s="401"/>
      <c r="CL313" s="401"/>
      <c r="CM313" s="401"/>
      <c r="CN313" s="401"/>
      <c r="CO313" s="401"/>
      <c r="CP313" s="401"/>
      <c r="CQ313" s="401"/>
      <c r="CR313" s="401"/>
      <c r="CS313" s="401"/>
      <c r="CT313" s="401"/>
      <c r="CU313" s="401"/>
      <c r="CV313" s="401"/>
      <c r="CW313" s="401"/>
      <c r="CX313" s="401"/>
      <c r="CY313" s="401"/>
      <c r="CZ313" s="401"/>
      <c r="DA313" s="401"/>
      <c r="DB313" s="401"/>
      <c r="DC313" s="401"/>
      <c r="DD313" s="401"/>
      <c r="DE313" s="401"/>
      <c r="DF313" s="401"/>
      <c r="DG313" s="401"/>
      <c r="DH313" s="401"/>
      <c r="DI313" s="401"/>
      <c r="DJ313" s="401"/>
      <c r="DK313" s="401"/>
      <c r="DL313" s="401"/>
      <c r="DM313" s="401"/>
      <c r="DN313" s="401"/>
      <c r="DO313" s="401"/>
      <c r="DP313" s="401"/>
      <c r="DQ313" s="401"/>
      <c r="DR313" s="401"/>
      <c r="DS313" s="401"/>
      <c r="DT313" s="401"/>
      <c r="DU313" s="401"/>
      <c r="DV313" s="401"/>
      <c r="DW313" s="401"/>
      <c r="DX313" s="401"/>
      <c r="DY313" s="401"/>
      <c r="DZ313" s="401"/>
      <c r="EA313" s="401"/>
      <c r="EB313" s="401"/>
      <c r="EC313" s="401"/>
      <c r="ED313" s="401"/>
      <c r="EE313" s="401"/>
      <c r="EF313" s="401"/>
      <c r="EG313" s="401"/>
      <c r="EH313" s="401"/>
      <c r="EI313" s="401"/>
      <c r="EJ313" s="401"/>
      <c r="EK313" s="401"/>
    </row>
    <row r="314" spans="1:141" ht="14.4" x14ac:dyDescent="0.3">
      <c r="A314" s="401"/>
      <c r="B314" s="401"/>
      <c r="C314" s="401"/>
      <c r="D314" s="401"/>
      <c r="E314" s="401"/>
      <c r="F314" s="401"/>
      <c r="G314" s="401"/>
      <c r="H314" s="401"/>
      <c r="I314" s="401"/>
      <c r="J314" s="401"/>
      <c r="K314" s="401"/>
      <c r="L314" s="401"/>
      <c r="M314" s="401"/>
      <c r="N314" s="401"/>
      <c r="O314" s="401"/>
      <c r="P314" s="401"/>
      <c r="Q314" s="401"/>
      <c r="R314" s="401"/>
      <c r="S314" s="401"/>
      <c r="T314" s="401"/>
      <c r="U314" s="401"/>
      <c r="V314" s="401"/>
      <c r="W314" s="401"/>
      <c r="X314" s="401"/>
      <c r="Y314" s="401"/>
      <c r="Z314" s="401"/>
      <c r="AA314" s="401"/>
      <c r="AB314" s="401"/>
      <c r="AC314" s="401"/>
      <c r="AD314" s="401"/>
      <c r="AE314" s="401"/>
      <c r="AF314" s="401"/>
      <c r="AG314" s="401"/>
      <c r="AH314" s="401"/>
      <c r="AI314" s="401"/>
      <c r="AJ314" s="401"/>
      <c r="AK314" s="401"/>
      <c r="AL314" s="401"/>
      <c r="AM314" s="401"/>
      <c r="AN314" s="401"/>
      <c r="AO314" s="401"/>
      <c r="AP314" s="401"/>
      <c r="AQ314" s="401"/>
      <c r="AR314" s="401"/>
      <c r="AS314" s="401"/>
      <c r="AT314" s="401"/>
      <c r="AU314" s="401"/>
      <c r="AV314" s="401"/>
      <c r="AW314" s="401"/>
      <c r="AX314" s="401"/>
      <c r="AY314" s="401"/>
      <c r="AZ314" s="401"/>
      <c r="BA314" s="401"/>
      <c r="BB314" s="401"/>
      <c r="BC314" s="401"/>
      <c r="BD314" s="401"/>
      <c r="BE314" s="401"/>
      <c r="BF314" s="401"/>
      <c r="BG314" s="401"/>
      <c r="BH314" s="401"/>
      <c r="BI314" s="401"/>
      <c r="BJ314" s="401"/>
      <c r="BK314" s="401"/>
      <c r="BL314" s="401"/>
      <c r="BM314" s="401"/>
      <c r="BN314" s="401"/>
      <c r="BO314" s="401"/>
      <c r="BP314" s="401"/>
      <c r="BQ314" s="401"/>
      <c r="BR314" s="401"/>
      <c r="BS314" s="401"/>
      <c r="BT314" s="401"/>
      <c r="BU314" s="401"/>
      <c r="BV314" s="401"/>
      <c r="BW314" s="401"/>
      <c r="BX314" s="401"/>
      <c r="BY314" s="401"/>
      <c r="BZ314" s="401"/>
      <c r="CA314" s="401"/>
      <c r="CB314" s="401"/>
      <c r="CC314" s="401"/>
      <c r="CD314" s="401"/>
      <c r="CE314" s="401"/>
      <c r="CF314" s="401"/>
      <c r="CG314" s="401"/>
      <c r="CH314" s="401"/>
      <c r="CI314" s="401"/>
      <c r="CJ314" s="401"/>
      <c r="CK314" s="401"/>
      <c r="CL314" s="401"/>
      <c r="CM314" s="401"/>
      <c r="CN314" s="401"/>
      <c r="CO314" s="401"/>
      <c r="CP314" s="401"/>
      <c r="CQ314" s="401"/>
      <c r="CR314" s="401"/>
      <c r="CS314" s="401"/>
      <c r="CT314" s="401"/>
      <c r="CU314" s="401"/>
      <c r="CV314" s="401"/>
      <c r="CW314" s="401"/>
      <c r="CX314" s="401"/>
      <c r="CY314" s="401"/>
      <c r="CZ314" s="401"/>
      <c r="DA314" s="401"/>
      <c r="DB314" s="401"/>
      <c r="DC314" s="401"/>
      <c r="DD314" s="401"/>
      <c r="DE314" s="401"/>
      <c r="DF314" s="401"/>
      <c r="DG314" s="401"/>
      <c r="DH314" s="401"/>
      <c r="DI314" s="401"/>
      <c r="DJ314" s="401"/>
      <c r="DK314" s="401"/>
      <c r="DL314" s="401"/>
      <c r="DM314" s="401"/>
      <c r="DN314" s="401"/>
      <c r="DO314" s="401"/>
      <c r="DP314" s="401"/>
      <c r="DQ314" s="401"/>
      <c r="DR314" s="401"/>
      <c r="DS314" s="401"/>
      <c r="DT314" s="401"/>
      <c r="DU314" s="401"/>
      <c r="DV314" s="401"/>
      <c r="DW314" s="401"/>
      <c r="DX314" s="401"/>
      <c r="DY314" s="401"/>
      <c r="DZ314" s="401"/>
      <c r="EA314" s="401"/>
      <c r="EB314" s="401"/>
      <c r="EC314" s="401"/>
      <c r="ED314" s="401"/>
      <c r="EE314" s="401"/>
      <c r="EF314" s="401"/>
      <c r="EG314" s="401"/>
      <c r="EH314" s="401"/>
      <c r="EI314" s="401"/>
      <c r="EJ314" s="401"/>
      <c r="EK314" s="401"/>
    </row>
    <row r="315" spans="1:141" ht="14.4" x14ac:dyDescent="0.3">
      <c r="A315" s="401"/>
      <c r="B315" s="401"/>
      <c r="C315" s="401"/>
      <c r="D315" s="401"/>
      <c r="E315" s="401"/>
      <c r="F315" s="401"/>
      <c r="G315" s="401"/>
      <c r="H315" s="401"/>
      <c r="I315" s="401"/>
      <c r="J315" s="401"/>
      <c r="K315" s="401"/>
      <c r="L315" s="401"/>
      <c r="M315" s="401"/>
      <c r="N315" s="401"/>
      <c r="O315" s="401"/>
      <c r="P315" s="401"/>
      <c r="Q315" s="401"/>
      <c r="R315" s="401"/>
      <c r="S315" s="401"/>
      <c r="T315" s="401"/>
      <c r="U315" s="401"/>
      <c r="V315" s="401"/>
      <c r="W315" s="401"/>
      <c r="X315" s="401"/>
      <c r="Y315" s="401"/>
      <c r="Z315" s="401"/>
      <c r="AA315" s="401"/>
      <c r="AB315" s="401"/>
      <c r="AC315" s="401"/>
      <c r="AD315" s="401"/>
      <c r="AE315" s="401"/>
      <c r="AF315" s="401"/>
      <c r="AG315" s="401"/>
      <c r="AH315" s="401"/>
      <c r="AI315" s="401"/>
      <c r="AJ315" s="401"/>
      <c r="AK315" s="401"/>
      <c r="AL315" s="401"/>
      <c r="AM315" s="401"/>
      <c r="AN315" s="401"/>
      <c r="AO315" s="401"/>
      <c r="AP315" s="401"/>
      <c r="AQ315" s="401"/>
      <c r="AR315" s="401"/>
      <c r="AS315" s="401"/>
      <c r="AT315" s="401"/>
      <c r="AU315" s="401"/>
      <c r="AV315" s="401"/>
      <c r="AW315" s="401"/>
      <c r="AX315" s="401"/>
      <c r="AY315" s="401"/>
      <c r="AZ315" s="401"/>
      <c r="BA315" s="401"/>
      <c r="BB315" s="401"/>
      <c r="BC315" s="401"/>
      <c r="BD315" s="401"/>
      <c r="BE315" s="401"/>
      <c r="BF315" s="401"/>
      <c r="BG315" s="401"/>
      <c r="BH315" s="401"/>
      <c r="BI315" s="401"/>
      <c r="BJ315" s="401"/>
      <c r="BK315" s="401"/>
      <c r="BL315" s="401"/>
      <c r="BM315" s="401"/>
      <c r="BN315" s="401"/>
      <c r="BO315" s="401"/>
      <c r="BP315" s="401"/>
      <c r="BQ315" s="401"/>
      <c r="BR315" s="401"/>
      <c r="BS315" s="401"/>
      <c r="BT315" s="401"/>
      <c r="BU315" s="401"/>
      <c r="BV315" s="401"/>
      <c r="BW315" s="401"/>
      <c r="BX315" s="401"/>
      <c r="BY315" s="401"/>
      <c r="BZ315" s="401"/>
      <c r="CA315" s="401"/>
      <c r="CB315" s="401"/>
      <c r="CC315" s="401"/>
      <c r="CD315" s="401"/>
      <c r="CE315" s="401"/>
      <c r="CF315" s="401"/>
      <c r="CG315" s="401"/>
      <c r="CH315" s="401"/>
      <c r="CI315" s="401"/>
      <c r="CJ315" s="401"/>
      <c r="CK315" s="401"/>
      <c r="CL315" s="401"/>
      <c r="CM315" s="401"/>
      <c r="CN315" s="401"/>
      <c r="CO315" s="401"/>
      <c r="CP315" s="401"/>
      <c r="CQ315" s="401"/>
      <c r="CR315" s="401"/>
      <c r="CS315" s="401"/>
      <c r="CT315" s="401"/>
      <c r="CU315" s="401"/>
      <c r="CV315" s="401"/>
      <c r="CW315" s="401"/>
      <c r="CX315" s="401"/>
      <c r="CY315" s="401"/>
      <c r="CZ315" s="401"/>
      <c r="DA315" s="401"/>
      <c r="DB315" s="401"/>
      <c r="DC315" s="401"/>
      <c r="DD315" s="401"/>
      <c r="DE315" s="401"/>
      <c r="DF315" s="401"/>
      <c r="DG315" s="401"/>
      <c r="DH315" s="401"/>
      <c r="DI315" s="401"/>
      <c r="DJ315" s="401"/>
      <c r="DK315" s="401"/>
      <c r="DL315" s="401"/>
      <c r="DM315" s="401"/>
      <c r="DN315" s="401"/>
      <c r="DO315" s="401"/>
      <c r="DP315" s="401"/>
      <c r="DQ315" s="401"/>
      <c r="DR315" s="401"/>
      <c r="DS315" s="401"/>
      <c r="DT315" s="401"/>
      <c r="DU315" s="401"/>
      <c r="DV315" s="401"/>
      <c r="DW315" s="401"/>
      <c r="DX315" s="401"/>
      <c r="DY315" s="401"/>
      <c r="DZ315" s="401"/>
      <c r="EA315" s="401"/>
      <c r="EB315" s="401"/>
      <c r="EC315" s="401"/>
      <c r="ED315" s="401"/>
      <c r="EE315" s="401"/>
      <c r="EF315" s="401"/>
      <c r="EG315" s="401"/>
      <c r="EH315" s="401"/>
      <c r="EI315" s="401"/>
      <c r="EJ315" s="401"/>
      <c r="EK315" s="401"/>
    </row>
    <row r="316" spans="1:141" ht="14.4" x14ac:dyDescent="0.3">
      <c r="A316" s="401"/>
      <c r="B316" s="401"/>
      <c r="C316" s="401"/>
      <c r="D316" s="401"/>
      <c r="E316" s="401"/>
      <c r="F316" s="401"/>
      <c r="G316" s="401"/>
      <c r="H316" s="401"/>
      <c r="I316" s="401"/>
      <c r="J316" s="401"/>
      <c r="K316" s="401"/>
      <c r="L316" s="401"/>
      <c r="M316" s="401"/>
      <c r="N316" s="401"/>
      <c r="O316" s="401"/>
      <c r="P316" s="401"/>
      <c r="Q316" s="401"/>
      <c r="R316" s="401"/>
      <c r="S316" s="401"/>
      <c r="T316" s="401"/>
      <c r="U316" s="401"/>
      <c r="V316" s="401"/>
      <c r="W316" s="401"/>
      <c r="X316" s="401"/>
      <c r="Y316" s="401"/>
      <c r="Z316" s="401"/>
      <c r="AA316" s="401"/>
      <c r="AB316" s="401"/>
      <c r="AC316" s="401"/>
      <c r="AD316" s="401"/>
      <c r="AE316" s="401"/>
      <c r="AF316" s="401"/>
      <c r="AG316" s="401"/>
      <c r="AH316" s="401"/>
      <c r="AI316" s="401"/>
      <c r="AJ316" s="401"/>
      <c r="AK316" s="401"/>
      <c r="AL316" s="401"/>
      <c r="AM316" s="401"/>
      <c r="AN316" s="401"/>
      <c r="AO316" s="401"/>
      <c r="AP316" s="401"/>
      <c r="AQ316" s="401"/>
      <c r="AR316" s="401"/>
      <c r="AS316" s="401"/>
      <c r="AT316" s="401"/>
      <c r="AU316" s="401"/>
      <c r="AV316" s="401"/>
      <c r="AW316" s="401"/>
      <c r="AX316" s="401"/>
      <c r="AY316" s="401"/>
      <c r="AZ316" s="401"/>
      <c r="BA316" s="401"/>
      <c r="BB316" s="401"/>
      <c r="BC316" s="401"/>
      <c r="BD316" s="401"/>
      <c r="BE316" s="401"/>
      <c r="BF316" s="401"/>
      <c r="BG316" s="401"/>
      <c r="BH316" s="401"/>
      <c r="BI316" s="401"/>
      <c r="BJ316" s="401"/>
      <c r="BK316" s="401"/>
      <c r="BL316" s="401"/>
      <c r="BM316" s="401"/>
      <c r="BN316" s="401"/>
      <c r="BO316" s="401"/>
      <c r="BP316" s="401"/>
      <c r="BQ316" s="401"/>
      <c r="BR316" s="401"/>
      <c r="BS316" s="401"/>
      <c r="BT316" s="401"/>
      <c r="BU316" s="401"/>
      <c r="BV316" s="401"/>
      <c r="BW316" s="401"/>
      <c r="BX316" s="401"/>
      <c r="BY316" s="401"/>
      <c r="BZ316" s="401"/>
      <c r="CA316" s="401"/>
      <c r="CB316" s="401"/>
      <c r="CC316" s="401"/>
      <c r="CD316" s="401"/>
      <c r="CE316" s="401"/>
      <c r="CF316" s="401"/>
      <c r="CG316" s="401"/>
      <c r="CH316" s="401"/>
      <c r="CI316" s="401"/>
      <c r="CJ316" s="401"/>
      <c r="CK316" s="401"/>
      <c r="CL316" s="401"/>
      <c r="CM316" s="401"/>
      <c r="CN316" s="401"/>
      <c r="CO316" s="401"/>
      <c r="CP316" s="401"/>
      <c r="CQ316" s="401"/>
      <c r="CR316" s="401"/>
      <c r="CS316" s="401"/>
      <c r="CT316" s="401"/>
      <c r="CU316" s="401"/>
      <c r="CV316" s="401"/>
      <c r="CW316" s="401"/>
      <c r="CX316" s="401"/>
      <c r="CY316" s="401"/>
      <c r="CZ316" s="401"/>
      <c r="DA316" s="401"/>
      <c r="DB316" s="401"/>
      <c r="DC316" s="401"/>
      <c r="DD316" s="401"/>
      <c r="DE316" s="401"/>
      <c r="DF316" s="401"/>
      <c r="DG316" s="401"/>
      <c r="DH316" s="401"/>
      <c r="DI316" s="401"/>
      <c r="DJ316" s="401"/>
      <c r="DK316" s="401"/>
      <c r="DL316" s="401"/>
      <c r="DM316" s="401"/>
      <c r="DN316" s="401"/>
      <c r="DO316" s="401"/>
      <c r="DP316" s="401"/>
      <c r="DQ316" s="401"/>
      <c r="DR316" s="401"/>
      <c r="DS316" s="401"/>
      <c r="DT316" s="401"/>
      <c r="DU316" s="401"/>
      <c r="DV316" s="401"/>
      <c r="DW316" s="401"/>
      <c r="DX316" s="401"/>
      <c r="DY316" s="401"/>
      <c r="DZ316" s="401"/>
      <c r="EA316" s="401"/>
      <c r="EB316" s="401"/>
      <c r="EC316" s="401"/>
      <c r="ED316" s="401"/>
      <c r="EE316" s="401"/>
      <c r="EF316" s="401"/>
      <c r="EG316" s="401"/>
      <c r="EH316" s="401"/>
      <c r="EI316" s="401"/>
      <c r="EJ316" s="401"/>
      <c r="EK316" s="401"/>
    </row>
    <row r="317" spans="1:141" ht="14.4" x14ac:dyDescent="0.3">
      <c r="A317" s="401"/>
      <c r="B317" s="401"/>
      <c r="C317" s="401"/>
      <c r="D317" s="401"/>
      <c r="E317" s="401"/>
      <c r="F317" s="401"/>
      <c r="G317" s="401"/>
      <c r="H317" s="401"/>
      <c r="I317" s="401"/>
      <c r="J317" s="401"/>
      <c r="K317" s="401"/>
      <c r="L317" s="401"/>
      <c r="M317" s="401"/>
      <c r="N317" s="401"/>
      <c r="O317" s="401"/>
      <c r="P317" s="401"/>
      <c r="Q317" s="401"/>
      <c r="R317" s="401"/>
      <c r="S317" s="401"/>
      <c r="T317" s="401"/>
      <c r="U317" s="401"/>
      <c r="V317" s="401"/>
      <c r="W317" s="401"/>
      <c r="X317" s="401"/>
      <c r="Y317" s="401"/>
      <c r="Z317" s="401"/>
      <c r="AA317" s="401"/>
      <c r="AB317" s="401"/>
      <c r="AC317" s="401"/>
      <c r="AD317" s="401"/>
      <c r="AE317" s="401"/>
      <c r="AF317" s="401"/>
      <c r="AG317" s="401"/>
      <c r="AH317" s="401"/>
      <c r="AI317" s="401"/>
      <c r="AJ317" s="401"/>
      <c r="AK317" s="401"/>
      <c r="AL317" s="401"/>
      <c r="AM317" s="401"/>
      <c r="AN317" s="401"/>
      <c r="AO317" s="401"/>
      <c r="AP317" s="401"/>
      <c r="AQ317" s="401"/>
      <c r="AR317" s="401"/>
      <c r="AS317" s="401"/>
      <c r="AT317" s="401"/>
      <c r="AU317" s="401"/>
      <c r="AV317" s="401"/>
      <c r="AW317" s="401"/>
      <c r="AX317" s="401"/>
      <c r="AY317" s="401"/>
      <c r="AZ317" s="401"/>
      <c r="BA317" s="401"/>
      <c r="BB317" s="401"/>
      <c r="BC317" s="401"/>
      <c r="BD317" s="401"/>
      <c r="BE317" s="401"/>
      <c r="BF317" s="401"/>
      <c r="BG317" s="401"/>
      <c r="BH317" s="401"/>
      <c r="BI317" s="401"/>
      <c r="BJ317" s="401"/>
      <c r="BK317" s="401"/>
      <c r="BL317" s="401"/>
      <c r="BM317" s="401"/>
      <c r="BN317" s="401"/>
      <c r="BO317" s="401"/>
      <c r="BP317" s="401"/>
      <c r="BQ317" s="401"/>
      <c r="BR317" s="401"/>
      <c r="BS317" s="401"/>
      <c r="BT317" s="401"/>
      <c r="BU317" s="401"/>
      <c r="BV317" s="401"/>
      <c r="BW317" s="401"/>
      <c r="BX317" s="401"/>
      <c r="BY317" s="401"/>
      <c r="BZ317" s="401"/>
      <c r="CA317" s="401"/>
      <c r="CB317" s="401"/>
      <c r="CC317" s="401"/>
      <c r="CD317" s="401"/>
      <c r="CE317" s="401"/>
      <c r="CF317" s="401"/>
      <c r="CG317" s="401"/>
      <c r="CH317" s="401"/>
      <c r="CI317" s="401"/>
      <c r="CJ317" s="401"/>
      <c r="CK317" s="401"/>
      <c r="CL317" s="401"/>
      <c r="CM317" s="401"/>
      <c r="CN317" s="401"/>
      <c r="CO317" s="401"/>
      <c r="CP317" s="401"/>
      <c r="CQ317" s="401"/>
      <c r="CR317" s="401"/>
      <c r="CS317" s="401"/>
      <c r="CT317" s="401"/>
      <c r="CU317" s="401"/>
      <c r="CV317" s="401"/>
      <c r="CW317" s="401"/>
      <c r="CX317" s="401"/>
      <c r="CY317" s="401"/>
      <c r="CZ317" s="401"/>
      <c r="DA317" s="401"/>
      <c r="DB317" s="401"/>
      <c r="DC317" s="401"/>
      <c r="DD317" s="401"/>
      <c r="DE317" s="401"/>
      <c r="DF317" s="401"/>
      <c r="DG317" s="401"/>
      <c r="DH317" s="401"/>
      <c r="DI317" s="401"/>
      <c r="DJ317" s="401"/>
      <c r="DK317" s="401"/>
      <c r="DL317" s="401"/>
      <c r="DM317" s="401"/>
      <c r="DN317" s="401"/>
      <c r="DO317" s="401"/>
      <c r="DP317" s="401"/>
      <c r="DQ317" s="401"/>
      <c r="DR317" s="401"/>
      <c r="DS317" s="401"/>
      <c r="DT317" s="401"/>
      <c r="DU317" s="401"/>
      <c r="DV317" s="401"/>
      <c r="DW317" s="401"/>
      <c r="DX317" s="401"/>
      <c r="DY317" s="401"/>
      <c r="DZ317" s="401"/>
      <c r="EA317" s="401"/>
      <c r="EB317" s="401"/>
      <c r="EC317" s="401"/>
      <c r="ED317" s="401"/>
      <c r="EE317" s="401"/>
      <c r="EF317" s="401"/>
      <c r="EG317" s="401"/>
      <c r="EH317" s="401"/>
      <c r="EI317" s="401"/>
      <c r="EJ317" s="401"/>
      <c r="EK317" s="401"/>
    </row>
    <row r="318" spans="1:141" ht="14.4" x14ac:dyDescent="0.3">
      <c r="A318" s="401"/>
      <c r="B318" s="401"/>
      <c r="C318" s="401"/>
      <c r="D318" s="401"/>
      <c r="E318" s="401"/>
      <c r="F318" s="401"/>
      <c r="G318" s="401"/>
      <c r="H318" s="401"/>
      <c r="I318" s="401"/>
      <c r="J318" s="401"/>
      <c r="K318" s="401"/>
      <c r="L318" s="401"/>
      <c r="M318" s="401"/>
      <c r="N318" s="401"/>
      <c r="O318" s="401"/>
      <c r="P318" s="401"/>
      <c r="Q318" s="401"/>
      <c r="R318" s="401"/>
      <c r="S318" s="401"/>
      <c r="T318" s="401"/>
      <c r="U318" s="401"/>
      <c r="V318" s="401"/>
      <c r="W318" s="401"/>
      <c r="X318" s="401"/>
      <c r="Y318" s="401"/>
      <c r="Z318" s="401"/>
      <c r="AA318" s="401"/>
      <c r="AB318" s="401"/>
      <c r="AC318" s="401"/>
      <c r="AD318" s="401"/>
      <c r="AE318" s="401"/>
      <c r="AF318" s="401"/>
      <c r="AG318" s="401"/>
      <c r="AH318" s="401"/>
      <c r="AI318" s="401"/>
      <c r="AJ318" s="401"/>
      <c r="AK318" s="401"/>
      <c r="AL318" s="401"/>
      <c r="AM318" s="401"/>
      <c r="AN318" s="401"/>
      <c r="AO318" s="401"/>
      <c r="AP318" s="401"/>
      <c r="AQ318" s="401"/>
      <c r="AR318" s="401"/>
      <c r="AS318" s="401"/>
      <c r="AT318" s="401"/>
      <c r="AU318" s="401"/>
      <c r="AV318" s="401"/>
      <c r="AW318" s="401"/>
      <c r="AX318" s="401"/>
      <c r="AY318" s="401"/>
      <c r="AZ318" s="401"/>
      <c r="BA318" s="401"/>
      <c r="BB318" s="401"/>
      <c r="BC318" s="401"/>
      <c r="BD318" s="401"/>
      <c r="BE318" s="401"/>
      <c r="BF318" s="401"/>
      <c r="BG318" s="401"/>
      <c r="BH318" s="401"/>
      <c r="BI318" s="401"/>
      <c r="BJ318" s="401"/>
      <c r="BK318" s="401"/>
      <c r="BL318" s="401"/>
      <c r="BM318" s="401"/>
      <c r="BN318" s="401"/>
      <c r="BO318" s="401"/>
      <c r="BP318" s="401"/>
      <c r="BQ318" s="401"/>
      <c r="BR318" s="401"/>
      <c r="BS318" s="401"/>
      <c r="BT318" s="401"/>
      <c r="BU318" s="401"/>
      <c r="BV318" s="401"/>
      <c r="BW318" s="401"/>
      <c r="BX318" s="401"/>
      <c r="BY318" s="401"/>
      <c r="BZ318" s="401"/>
      <c r="CA318" s="401"/>
      <c r="CB318" s="401"/>
      <c r="CC318" s="401"/>
      <c r="CD318" s="401"/>
      <c r="CE318" s="401"/>
      <c r="CF318" s="401"/>
      <c r="CG318" s="401"/>
      <c r="CH318" s="401"/>
      <c r="CI318" s="401"/>
      <c r="CJ318" s="401"/>
      <c r="CK318" s="401"/>
      <c r="CL318" s="401"/>
      <c r="CM318" s="401"/>
      <c r="CN318" s="401"/>
      <c r="CO318" s="401"/>
      <c r="CP318" s="401"/>
      <c r="CQ318" s="401"/>
      <c r="CR318" s="401"/>
      <c r="CS318" s="401"/>
      <c r="CT318" s="401"/>
      <c r="CU318" s="401"/>
      <c r="CV318" s="401"/>
      <c r="CW318" s="401"/>
      <c r="CX318" s="401"/>
      <c r="CY318" s="401"/>
      <c r="CZ318" s="401"/>
      <c r="DA318" s="401"/>
      <c r="DB318" s="401"/>
      <c r="DC318" s="401"/>
      <c r="DD318" s="401"/>
      <c r="DE318" s="401"/>
      <c r="DF318" s="401"/>
      <c r="DG318" s="401"/>
      <c r="DH318" s="401"/>
      <c r="DI318" s="401"/>
      <c r="DJ318" s="401"/>
      <c r="DK318" s="401"/>
      <c r="DL318" s="401"/>
      <c r="DM318" s="401"/>
      <c r="DN318" s="401"/>
      <c r="DO318" s="401"/>
      <c r="DP318" s="401"/>
      <c r="DQ318" s="401"/>
      <c r="DR318" s="401"/>
      <c r="DS318" s="401"/>
      <c r="DT318" s="401"/>
      <c r="DU318" s="401"/>
      <c r="DV318" s="401"/>
      <c r="DW318" s="401"/>
      <c r="DX318" s="401"/>
      <c r="DY318" s="401"/>
      <c r="DZ318" s="401"/>
      <c r="EA318" s="401"/>
      <c r="EB318" s="401"/>
      <c r="EC318" s="401"/>
      <c r="ED318" s="401"/>
      <c r="EE318" s="401"/>
      <c r="EF318" s="401"/>
      <c r="EG318" s="401"/>
      <c r="EH318" s="401"/>
      <c r="EI318" s="401"/>
      <c r="EJ318" s="401"/>
      <c r="EK318" s="401"/>
    </row>
    <row r="319" spans="1:141" ht="14.4" x14ac:dyDescent="0.3">
      <c r="A319" s="401"/>
      <c r="B319" s="401"/>
      <c r="C319" s="401"/>
      <c r="D319" s="401"/>
      <c r="E319" s="401"/>
      <c r="F319" s="401"/>
      <c r="G319" s="401"/>
      <c r="H319" s="401"/>
      <c r="I319" s="401"/>
      <c r="J319" s="401"/>
      <c r="K319" s="401"/>
      <c r="L319" s="401"/>
      <c r="M319" s="401"/>
      <c r="N319" s="401"/>
      <c r="O319" s="401"/>
      <c r="P319" s="401"/>
      <c r="Q319" s="401"/>
      <c r="R319" s="401"/>
      <c r="S319" s="401"/>
      <c r="T319" s="401"/>
      <c r="U319" s="401"/>
      <c r="V319" s="401"/>
      <c r="W319" s="401"/>
      <c r="X319" s="401"/>
      <c r="Y319" s="401"/>
      <c r="Z319" s="401"/>
      <c r="AA319" s="401"/>
      <c r="AB319" s="401"/>
      <c r="AC319" s="401"/>
      <c r="AD319" s="401"/>
      <c r="AE319" s="401"/>
      <c r="AF319" s="401"/>
      <c r="AG319" s="401"/>
      <c r="AH319" s="401"/>
      <c r="AI319" s="401"/>
      <c r="AJ319" s="401"/>
      <c r="AK319" s="401"/>
      <c r="AL319" s="401"/>
      <c r="AM319" s="401"/>
      <c r="AN319" s="401"/>
      <c r="AO319" s="401"/>
      <c r="AP319" s="401"/>
      <c r="AQ319" s="401"/>
      <c r="AR319" s="401"/>
      <c r="AS319" s="401"/>
      <c r="AT319" s="401"/>
      <c r="AU319" s="401"/>
      <c r="AV319" s="401"/>
      <c r="AW319" s="401"/>
      <c r="AX319" s="401"/>
      <c r="AY319" s="401"/>
      <c r="AZ319" s="401"/>
      <c r="BA319" s="401"/>
      <c r="BB319" s="401"/>
      <c r="BC319" s="401"/>
      <c r="BD319" s="401"/>
      <c r="BE319" s="401"/>
      <c r="BF319" s="401"/>
      <c r="BG319" s="401"/>
      <c r="BH319" s="401"/>
      <c r="BI319" s="401"/>
      <c r="BJ319" s="401"/>
      <c r="BK319" s="401"/>
      <c r="BL319" s="401"/>
      <c r="BM319" s="401"/>
      <c r="BN319" s="401"/>
      <c r="BO319" s="401"/>
      <c r="BP319" s="401"/>
      <c r="BQ319" s="401"/>
      <c r="BR319" s="401"/>
      <c r="BS319" s="401"/>
      <c r="BT319" s="401"/>
      <c r="BU319" s="401"/>
      <c r="BV319" s="401"/>
      <c r="BW319" s="401"/>
      <c r="BX319" s="401"/>
      <c r="BY319" s="401"/>
      <c r="BZ319" s="401"/>
      <c r="CA319" s="401"/>
      <c r="CB319" s="401"/>
      <c r="CC319" s="401"/>
      <c r="CD319" s="401"/>
      <c r="CE319" s="401"/>
      <c r="CF319" s="401"/>
      <c r="CG319" s="401"/>
      <c r="CH319" s="401"/>
      <c r="CI319" s="401"/>
      <c r="CJ319" s="401"/>
      <c r="CK319" s="401"/>
      <c r="CL319" s="401"/>
      <c r="CM319" s="401"/>
      <c r="CN319" s="401"/>
      <c r="CO319" s="401"/>
      <c r="CP319" s="401"/>
      <c r="CQ319" s="401"/>
      <c r="CR319" s="401"/>
      <c r="CS319" s="401"/>
      <c r="CT319" s="401"/>
      <c r="CU319" s="401"/>
      <c r="CV319" s="401"/>
      <c r="CW319" s="401"/>
      <c r="CX319" s="401"/>
      <c r="CY319" s="401"/>
      <c r="CZ319" s="401"/>
      <c r="DA319" s="401"/>
      <c r="DB319" s="401"/>
      <c r="DC319" s="401"/>
      <c r="DD319" s="401"/>
      <c r="DE319" s="401"/>
      <c r="DF319" s="401"/>
      <c r="DG319" s="401"/>
      <c r="DH319" s="401"/>
      <c r="DI319" s="401"/>
      <c r="DJ319" s="401"/>
      <c r="DK319" s="401"/>
      <c r="DL319" s="401"/>
      <c r="DM319" s="401"/>
      <c r="DN319" s="401"/>
      <c r="DO319" s="401"/>
      <c r="DP319" s="401"/>
      <c r="DQ319" s="401"/>
      <c r="DR319" s="401"/>
      <c r="DS319" s="401"/>
      <c r="DT319" s="401"/>
      <c r="DU319" s="401"/>
      <c r="DV319" s="401"/>
      <c r="DW319" s="401"/>
      <c r="DX319" s="401"/>
      <c r="DY319" s="401"/>
      <c r="DZ319" s="401"/>
      <c r="EA319" s="401"/>
      <c r="EB319" s="401"/>
      <c r="EC319" s="401"/>
      <c r="ED319" s="401"/>
      <c r="EE319" s="401"/>
      <c r="EF319" s="401"/>
      <c r="EG319" s="401"/>
      <c r="EH319" s="401"/>
      <c r="EI319" s="401"/>
      <c r="EJ319" s="401"/>
      <c r="EK319" s="401"/>
    </row>
    <row r="320" spans="1:141" ht="14.4" x14ac:dyDescent="0.3">
      <c r="A320" s="401"/>
      <c r="B320" s="401"/>
      <c r="C320" s="401"/>
      <c r="D320" s="401"/>
      <c r="E320" s="401"/>
      <c r="F320" s="401"/>
      <c r="G320" s="401"/>
      <c r="H320" s="401"/>
      <c r="I320" s="401"/>
      <c r="J320" s="401"/>
      <c r="K320" s="401"/>
      <c r="L320" s="401"/>
      <c r="M320" s="401"/>
      <c r="N320" s="401"/>
      <c r="O320" s="401"/>
      <c r="P320" s="401"/>
      <c r="Q320" s="401"/>
      <c r="R320" s="401"/>
      <c r="S320" s="401"/>
      <c r="T320" s="401"/>
      <c r="U320" s="401"/>
      <c r="V320" s="401"/>
      <c r="W320" s="401"/>
      <c r="X320" s="401"/>
      <c r="Y320" s="401"/>
      <c r="Z320" s="401"/>
      <c r="AA320" s="401"/>
      <c r="AB320" s="401"/>
      <c r="AC320" s="401"/>
      <c r="AD320" s="401"/>
      <c r="AE320" s="401"/>
      <c r="AF320" s="401"/>
      <c r="AG320" s="401"/>
      <c r="AH320" s="401"/>
      <c r="AI320" s="401"/>
      <c r="AJ320" s="401"/>
      <c r="AK320" s="401"/>
      <c r="AL320" s="401"/>
      <c r="AM320" s="401"/>
      <c r="AN320" s="401"/>
      <c r="AO320" s="401"/>
      <c r="AP320" s="401"/>
      <c r="AQ320" s="401"/>
      <c r="AR320" s="401"/>
      <c r="AS320" s="401"/>
      <c r="AT320" s="401"/>
      <c r="AU320" s="401"/>
      <c r="AV320" s="401"/>
      <c r="AW320" s="401"/>
      <c r="AX320" s="401"/>
      <c r="AY320" s="401"/>
      <c r="AZ320" s="401"/>
      <c r="BA320" s="401"/>
      <c r="BB320" s="401"/>
      <c r="BC320" s="401"/>
      <c r="BD320" s="401"/>
      <c r="BE320" s="401"/>
      <c r="BF320" s="401"/>
      <c r="BG320" s="401"/>
      <c r="BH320" s="401"/>
      <c r="BI320" s="401"/>
      <c r="BJ320" s="401"/>
      <c r="BK320" s="401"/>
      <c r="BL320" s="401"/>
      <c r="BM320" s="401"/>
      <c r="BN320" s="401"/>
      <c r="BO320" s="401"/>
      <c r="BP320" s="401"/>
      <c r="BQ320" s="401"/>
      <c r="BR320" s="401"/>
      <c r="BS320" s="401"/>
      <c r="BT320" s="401"/>
      <c r="BU320" s="401"/>
      <c r="BV320" s="401"/>
      <c r="BW320" s="401"/>
      <c r="BX320" s="401"/>
      <c r="BY320" s="401"/>
      <c r="BZ320" s="401"/>
      <c r="CA320" s="401"/>
      <c r="CB320" s="401"/>
      <c r="CC320" s="401"/>
      <c r="CD320" s="401"/>
      <c r="CE320" s="401"/>
      <c r="CF320" s="401"/>
      <c r="CG320" s="401"/>
      <c r="CH320" s="401"/>
      <c r="CI320" s="401"/>
      <c r="CJ320" s="401"/>
      <c r="CK320" s="401"/>
      <c r="CL320" s="401"/>
      <c r="CM320" s="401"/>
      <c r="CN320" s="401"/>
      <c r="CO320" s="401"/>
      <c r="CP320" s="401"/>
      <c r="CQ320" s="401"/>
      <c r="CR320" s="401"/>
      <c r="CS320" s="401"/>
      <c r="CT320" s="401"/>
      <c r="CU320" s="401"/>
      <c r="CV320" s="401"/>
      <c r="CW320" s="401"/>
      <c r="CX320" s="401"/>
      <c r="CY320" s="401"/>
      <c r="CZ320" s="401"/>
      <c r="DA320" s="401"/>
      <c r="DB320" s="401"/>
      <c r="DC320" s="401"/>
      <c r="DD320" s="401"/>
      <c r="DE320" s="401"/>
      <c r="DF320" s="401"/>
      <c r="DG320" s="401"/>
      <c r="DH320" s="401"/>
      <c r="DI320" s="401"/>
      <c r="DJ320" s="401"/>
      <c r="DK320" s="401"/>
      <c r="DL320" s="401"/>
      <c r="DM320" s="401"/>
      <c r="DN320" s="401"/>
      <c r="DO320" s="401"/>
      <c r="DP320" s="401"/>
      <c r="DQ320" s="401"/>
      <c r="DR320" s="401"/>
      <c r="DS320" s="401"/>
      <c r="DT320" s="401"/>
      <c r="DU320" s="401"/>
      <c r="DV320" s="401"/>
      <c r="DW320" s="401"/>
      <c r="DX320" s="401"/>
      <c r="DY320" s="401"/>
      <c r="DZ320" s="401"/>
      <c r="EA320" s="401"/>
      <c r="EB320" s="401"/>
      <c r="EC320" s="401"/>
      <c r="ED320" s="401"/>
      <c r="EE320" s="401"/>
      <c r="EF320" s="401"/>
      <c r="EG320" s="401"/>
      <c r="EH320" s="401"/>
      <c r="EI320" s="401"/>
      <c r="EJ320" s="401"/>
      <c r="EK320" s="401"/>
    </row>
    <row r="321" spans="1:141" ht="14.4" x14ac:dyDescent="0.3">
      <c r="A321" s="401"/>
      <c r="B321" s="401"/>
      <c r="C321" s="401"/>
      <c r="D321" s="401"/>
      <c r="E321" s="401"/>
      <c r="F321" s="401"/>
      <c r="G321" s="401"/>
      <c r="H321" s="401"/>
      <c r="I321" s="401"/>
      <c r="J321" s="401"/>
      <c r="K321" s="401"/>
      <c r="L321" s="401"/>
      <c r="M321" s="401"/>
      <c r="N321" s="401"/>
      <c r="O321" s="401"/>
      <c r="P321" s="401"/>
      <c r="Q321" s="401"/>
      <c r="R321" s="401"/>
      <c r="S321" s="401"/>
      <c r="T321" s="401"/>
      <c r="U321" s="401"/>
      <c r="V321" s="401"/>
      <c r="W321" s="401"/>
      <c r="X321" s="401"/>
      <c r="Y321" s="401"/>
      <c r="Z321" s="401"/>
      <c r="AA321" s="401"/>
      <c r="AB321" s="401"/>
      <c r="AC321" s="401"/>
      <c r="AD321" s="401"/>
      <c r="AE321" s="401"/>
      <c r="AF321" s="401"/>
      <c r="AG321" s="401"/>
      <c r="AH321" s="401"/>
      <c r="AI321" s="401"/>
      <c r="AJ321" s="401"/>
      <c r="AK321" s="401"/>
      <c r="AL321" s="401"/>
      <c r="AM321" s="401"/>
      <c r="AN321" s="401"/>
      <c r="AO321" s="401"/>
      <c r="AP321" s="401"/>
      <c r="AQ321" s="401"/>
      <c r="AR321" s="401"/>
      <c r="AS321" s="401"/>
      <c r="AT321" s="401"/>
      <c r="AU321" s="401"/>
      <c r="AV321" s="401"/>
      <c r="AW321" s="401"/>
      <c r="AX321" s="401"/>
      <c r="AY321" s="401"/>
      <c r="AZ321" s="401"/>
      <c r="BA321" s="401"/>
      <c r="BB321" s="401"/>
      <c r="BC321" s="401"/>
      <c r="BD321" s="401"/>
      <c r="BE321" s="401"/>
      <c r="BF321" s="401"/>
      <c r="BG321" s="401"/>
      <c r="BH321" s="401"/>
      <c r="BI321" s="401"/>
      <c r="BJ321" s="401"/>
      <c r="BK321" s="401"/>
      <c r="BL321" s="401"/>
      <c r="BM321" s="401"/>
      <c r="BN321" s="401"/>
      <c r="BO321" s="401"/>
      <c r="BP321" s="401"/>
      <c r="BQ321" s="401"/>
      <c r="BR321" s="401"/>
      <c r="BS321" s="401"/>
      <c r="BT321" s="401"/>
      <c r="BU321" s="401"/>
      <c r="BV321" s="401"/>
      <c r="BW321" s="401"/>
      <c r="BX321" s="401"/>
      <c r="BY321" s="401"/>
      <c r="BZ321" s="401"/>
      <c r="CA321" s="401"/>
      <c r="CB321" s="401"/>
      <c r="CC321" s="401"/>
      <c r="CD321" s="401"/>
      <c r="CE321" s="401"/>
      <c r="CF321" s="401"/>
      <c r="CG321" s="401"/>
      <c r="CH321" s="401"/>
      <c r="CI321" s="401"/>
      <c r="CJ321" s="401"/>
      <c r="CK321" s="401"/>
      <c r="CL321" s="401"/>
      <c r="CM321" s="401"/>
      <c r="CN321" s="401"/>
      <c r="CO321" s="401"/>
      <c r="CP321" s="401"/>
      <c r="CQ321" s="401"/>
      <c r="CR321" s="401"/>
      <c r="CS321" s="401"/>
      <c r="CT321" s="401"/>
      <c r="CU321" s="401"/>
      <c r="CV321" s="401"/>
      <c r="CW321" s="401"/>
      <c r="CX321" s="401"/>
      <c r="CY321" s="401"/>
      <c r="CZ321" s="401"/>
      <c r="DA321" s="401"/>
      <c r="DB321" s="401"/>
      <c r="DC321" s="401"/>
      <c r="DD321" s="401"/>
      <c r="DE321" s="401"/>
      <c r="DF321" s="401"/>
      <c r="DG321" s="401"/>
      <c r="DH321" s="401"/>
      <c r="DI321" s="401"/>
      <c r="DJ321" s="401"/>
      <c r="DK321" s="401"/>
      <c r="DL321" s="401"/>
      <c r="DM321" s="401"/>
      <c r="DN321" s="401"/>
      <c r="DO321" s="401"/>
      <c r="DP321" s="401"/>
      <c r="DQ321" s="401"/>
      <c r="DR321" s="401"/>
      <c r="DS321" s="401"/>
      <c r="DT321" s="401"/>
      <c r="DU321" s="401"/>
      <c r="DV321" s="401"/>
      <c r="DW321" s="401"/>
      <c r="DX321" s="401"/>
      <c r="DY321" s="401"/>
      <c r="DZ321" s="401"/>
      <c r="EA321" s="401"/>
      <c r="EB321" s="401"/>
      <c r="EC321" s="401"/>
      <c r="ED321" s="401"/>
      <c r="EE321" s="401"/>
      <c r="EF321" s="401"/>
      <c r="EG321" s="401"/>
      <c r="EH321" s="401"/>
      <c r="EI321" s="401"/>
      <c r="EJ321" s="401"/>
      <c r="EK321" s="401"/>
    </row>
    <row r="322" spans="1:141" ht="14.4" x14ac:dyDescent="0.3">
      <c r="A322" s="401"/>
      <c r="B322" s="401"/>
      <c r="C322" s="401"/>
      <c r="D322" s="401"/>
      <c r="E322" s="401"/>
      <c r="F322" s="401"/>
      <c r="G322" s="401"/>
      <c r="H322" s="401"/>
      <c r="I322" s="401"/>
      <c r="J322" s="401"/>
      <c r="K322" s="401"/>
      <c r="L322" s="401"/>
      <c r="M322" s="401"/>
      <c r="N322" s="401"/>
      <c r="O322" s="401"/>
      <c r="P322" s="401"/>
      <c r="Q322" s="401"/>
      <c r="R322" s="401"/>
      <c r="S322" s="401"/>
      <c r="T322" s="401"/>
      <c r="U322" s="401"/>
      <c r="V322" s="401"/>
      <c r="W322" s="401"/>
      <c r="X322" s="401"/>
      <c r="Y322" s="401"/>
      <c r="Z322" s="401"/>
      <c r="AA322" s="401"/>
      <c r="AB322" s="401"/>
      <c r="AC322" s="401"/>
      <c r="AD322" s="401"/>
      <c r="AE322" s="401"/>
      <c r="AF322" s="401"/>
      <c r="AG322" s="401"/>
      <c r="AH322" s="401"/>
      <c r="AI322" s="401"/>
      <c r="AJ322" s="401"/>
      <c r="AK322" s="401"/>
      <c r="AL322" s="401"/>
      <c r="AM322" s="401"/>
      <c r="AN322" s="401"/>
      <c r="AO322" s="401"/>
      <c r="AP322" s="401"/>
      <c r="AQ322" s="401"/>
      <c r="AR322" s="401"/>
      <c r="AS322" s="401"/>
      <c r="AT322" s="401"/>
      <c r="AU322" s="401"/>
      <c r="AV322" s="401"/>
      <c r="AW322" s="401"/>
      <c r="AX322" s="401"/>
      <c r="AY322" s="401"/>
      <c r="AZ322" s="401"/>
      <c r="BA322" s="401"/>
      <c r="BB322" s="401"/>
      <c r="BC322" s="401"/>
      <c r="BD322" s="401"/>
      <c r="BE322" s="401"/>
      <c r="BF322" s="401"/>
      <c r="BG322" s="401"/>
      <c r="BH322" s="401"/>
      <c r="BI322" s="401"/>
      <c r="BJ322" s="401"/>
      <c r="BK322" s="401"/>
      <c r="BL322" s="401"/>
      <c r="BM322" s="401"/>
      <c r="BN322" s="401"/>
      <c r="BO322" s="401"/>
      <c r="BP322" s="401"/>
      <c r="BQ322" s="401"/>
      <c r="BR322" s="401"/>
      <c r="BS322" s="401"/>
      <c r="BT322" s="401"/>
      <c r="BU322" s="401"/>
      <c r="BV322" s="401"/>
      <c r="BW322" s="401"/>
      <c r="BX322" s="401"/>
      <c r="BY322" s="401"/>
      <c r="BZ322" s="401"/>
      <c r="CA322" s="401"/>
      <c r="CB322" s="401"/>
      <c r="CC322" s="401"/>
      <c r="CD322" s="401"/>
      <c r="CE322" s="401"/>
      <c r="CF322" s="401"/>
      <c r="CG322" s="401"/>
      <c r="CH322" s="401"/>
      <c r="CI322" s="401"/>
      <c r="CJ322" s="401"/>
      <c r="CK322" s="401"/>
      <c r="CL322" s="401"/>
      <c r="CM322" s="401"/>
      <c r="CN322" s="401"/>
      <c r="CO322" s="401"/>
      <c r="CP322" s="401"/>
      <c r="CQ322" s="401"/>
      <c r="CR322" s="401"/>
      <c r="CS322" s="401"/>
      <c r="CT322" s="401"/>
      <c r="CU322" s="401"/>
      <c r="CV322" s="401"/>
      <c r="CW322" s="401"/>
      <c r="CX322" s="401"/>
      <c r="CY322" s="401"/>
      <c r="CZ322" s="401"/>
      <c r="DA322" s="401"/>
      <c r="DB322" s="401"/>
      <c r="DC322" s="401"/>
      <c r="DD322" s="401"/>
      <c r="DE322" s="401"/>
      <c r="DF322" s="401"/>
      <c r="DG322" s="401"/>
      <c r="DH322" s="401"/>
      <c r="DI322" s="401"/>
      <c r="DJ322" s="401"/>
      <c r="DK322" s="401"/>
      <c r="DL322" s="401"/>
      <c r="DM322" s="401"/>
      <c r="DN322" s="401"/>
      <c r="DO322" s="401"/>
      <c r="DP322" s="401"/>
      <c r="DQ322" s="401"/>
      <c r="DR322" s="401"/>
      <c r="DS322" s="401"/>
      <c r="DT322" s="401"/>
      <c r="DU322" s="401"/>
      <c r="DV322" s="401"/>
      <c r="DW322" s="401"/>
      <c r="DX322" s="401"/>
      <c r="DY322" s="401"/>
      <c r="DZ322" s="401"/>
      <c r="EA322" s="401"/>
      <c r="EB322" s="401"/>
      <c r="EC322" s="401"/>
      <c r="ED322" s="401"/>
      <c r="EE322" s="401"/>
      <c r="EF322" s="401"/>
      <c r="EG322" s="401"/>
      <c r="EH322" s="401"/>
      <c r="EI322" s="401"/>
      <c r="EJ322" s="401"/>
      <c r="EK322" s="401"/>
    </row>
    <row r="323" spans="1:141" ht="14.4" x14ac:dyDescent="0.3">
      <c r="A323" s="401"/>
      <c r="B323" s="401"/>
      <c r="C323" s="401"/>
      <c r="D323" s="401"/>
      <c r="E323" s="401"/>
      <c r="F323" s="401"/>
      <c r="G323" s="401"/>
      <c r="H323" s="401"/>
      <c r="I323" s="401"/>
      <c r="J323" s="401"/>
      <c r="K323" s="401"/>
      <c r="L323" s="401"/>
      <c r="M323" s="401"/>
      <c r="N323" s="401"/>
      <c r="O323" s="401"/>
      <c r="P323" s="401"/>
      <c r="Q323" s="401"/>
      <c r="R323" s="401"/>
      <c r="S323" s="401"/>
      <c r="T323" s="401"/>
      <c r="U323" s="401"/>
      <c r="V323" s="401"/>
      <c r="W323" s="401"/>
      <c r="X323" s="401"/>
      <c r="Y323" s="401"/>
      <c r="Z323" s="401"/>
      <c r="AA323" s="401"/>
      <c r="AB323" s="401"/>
      <c r="AC323" s="401"/>
      <c r="AD323" s="401"/>
      <c r="AE323" s="401"/>
      <c r="AF323" s="401"/>
      <c r="AG323" s="401"/>
      <c r="AH323" s="401"/>
      <c r="AI323" s="401"/>
      <c r="AJ323" s="401"/>
      <c r="AK323" s="401"/>
      <c r="AL323" s="401"/>
      <c r="AM323" s="401"/>
      <c r="AN323" s="401"/>
      <c r="AO323" s="401"/>
      <c r="AP323" s="401"/>
      <c r="AQ323" s="401"/>
      <c r="AR323" s="401"/>
      <c r="AS323" s="401"/>
      <c r="AT323" s="401"/>
      <c r="AU323" s="401"/>
      <c r="AV323" s="401"/>
      <c r="AW323" s="401"/>
      <c r="AX323" s="401"/>
      <c r="AY323" s="401"/>
      <c r="AZ323" s="401"/>
      <c r="BA323" s="401"/>
      <c r="BB323" s="401"/>
      <c r="BC323" s="401"/>
      <c r="BD323" s="401"/>
      <c r="BE323" s="401"/>
      <c r="BF323" s="401"/>
      <c r="BG323" s="401"/>
      <c r="BH323" s="401"/>
      <c r="BI323" s="401"/>
      <c r="BJ323" s="401"/>
      <c r="BK323" s="401"/>
      <c r="BL323" s="401"/>
      <c r="BM323" s="401"/>
      <c r="BN323" s="401"/>
      <c r="BO323" s="401"/>
      <c r="BP323" s="401"/>
      <c r="BQ323" s="401"/>
      <c r="BR323" s="401"/>
      <c r="BS323" s="401"/>
      <c r="BT323" s="401"/>
      <c r="BU323" s="401"/>
      <c r="BV323" s="401"/>
      <c r="BW323" s="401"/>
      <c r="BX323" s="401"/>
      <c r="BY323" s="401"/>
      <c r="BZ323" s="401"/>
      <c r="CA323" s="401"/>
      <c r="CB323" s="401"/>
      <c r="CC323" s="401"/>
      <c r="CD323" s="401"/>
      <c r="CE323" s="401"/>
      <c r="CF323" s="401"/>
      <c r="CG323" s="401"/>
      <c r="CH323" s="401"/>
      <c r="CI323" s="401"/>
      <c r="CJ323" s="401"/>
      <c r="CK323" s="401"/>
      <c r="CL323" s="401"/>
      <c r="CM323" s="401"/>
      <c r="CN323" s="401"/>
      <c r="CO323" s="401"/>
      <c r="CP323" s="401"/>
      <c r="CQ323" s="401"/>
      <c r="CR323" s="401"/>
      <c r="CS323" s="401"/>
      <c r="CT323" s="401"/>
      <c r="CU323" s="401"/>
      <c r="CV323" s="401"/>
      <c r="CW323" s="401"/>
      <c r="CX323" s="401"/>
      <c r="CY323" s="401"/>
      <c r="CZ323" s="401"/>
      <c r="DA323" s="401"/>
      <c r="DB323" s="401"/>
      <c r="DC323" s="401"/>
      <c r="DD323" s="401"/>
      <c r="DE323" s="401"/>
      <c r="DF323" s="401"/>
      <c r="DG323" s="401"/>
      <c r="DH323" s="401"/>
      <c r="DI323" s="401"/>
      <c r="DJ323" s="401"/>
      <c r="DK323" s="401"/>
      <c r="DL323" s="401"/>
      <c r="DM323" s="401"/>
      <c r="DN323" s="401"/>
      <c r="DO323" s="401"/>
      <c r="DP323" s="401"/>
      <c r="DQ323" s="401"/>
      <c r="DR323" s="401"/>
      <c r="DS323" s="401"/>
      <c r="DT323" s="401"/>
      <c r="DU323" s="401"/>
      <c r="DV323" s="401"/>
      <c r="DW323" s="401"/>
      <c r="DX323" s="401"/>
      <c r="DY323" s="401"/>
      <c r="DZ323" s="401"/>
      <c r="EA323" s="401"/>
      <c r="EB323" s="401"/>
      <c r="EC323" s="401"/>
      <c r="ED323" s="401"/>
      <c r="EE323" s="401"/>
      <c r="EF323" s="401"/>
      <c r="EG323" s="401"/>
      <c r="EH323" s="401"/>
      <c r="EI323" s="401"/>
      <c r="EJ323" s="401"/>
      <c r="EK323" s="401"/>
    </row>
    <row r="324" spans="1:141" ht="14.4" x14ac:dyDescent="0.3">
      <c r="A324" s="401"/>
      <c r="B324" s="401"/>
      <c r="C324" s="401"/>
      <c r="D324" s="401"/>
      <c r="E324" s="401"/>
      <c r="F324" s="401"/>
      <c r="G324" s="401"/>
      <c r="H324" s="401"/>
      <c r="I324" s="401"/>
      <c r="J324" s="401"/>
      <c r="K324" s="401"/>
      <c r="L324" s="401"/>
      <c r="M324" s="401"/>
      <c r="N324" s="401"/>
      <c r="O324" s="401"/>
      <c r="P324" s="401"/>
      <c r="Q324" s="401"/>
      <c r="R324" s="401"/>
      <c r="S324" s="401"/>
      <c r="T324" s="401"/>
      <c r="U324" s="401"/>
      <c r="V324" s="401"/>
      <c r="W324" s="401"/>
      <c r="X324" s="401"/>
      <c r="Y324" s="401"/>
      <c r="Z324" s="401"/>
      <c r="AA324" s="401"/>
      <c r="AB324" s="401"/>
      <c r="AC324" s="401"/>
      <c r="AD324" s="401"/>
      <c r="AE324" s="401"/>
      <c r="AF324" s="401"/>
      <c r="AG324" s="401"/>
      <c r="AH324" s="401"/>
      <c r="AI324" s="401"/>
      <c r="AJ324" s="401"/>
      <c r="AK324" s="401"/>
      <c r="AL324" s="401"/>
      <c r="AM324" s="401"/>
      <c r="AN324" s="401"/>
      <c r="AO324" s="401"/>
      <c r="AP324" s="401"/>
      <c r="AQ324" s="401"/>
      <c r="AR324" s="401"/>
      <c r="AS324" s="401"/>
      <c r="AT324" s="401"/>
      <c r="AU324" s="401"/>
      <c r="AV324" s="401"/>
      <c r="AW324" s="401"/>
      <c r="AX324" s="401"/>
      <c r="AY324" s="401"/>
      <c r="AZ324" s="401"/>
      <c r="BA324" s="401"/>
      <c r="BB324" s="401"/>
      <c r="BC324" s="401"/>
      <c r="BD324" s="401"/>
      <c r="BE324" s="401"/>
      <c r="BF324" s="401"/>
      <c r="BG324" s="401"/>
      <c r="BH324" s="401"/>
      <c r="BI324" s="401"/>
      <c r="BJ324" s="401"/>
      <c r="BK324" s="401"/>
      <c r="BL324" s="401"/>
      <c r="BM324" s="401"/>
      <c r="BN324" s="401"/>
      <c r="BO324" s="401"/>
      <c r="BP324" s="401"/>
      <c r="BQ324" s="401"/>
      <c r="BR324" s="401"/>
      <c r="BS324" s="401"/>
      <c r="BT324" s="401"/>
      <c r="BU324" s="401"/>
      <c r="BV324" s="401"/>
      <c r="BW324" s="401"/>
      <c r="BX324" s="401"/>
      <c r="BY324" s="401"/>
      <c r="BZ324" s="401"/>
      <c r="CA324" s="401"/>
      <c r="CB324" s="401"/>
      <c r="CC324" s="401"/>
      <c r="CD324" s="401"/>
      <c r="CE324" s="401"/>
      <c r="CF324" s="401"/>
      <c r="CG324" s="401"/>
      <c r="CH324" s="401"/>
      <c r="CI324" s="401"/>
      <c r="CJ324" s="401"/>
      <c r="CK324" s="401"/>
      <c r="CL324" s="401"/>
      <c r="CM324" s="401"/>
      <c r="CN324" s="401"/>
      <c r="CO324" s="401"/>
      <c r="CP324" s="401"/>
      <c r="CQ324" s="401"/>
      <c r="CR324" s="401"/>
      <c r="CS324" s="401"/>
      <c r="CT324" s="401"/>
      <c r="CU324" s="401"/>
      <c r="CV324" s="401"/>
      <c r="CW324" s="401"/>
      <c r="CX324" s="401"/>
      <c r="CY324" s="401"/>
      <c r="CZ324" s="401"/>
      <c r="DA324" s="401"/>
      <c r="DB324" s="401"/>
      <c r="DC324" s="401"/>
      <c r="DD324" s="401"/>
      <c r="DE324" s="401"/>
      <c r="DF324" s="401"/>
      <c r="DG324" s="401"/>
      <c r="DH324" s="401"/>
      <c r="DI324" s="401"/>
      <c r="DJ324" s="401"/>
      <c r="DK324" s="401"/>
      <c r="DL324" s="401"/>
      <c r="DM324" s="401"/>
      <c r="DN324" s="401"/>
      <c r="DO324" s="401"/>
      <c r="DP324" s="401"/>
      <c r="DQ324" s="401"/>
      <c r="DR324" s="401"/>
      <c r="DS324" s="401"/>
      <c r="DT324" s="401"/>
      <c r="DU324" s="401"/>
      <c r="DV324" s="401"/>
      <c r="DW324" s="401"/>
      <c r="DX324" s="401"/>
      <c r="DY324" s="401"/>
      <c r="DZ324" s="401"/>
      <c r="EA324" s="401"/>
      <c r="EB324" s="401"/>
      <c r="EC324" s="401"/>
      <c r="ED324" s="401"/>
      <c r="EE324" s="401"/>
      <c r="EF324" s="401"/>
      <c r="EG324" s="401"/>
      <c r="EH324" s="401"/>
      <c r="EI324" s="401"/>
      <c r="EJ324" s="401"/>
      <c r="EK324" s="401"/>
    </row>
    <row r="325" spans="1:141" ht="14.4" x14ac:dyDescent="0.3">
      <c r="A325" s="401"/>
      <c r="B325" s="401"/>
      <c r="C325" s="401"/>
      <c r="D325" s="401"/>
      <c r="E325" s="401"/>
      <c r="F325" s="401"/>
      <c r="G325" s="401"/>
      <c r="H325" s="401"/>
      <c r="I325" s="401"/>
      <c r="J325" s="401"/>
      <c r="K325" s="401"/>
      <c r="L325" s="401"/>
      <c r="M325" s="401"/>
      <c r="N325" s="401"/>
      <c r="O325" s="401"/>
      <c r="P325" s="401"/>
      <c r="Q325" s="401"/>
      <c r="R325" s="401"/>
      <c r="S325" s="401"/>
      <c r="T325" s="401"/>
      <c r="U325" s="401"/>
      <c r="V325" s="401"/>
      <c r="W325" s="401"/>
      <c r="X325" s="401"/>
      <c r="Y325" s="401"/>
      <c r="Z325" s="401"/>
      <c r="AA325" s="401"/>
      <c r="AB325" s="401"/>
      <c r="AC325" s="401"/>
      <c r="AD325" s="401"/>
      <c r="AE325" s="401"/>
      <c r="AF325" s="401"/>
      <c r="AG325" s="401"/>
      <c r="AH325" s="401"/>
      <c r="AI325" s="401"/>
      <c r="AJ325" s="401"/>
      <c r="AK325" s="401"/>
      <c r="AL325" s="401"/>
      <c r="AM325" s="401"/>
      <c r="AN325" s="401"/>
      <c r="AO325" s="401"/>
      <c r="AP325" s="401"/>
      <c r="AQ325" s="401"/>
      <c r="AR325" s="401"/>
      <c r="AS325" s="401"/>
      <c r="AT325" s="401"/>
      <c r="AU325" s="401"/>
      <c r="AV325" s="401"/>
      <c r="AW325" s="401"/>
      <c r="AX325" s="401"/>
      <c r="AY325" s="401"/>
      <c r="AZ325" s="401"/>
      <c r="BA325" s="401"/>
      <c r="BB325" s="401"/>
      <c r="BC325" s="401"/>
      <c r="BD325" s="401"/>
      <c r="BE325" s="401"/>
      <c r="BF325" s="401"/>
      <c r="BG325" s="401"/>
      <c r="BH325" s="401"/>
      <c r="BI325" s="401"/>
      <c r="BJ325" s="401"/>
      <c r="BK325" s="401"/>
      <c r="BL325" s="401"/>
      <c r="BM325" s="401"/>
      <c r="BN325" s="401"/>
      <c r="BO325" s="401"/>
      <c r="BP325" s="401"/>
      <c r="BQ325" s="401"/>
      <c r="BR325" s="401"/>
      <c r="BS325" s="401"/>
      <c r="BT325" s="401"/>
      <c r="BU325" s="401"/>
      <c r="BV325" s="401"/>
      <c r="BW325" s="401"/>
      <c r="BX325" s="401"/>
      <c r="BY325" s="401"/>
      <c r="BZ325" s="401"/>
      <c r="CA325" s="401"/>
      <c r="CB325" s="401"/>
      <c r="CC325" s="401"/>
      <c r="CD325" s="401"/>
      <c r="CE325" s="401"/>
      <c r="CF325" s="401"/>
      <c r="CG325" s="401"/>
      <c r="CH325" s="401"/>
      <c r="CI325" s="401"/>
      <c r="CJ325" s="401"/>
      <c r="CK325" s="401"/>
      <c r="CL325" s="401"/>
      <c r="CM325" s="401"/>
      <c r="CN325" s="401"/>
      <c r="CO325" s="401"/>
      <c r="CP325" s="401"/>
      <c r="CQ325" s="401"/>
      <c r="CR325" s="401"/>
      <c r="CS325" s="401"/>
      <c r="CT325" s="401"/>
      <c r="CU325" s="401"/>
      <c r="CV325" s="401"/>
      <c r="CW325" s="401"/>
      <c r="CX325" s="401"/>
      <c r="CY325" s="401"/>
      <c r="CZ325" s="401"/>
      <c r="DA325" s="401"/>
      <c r="DB325" s="401"/>
      <c r="DC325" s="401"/>
      <c r="DD325" s="401"/>
      <c r="DE325" s="401"/>
      <c r="DF325" s="401"/>
      <c r="DG325" s="401"/>
      <c r="DH325" s="401"/>
      <c r="DI325" s="401"/>
      <c r="DJ325" s="401"/>
      <c r="DK325" s="401"/>
      <c r="DL325" s="401"/>
      <c r="DM325" s="401"/>
      <c r="DN325" s="401"/>
      <c r="DO325" s="401"/>
      <c r="DP325" s="401"/>
      <c r="DQ325" s="401"/>
      <c r="DR325" s="401"/>
      <c r="DS325" s="401"/>
      <c r="DT325" s="401"/>
      <c r="DU325" s="401"/>
      <c r="DV325" s="401"/>
      <c r="DW325" s="401"/>
      <c r="DX325" s="401"/>
      <c r="DY325" s="401"/>
      <c r="DZ325" s="401"/>
      <c r="EA325" s="401"/>
      <c r="EB325" s="401"/>
      <c r="EC325" s="401"/>
      <c r="ED325" s="401"/>
      <c r="EE325" s="401"/>
      <c r="EF325" s="401"/>
      <c r="EG325" s="401"/>
      <c r="EH325" s="401"/>
      <c r="EI325" s="401"/>
      <c r="EJ325" s="401"/>
      <c r="EK325" s="401"/>
    </row>
    <row r="326" spans="1:141" ht="14.4" x14ac:dyDescent="0.3">
      <c r="A326" s="401"/>
      <c r="B326" s="401"/>
      <c r="C326" s="401"/>
      <c r="D326" s="401"/>
      <c r="E326" s="401"/>
      <c r="F326" s="401"/>
      <c r="G326" s="401"/>
      <c r="H326" s="401"/>
      <c r="I326" s="401"/>
      <c r="J326" s="401"/>
      <c r="K326" s="401"/>
      <c r="L326" s="401"/>
      <c r="M326" s="401"/>
      <c r="N326" s="401"/>
      <c r="O326" s="401"/>
      <c r="P326" s="401"/>
      <c r="Q326" s="401"/>
      <c r="R326" s="401"/>
      <c r="S326" s="401"/>
      <c r="T326" s="401"/>
      <c r="U326" s="401"/>
      <c r="V326" s="401"/>
      <c r="W326" s="401"/>
      <c r="X326" s="401"/>
      <c r="Y326" s="401"/>
      <c r="Z326" s="401"/>
      <c r="AA326" s="401"/>
      <c r="AB326" s="401"/>
      <c r="AC326" s="401"/>
      <c r="AD326" s="401"/>
      <c r="AE326" s="401"/>
      <c r="AF326" s="401"/>
      <c r="AG326" s="401"/>
      <c r="AH326" s="401"/>
      <c r="AI326" s="401"/>
      <c r="AJ326" s="401"/>
      <c r="AK326" s="401"/>
      <c r="AL326" s="401"/>
      <c r="AM326" s="401"/>
      <c r="AN326" s="401"/>
      <c r="AO326" s="401"/>
      <c r="AP326" s="401"/>
      <c r="AQ326" s="401"/>
      <c r="AR326" s="401"/>
      <c r="AS326" s="401"/>
      <c r="AT326" s="401"/>
      <c r="AU326" s="401"/>
      <c r="AV326" s="401"/>
      <c r="AW326" s="401"/>
      <c r="AX326" s="401"/>
      <c r="AY326" s="401"/>
      <c r="AZ326" s="401"/>
      <c r="BA326" s="401"/>
      <c r="BB326" s="401"/>
      <c r="BC326" s="401"/>
      <c r="BD326" s="401"/>
      <c r="BE326" s="401"/>
      <c r="BF326" s="401"/>
      <c r="BG326" s="401"/>
      <c r="BH326" s="401"/>
      <c r="BI326" s="401"/>
      <c r="BJ326" s="401"/>
      <c r="BK326" s="401"/>
      <c r="BL326" s="401"/>
      <c r="BM326" s="401"/>
      <c r="BN326" s="401"/>
      <c r="BO326" s="401"/>
      <c r="BP326" s="401"/>
      <c r="BQ326" s="401"/>
      <c r="BR326" s="401"/>
      <c r="BS326" s="401"/>
      <c r="BT326" s="401"/>
      <c r="BU326" s="401"/>
      <c r="BV326" s="401"/>
      <c r="BW326" s="401"/>
      <c r="BX326" s="401"/>
      <c r="BY326" s="401"/>
      <c r="BZ326" s="401"/>
      <c r="CA326" s="401"/>
      <c r="CB326" s="401"/>
      <c r="CC326" s="401"/>
      <c r="CD326" s="401"/>
      <c r="CE326" s="401"/>
      <c r="CF326" s="401"/>
      <c r="CG326" s="401"/>
      <c r="CH326" s="401"/>
      <c r="CI326" s="401"/>
      <c r="CJ326" s="401"/>
      <c r="CK326" s="401"/>
      <c r="CL326" s="401"/>
      <c r="CM326" s="401"/>
      <c r="CN326" s="401"/>
      <c r="CO326" s="401"/>
      <c r="CP326" s="401"/>
      <c r="CQ326" s="401"/>
      <c r="CR326" s="401"/>
      <c r="CS326" s="401"/>
      <c r="CT326" s="401"/>
      <c r="CU326" s="401"/>
      <c r="CV326" s="401"/>
      <c r="CW326" s="401"/>
      <c r="CX326" s="401"/>
      <c r="CY326" s="401"/>
      <c r="CZ326" s="401"/>
      <c r="DA326" s="401"/>
      <c r="DB326" s="401"/>
      <c r="DC326" s="401"/>
      <c r="DD326" s="401"/>
      <c r="DE326" s="401"/>
      <c r="DF326" s="401"/>
      <c r="DG326" s="401"/>
      <c r="DH326" s="401"/>
      <c r="DI326" s="401"/>
      <c r="DJ326" s="401"/>
      <c r="DK326" s="401"/>
      <c r="DL326" s="401"/>
      <c r="DM326" s="401"/>
      <c r="DN326" s="401"/>
      <c r="DO326" s="401"/>
      <c r="DP326" s="401"/>
      <c r="DQ326" s="401"/>
      <c r="DR326" s="401"/>
      <c r="DS326" s="401"/>
      <c r="DT326" s="401"/>
      <c r="DU326" s="401"/>
      <c r="DV326" s="401"/>
      <c r="DW326" s="401"/>
      <c r="DX326" s="401"/>
      <c r="DY326" s="401"/>
      <c r="DZ326" s="401"/>
      <c r="EA326" s="401"/>
      <c r="EB326" s="401"/>
      <c r="EC326" s="401"/>
      <c r="ED326" s="401"/>
      <c r="EE326" s="401"/>
      <c r="EF326" s="401"/>
      <c r="EG326" s="401"/>
      <c r="EH326" s="401"/>
      <c r="EI326" s="401"/>
      <c r="EJ326" s="401"/>
      <c r="EK326" s="401"/>
    </row>
    <row r="327" spans="1:141" ht="14.4" x14ac:dyDescent="0.3">
      <c r="A327" s="401"/>
      <c r="B327" s="401"/>
      <c r="C327" s="401"/>
      <c r="D327" s="401"/>
      <c r="E327" s="401"/>
      <c r="F327" s="401"/>
      <c r="G327" s="401"/>
      <c r="H327" s="401"/>
      <c r="I327" s="401"/>
      <c r="J327" s="401"/>
      <c r="K327" s="401"/>
      <c r="L327" s="401"/>
      <c r="M327" s="401"/>
      <c r="N327" s="401"/>
      <c r="O327" s="401"/>
      <c r="P327" s="401"/>
      <c r="Q327" s="401"/>
      <c r="R327" s="401"/>
      <c r="S327" s="401"/>
      <c r="T327" s="401"/>
      <c r="U327" s="401"/>
      <c r="V327" s="401"/>
      <c r="W327" s="401"/>
      <c r="X327" s="401"/>
      <c r="Y327" s="401"/>
      <c r="Z327" s="401"/>
      <c r="AA327" s="401"/>
      <c r="AB327" s="401"/>
      <c r="AC327" s="401"/>
      <c r="AD327" s="401"/>
      <c r="AE327" s="401"/>
      <c r="AF327" s="401"/>
      <c r="AG327" s="401"/>
      <c r="AH327" s="401"/>
      <c r="AI327" s="401"/>
      <c r="AJ327" s="401"/>
      <c r="AK327" s="401"/>
      <c r="AL327" s="401"/>
      <c r="AM327" s="401"/>
      <c r="AN327" s="401"/>
      <c r="AO327" s="401"/>
      <c r="AP327" s="401"/>
      <c r="AQ327" s="401"/>
      <c r="AR327" s="401"/>
      <c r="AS327" s="401"/>
      <c r="AT327" s="401"/>
      <c r="AU327" s="401"/>
      <c r="AV327" s="401"/>
      <c r="AW327" s="401"/>
      <c r="AX327" s="401"/>
      <c r="AY327" s="401"/>
      <c r="AZ327" s="401"/>
      <c r="BA327" s="401"/>
      <c r="BB327" s="401"/>
      <c r="BC327" s="401"/>
      <c r="BD327" s="401"/>
      <c r="BE327" s="401"/>
      <c r="BF327" s="401"/>
      <c r="BG327" s="401"/>
      <c r="BH327" s="401"/>
      <c r="BI327" s="401"/>
      <c r="BJ327" s="401"/>
      <c r="BK327" s="401"/>
      <c r="BL327" s="401"/>
      <c r="BM327" s="401"/>
      <c r="BN327" s="401"/>
      <c r="BO327" s="401"/>
      <c r="BP327" s="401"/>
      <c r="BQ327" s="401"/>
      <c r="BR327" s="401"/>
      <c r="BS327" s="401"/>
      <c r="BT327" s="401"/>
      <c r="BU327" s="401"/>
      <c r="BV327" s="401"/>
      <c r="BW327" s="401"/>
      <c r="BX327" s="401"/>
      <c r="BY327" s="401"/>
      <c r="BZ327" s="401"/>
      <c r="CA327" s="401"/>
      <c r="CB327" s="401"/>
      <c r="CC327" s="401"/>
      <c r="CD327" s="401"/>
      <c r="CE327" s="401"/>
      <c r="CF327" s="401"/>
      <c r="CG327" s="401"/>
      <c r="CH327" s="401"/>
      <c r="CI327" s="401"/>
      <c r="CJ327" s="401"/>
      <c r="CK327" s="401"/>
      <c r="CL327" s="401"/>
      <c r="CM327" s="401"/>
      <c r="CN327" s="401"/>
      <c r="CO327" s="401"/>
      <c r="CP327" s="401"/>
      <c r="CQ327" s="401"/>
      <c r="CR327" s="401"/>
      <c r="CS327" s="401"/>
      <c r="CT327" s="401"/>
      <c r="CU327" s="401"/>
      <c r="CV327" s="401"/>
      <c r="CW327" s="401"/>
      <c r="CX327" s="401"/>
      <c r="CY327" s="401"/>
      <c r="CZ327" s="401"/>
      <c r="DA327" s="401"/>
      <c r="DB327" s="401"/>
      <c r="DC327" s="401"/>
      <c r="DD327" s="401"/>
      <c r="DE327" s="401"/>
      <c r="DF327" s="401"/>
      <c r="DG327" s="401"/>
      <c r="DH327" s="401"/>
      <c r="DI327" s="401"/>
      <c r="DJ327" s="401"/>
      <c r="DK327" s="401"/>
      <c r="DL327" s="401"/>
      <c r="DM327" s="401"/>
      <c r="DN327" s="401"/>
      <c r="DO327" s="401"/>
      <c r="DP327" s="401"/>
      <c r="DQ327" s="401"/>
      <c r="DR327" s="401"/>
      <c r="DS327" s="401"/>
      <c r="DT327" s="401"/>
      <c r="DU327" s="401"/>
      <c r="DV327" s="401"/>
      <c r="DW327" s="401"/>
      <c r="DX327" s="401"/>
      <c r="DY327" s="401"/>
      <c r="DZ327" s="401"/>
      <c r="EA327" s="401"/>
      <c r="EB327" s="401"/>
      <c r="EC327" s="401"/>
      <c r="ED327" s="401"/>
      <c r="EE327" s="401"/>
      <c r="EF327" s="401"/>
      <c r="EG327" s="401"/>
      <c r="EH327" s="401"/>
      <c r="EI327" s="401"/>
      <c r="EJ327" s="401"/>
      <c r="EK327" s="401"/>
    </row>
    <row r="328" spans="1:141" ht="14.4" x14ac:dyDescent="0.3">
      <c r="A328" s="401"/>
      <c r="B328" s="401"/>
      <c r="C328" s="401"/>
      <c r="D328" s="401"/>
      <c r="E328" s="401"/>
      <c r="F328" s="401"/>
      <c r="G328" s="401"/>
      <c r="H328" s="401"/>
      <c r="I328" s="401"/>
      <c r="J328" s="401"/>
      <c r="K328" s="401"/>
      <c r="L328" s="401"/>
      <c r="M328" s="401"/>
      <c r="N328" s="401"/>
      <c r="O328" s="401"/>
      <c r="P328" s="401"/>
      <c r="Q328" s="401"/>
      <c r="R328" s="401"/>
      <c r="S328" s="401"/>
      <c r="T328" s="401"/>
      <c r="U328" s="401"/>
      <c r="V328" s="401"/>
      <c r="W328" s="401"/>
      <c r="X328" s="401"/>
      <c r="Y328" s="401"/>
      <c r="Z328" s="401"/>
      <c r="AA328" s="401"/>
      <c r="AB328" s="401"/>
      <c r="AC328" s="401"/>
      <c r="AD328" s="401"/>
      <c r="AE328" s="401"/>
      <c r="AF328" s="401"/>
      <c r="AG328" s="401"/>
      <c r="AH328" s="401"/>
      <c r="AI328" s="401"/>
      <c r="AJ328" s="401"/>
      <c r="AK328" s="401"/>
      <c r="AL328" s="401"/>
      <c r="AM328" s="401"/>
      <c r="AN328" s="401"/>
      <c r="AO328" s="401"/>
      <c r="AP328" s="401"/>
      <c r="AQ328" s="401"/>
      <c r="AR328" s="401"/>
      <c r="AS328" s="401"/>
      <c r="AT328" s="401"/>
      <c r="AU328" s="401"/>
      <c r="AV328" s="401"/>
      <c r="AW328" s="401"/>
      <c r="AX328" s="401"/>
      <c r="AY328" s="401"/>
      <c r="AZ328" s="401"/>
      <c r="BA328" s="401"/>
      <c r="BB328" s="401"/>
      <c r="BC328" s="401"/>
      <c r="BD328" s="401"/>
      <c r="BE328" s="401"/>
      <c r="BF328" s="401"/>
      <c r="BG328" s="401"/>
      <c r="BH328" s="401"/>
      <c r="BI328" s="401"/>
      <c r="BJ328" s="401"/>
      <c r="BK328" s="401"/>
      <c r="BL328" s="401"/>
      <c r="BM328" s="401"/>
      <c r="BN328" s="401"/>
      <c r="BO328" s="401"/>
      <c r="BP328" s="401"/>
      <c r="BQ328" s="401"/>
      <c r="BR328" s="401"/>
      <c r="BS328" s="401"/>
      <c r="BT328" s="401"/>
      <c r="BU328" s="401"/>
      <c r="BV328" s="401"/>
      <c r="BW328" s="401"/>
      <c r="BX328" s="401"/>
      <c r="BY328" s="401"/>
      <c r="BZ328" s="401"/>
      <c r="CA328" s="401"/>
      <c r="CB328" s="401"/>
      <c r="CC328" s="401"/>
      <c r="CD328" s="401"/>
      <c r="CE328" s="401"/>
      <c r="CF328" s="401"/>
      <c r="CG328" s="401"/>
      <c r="CH328" s="401"/>
      <c r="CI328" s="401"/>
      <c r="CJ328" s="401"/>
      <c r="CK328" s="401"/>
      <c r="CL328" s="401"/>
      <c r="CM328" s="401"/>
      <c r="CN328" s="401"/>
      <c r="CO328" s="401"/>
      <c r="CP328" s="401"/>
      <c r="CQ328" s="401"/>
      <c r="CR328" s="401"/>
      <c r="CS328" s="401"/>
      <c r="CT328" s="401"/>
      <c r="CU328" s="401"/>
      <c r="CV328" s="401"/>
      <c r="CW328" s="401"/>
      <c r="CX328" s="401"/>
      <c r="CY328" s="401"/>
      <c r="CZ328" s="401"/>
      <c r="DA328" s="401"/>
      <c r="DB328" s="401"/>
      <c r="DC328" s="401"/>
      <c r="DD328" s="401"/>
      <c r="DE328" s="401"/>
      <c r="DF328" s="401"/>
      <c r="DG328" s="401"/>
      <c r="DH328" s="401"/>
      <c r="DI328" s="401"/>
      <c r="DJ328" s="401"/>
      <c r="DK328" s="401"/>
      <c r="DL328" s="401"/>
      <c r="DM328" s="401"/>
      <c r="DN328" s="401"/>
      <c r="DO328" s="401"/>
      <c r="DP328" s="401"/>
      <c r="DQ328" s="401"/>
      <c r="DR328" s="401"/>
      <c r="DS328" s="401"/>
      <c r="DT328" s="401"/>
      <c r="DU328" s="401"/>
      <c r="DV328" s="401"/>
      <c r="DW328" s="401"/>
      <c r="DX328" s="401"/>
      <c r="DY328" s="401"/>
      <c r="DZ328" s="401"/>
      <c r="EA328" s="401"/>
      <c r="EB328" s="401"/>
      <c r="EC328" s="401"/>
      <c r="ED328" s="401"/>
      <c r="EE328" s="401"/>
      <c r="EF328" s="401"/>
      <c r="EG328" s="401"/>
      <c r="EH328" s="401"/>
      <c r="EI328" s="401"/>
      <c r="EJ328" s="401"/>
      <c r="EK328" s="401"/>
    </row>
    <row r="329" spans="1:141" ht="14.4" x14ac:dyDescent="0.3">
      <c r="A329" s="401"/>
      <c r="B329" s="401"/>
      <c r="C329" s="401"/>
      <c r="D329" s="401"/>
      <c r="E329" s="401"/>
      <c r="F329" s="401"/>
      <c r="G329" s="401"/>
      <c r="H329" s="401"/>
      <c r="I329" s="401"/>
      <c r="J329" s="401"/>
      <c r="K329" s="401"/>
      <c r="L329" s="401"/>
      <c r="M329" s="401"/>
      <c r="N329" s="401"/>
      <c r="O329" s="401"/>
      <c r="P329" s="401"/>
      <c r="Q329" s="401"/>
      <c r="R329" s="401"/>
      <c r="S329" s="401"/>
      <c r="T329" s="401"/>
      <c r="U329" s="401"/>
      <c r="V329" s="401"/>
      <c r="W329" s="401"/>
      <c r="X329" s="401"/>
      <c r="Y329" s="401"/>
      <c r="Z329" s="401"/>
      <c r="AA329" s="401"/>
      <c r="AB329" s="401"/>
      <c r="AC329" s="401"/>
      <c r="AD329" s="401"/>
      <c r="AE329" s="401"/>
      <c r="AF329" s="401"/>
      <c r="AG329" s="401"/>
      <c r="AH329" s="401"/>
      <c r="AI329" s="401"/>
      <c r="AJ329" s="401"/>
      <c r="AK329" s="401"/>
      <c r="AL329" s="401"/>
      <c r="AM329" s="401"/>
      <c r="AN329" s="401"/>
      <c r="AO329" s="401"/>
      <c r="AP329" s="401"/>
      <c r="AQ329" s="401"/>
      <c r="AR329" s="401"/>
      <c r="AS329" s="401"/>
      <c r="AT329" s="401"/>
      <c r="AU329" s="401"/>
      <c r="AV329" s="401"/>
      <c r="AW329" s="401"/>
      <c r="AX329" s="401"/>
      <c r="AY329" s="401"/>
      <c r="AZ329" s="401"/>
      <c r="BA329" s="401"/>
      <c r="BB329" s="401"/>
      <c r="BC329" s="401"/>
      <c r="BD329" s="401"/>
      <c r="BE329" s="401"/>
      <c r="BF329" s="401"/>
      <c r="BG329" s="401"/>
      <c r="BH329" s="401"/>
      <c r="BI329" s="401"/>
      <c r="BJ329" s="401"/>
      <c r="BK329" s="401"/>
      <c r="BL329" s="401"/>
      <c r="BM329" s="401"/>
      <c r="BN329" s="401"/>
      <c r="BO329" s="401"/>
      <c r="BP329" s="401"/>
      <c r="BQ329" s="401"/>
      <c r="BR329" s="401"/>
      <c r="BS329" s="401"/>
      <c r="BT329" s="401"/>
      <c r="BU329" s="401"/>
      <c r="BV329" s="401"/>
      <c r="BW329" s="401"/>
      <c r="BX329" s="401"/>
      <c r="BY329" s="401"/>
      <c r="BZ329" s="401"/>
      <c r="CA329" s="401"/>
      <c r="CB329" s="401"/>
      <c r="CC329" s="401"/>
      <c r="CD329" s="401"/>
      <c r="CE329" s="401"/>
      <c r="CF329" s="401"/>
      <c r="CG329" s="401"/>
      <c r="CH329" s="401"/>
      <c r="CI329" s="401"/>
      <c r="CJ329" s="401"/>
      <c r="CK329" s="401"/>
      <c r="CL329" s="401"/>
      <c r="CM329" s="401"/>
      <c r="CN329" s="401"/>
      <c r="CO329" s="401"/>
      <c r="CP329" s="401"/>
      <c r="CQ329" s="401"/>
      <c r="CR329" s="401"/>
      <c r="CS329" s="401"/>
      <c r="CT329" s="401"/>
      <c r="CU329" s="401"/>
      <c r="CV329" s="401"/>
      <c r="CW329" s="401"/>
      <c r="CX329" s="401"/>
      <c r="CY329" s="401"/>
      <c r="CZ329" s="401"/>
      <c r="DA329" s="401"/>
      <c r="DB329" s="401"/>
      <c r="DC329" s="401"/>
      <c r="DD329" s="401"/>
      <c r="DE329" s="401"/>
      <c r="DF329" s="401"/>
      <c r="DG329" s="401"/>
      <c r="DH329" s="401"/>
      <c r="DI329" s="401"/>
      <c r="DJ329" s="401"/>
      <c r="DK329" s="401"/>
      <c r="DL329" s="401"/>
      <c r="DM329" s="401"/>
      <c r="DN329" s="401"/>
      <c r="DO329" s="401"/>
      <c r="DP329" s="401"/>
      <c r="DQ329" s="401"/>
      <c r="DR329" s="401"/>
      <c r="DS329" s="401"/>
      <c r="DT329" s="401"/>
      <c r="DU329" s="401"/>
      <c r="DV329" s="401"/>
      <c r="DW329" s="401"/>
      <c r="DX329" s="401"/>
      <c r="DY329" s="401"/>
      <c r="DZ329" s="401"/>
      <c r="EA329" s="401"/>
      <c r="EB329" s="401"/>
      <c r="EC329" s="401"/>
      <c r="ED329" s="401"/>
      <c r="EE329" s="401"/>
      <c r="EF329" s="401"/>
      <c r="EG329" s="401"/>
      <c r="EH329" s="401"/>
      <c r="EI329" s="401"/>
      <c r="EJ329" s="401"/>
      <c r="EK329" s="401"/>
    </row>
    <row r="330" spans="1:141" ht="14.4" x14ac:dyDescent="0.3">
      <c r="A330" s="401"/>
      <c r="B330" s="401"/>
      <c r="C330" s="401"/>
      <c r="D330" s="401"/>
      <c r="E330" s="401"/>
      <c r="F330" s="401"/>
      <c r="G330" s="401"/>
      <c r="H330" s="401"/>
      <c r="I330" s="401"/>
      <c r="J330" s="401"/>
      <c r="K330" s="401"/>
      <c r="L330" s="401"/>
      <c r="M330" s="401"/>
      <c r="N330" s="401"/>
      <c r="O330" s="401"/>
      <c r="P330" s="401"/>
      <c r="Q330" s="401"/>
      <c r="R330" s="401"/>
      <c r="S330" s="401"/>
      <c r="T330" s="401"/>
      <c r="U330" s="401"/>
      <c r="V330" s="401"/>
      <c r="W330" s="401"/>
      <c r="X330" s="401"/>
      <c r="Y330" s="401"/>
      <c r="Z330" s="401"/>
      <c r="AA330" s="401"/>
      <c r="AB330" s="401"/>
      <c r="AC330" s="401"/>
      <c r="AD330" s="401"/>
      <c r="AE330" s="401"/>
      <c r="AF330" s="401"/>
      <c r="AG330" s="401"/>
      <c r="AH330" s="401"/>
      <c r="AI330" s="401"/>
      <c r="AJ330" s="401"/>
      <c r="AK330" s="401"/>
      <c r="AL330" s="401"/>
      <c r="AM330" s="401"/>
      <c r="AN330" s="401"/>
      <c r="AO330" s="401"/>
      <c r="AP330" s="401"/>
      <c r="AQ330" s="401"/>
      <c r="AR330" s="401"/>
      <c r="AS330" s="401"/>
      <c r="AT330" s="401"/>
      <c r="AU330" s="401"/>
      <c r="AV330" s="401"/>
      <c r="AW330" s="401"/>
      <c r="AX330" s="401"/>
      <c r="AY330" s="401"/>
      <c r="AZ330" s="401"/>
      <c r="BA330" s="401"/>
      <c r="BB330" s="401"/>
      <c r="BC330" s="401"/>
      <c r="BD330" s="401"/>
      <c r="BE330" s="401"/>
      <c r="BF330" s="401"/>
      <c r="BG330" s="401"/>
      <c r="BH330" s="401"/>
      <c r="BI330" s="401"/>
      <c r="BJ330" s="401"/>
      <c r="BK330" s="401"/>
      <c r="BL330" s="401"/>
      <c r="BM330" s="401"/>
      <c r="BN330" s="401"/>
      <c r="BO330" s="401"/>
      <c r="BP330" s="401"/>
      <c r="BQ330" s="401"/>
      <c r="BR330" s="401"/>
      <c r="BS330" s="401"/>
      <c r="BT330" s="401"/>
      <c r="BU330" s="401"/>
      <c r="BV330" s="401"/>
      <c r="BW330" s="401"/>
      <c r="BX330" s="401"/>
      <c r="BY330" s="401"/>
      <c r="BZ330" s="401"/>
      <c r="CA330" s="401"/>
      <c r="CB330" s="401"/>
      <c r="CC330" s="401"/>
      <c r="CD330" s="401"/>
      <c r="CE330" s="401"/>
      <c r="CF330" s="401"/>
      <c r="CG330" s="401"/>
      <c r="CH330" s="401"/>
      <c r="CI330" s="401"/>
      <c r="CJ330" s="401"/>
      <c r="CK330" s="401"/>
      <c r="CL330" s="401"/>
      <c r="CM330" s="401"/>
      <c r="CN330" s="401"/>
      <c r="CO330" s="401"/>
      <c r="CP330" s="401"/>
      <c r="CQ330" s="401"/>
      <c r="CR330" s="401"/>
      <c r="CS330" s="401"/>
      <c r="CT330" s="401"/>
      <c r="CU330" s="401"/>
      <c r="CV330" s="401"/>
      <c r="CW330" s="401"/>
      <c r="CX330" s="401"/>
      <c r="CY330" s="401"/>
      <c r="CZ330" s="401"/>
      <c r="DA330" s="401"/>
      <c r="DB330" s="401"/>
      <c r="DC330" s="401"/>
      <c r="DD330" s="401"/>
      <c r="DE330" s="401"/>
      <c r="DF330" s="401"/>
      <c r="DG330" s="401"/>
      <c r="DH330" s="401"/>
      <c r="DI330" s="401"/>
      <c r="DJ330" s="401"/>
      <c r="DK330" s="401"/>
      <c r="DL330" s="401"/>
      <c r="DM330" s="401"/>
      <c r="DN330" s="401"/>
      <c r="DO330" s="401"/>
      <c r="DP330" s="401"/>
      <c r="DQ330" s="401"/>
      <c r="DR330" s="401"/>
      <c r="DS330" s="401"/>
      <c r="DT330" s="401"/>
      <c r="DU330" s="401"/>
      <c r="DV330" s="401"/>
      <c r="DW330" s="401"/>
      <c r="DX330" s="401"/>
      <c r="DY330" s="401"/>
      <c r="DZ330" s="401"/>
      <c r="EA330" s="401"/>
      <c r="EB330" s="401"/>
      <c r="EC330" s="401"/>
      <c r="ED330" s="401"/>
      <c r="EE330" s="401"/>
      <c r="EF330" s="401"/>
      <c r="EG330" s="401"/>
      <c r="EH330" s="401"/>
      <c r="EI330" s="401"/>
      <c r="EJ330" s="401"/>
      <c r="EK330" s="401"/>
    </row>
    <row r="331" spans="1:141" ht="14.4" x14ac:dyDescent="0.3">
      <c r="A331" s="401"/>
      <c r="B331" s="401"/>
      <c r="C331" s="401"/>
      <c r="D331" s="401"/>
      <c r="E331" s="401"/>
      <c r="F331" s="401"/>
      <c r="G331" s="401"/>
      <c r="H331" s="401"/>
      <c r="I331" s="401"/>
      <c r="J331" s="401"/>
      <c r="K331" s="401"/>
      <c r="L331" s="401"/>
      <c r="M331" s="401"/>
      <c r="N331" s="401"/>
      <c r="O331" s="401"/>
      <c r="P331" s="401"/>
      <c r="Q331" s="401"/>
      <c r="R331" s="401"/>
      <c r="S331" s="401"/>
      <c r="T331" s="401"/>
      <c r="U331" s="401"/>
      <c r="V331" s="401"/>
      <c r="W331" s="401"/>
      <c r="X331" s="401"/>
      <c r="Y331" s="401"/>
      <c r="Z331" s="401"/>
      <c r="AA331" s="401"/>
      <c r="AB331" s="401"/>
      <c r="AC331" s="401"/>
      <c r="AD331" s="401"/>
      <c r="AE331" s="401"/>
      <c r="AF331" s="401"/>
      <c r="AG331" s="401"/>
      <c r="AH331" s="401"/>
      <c r="AI331" s="401"/>
      <c r="AJ331" s="401"/>
      <c r="AK331" s="401"/>
      <c r="AL331" s="401"/>
      <c r="AM331" s="401"/>
      <c r="AN331" s="401"/>
      <c r="AO331" s="401"/>
      <c r="AP331" s="401"/>
      <c r="AQ331" s="401"/>
      <c r="AR331" s="401"/>
      <c r="AS331" s="401"/>
      <c r="AT331" s="401"/>
      <c r="AU331" s="401"/>
      <c r="AV331" s="401"/>
      <c r="AW331" s="401"/>
      <c r="AX331" s="401"/>
      <c r="AY331" s="401"/>
      <c r="AZ331" s="401"/>
      <c r="BA331" s="401"/>
      <c r="BB331" s="401"/>
      <c r="BC331" s="401"/>
      <c r="BD331" s="401"/>
      <c r="BE331" s="401"/>
      <c r="BF331" s="401"/>
      <c r="BG331" s="401"/>
      <c r="BH331" s="401"/>
      <c r="BI331" s="401"/>
      <c r="BJ331" s="401"/>
      <c r="BK331" s="401"/>
      <c r="BL331" s="401"/>
      <c r="BM331" s="401"/>
      <c r="BN331" s="401"/>
      <c r="BO331" s="401"/>
      <c r="BP331" s="401"/>
      <c r="BQ331" s="401"/>
      <c r="BR331" s="401"/>
      <c r="BS331" s="401"/>
      <c r="BT331" s="401"/>
      <c r="BU331" s="401"/>
      <c r="BV331" s="401"/>
      <c r="BW331" s="401"/>
      <c r="BX331" s="401"/>
      <c r="BY331" s="401"/>
      <c r="BZ331" s="401"/>
      <c r="CA331" s="401"/>
      <c r="CB331" s="401"/>
      <c r="CC331" s="401"/>
      <c r="CD331" s="401"/>
      <c r="CE331" s="401"/>
      <c r="CF331" s="401"/>
      <c r="CG331" s="401"/>
      <c r="CH331" s="401"/>
      <c r="CI331" s="401"/>
      <c r="CJ331" s="401"/>
      <c r="CK331" s="401"/>
      <c r="CL331" s="401"/>
      <c r="CM331" s="401"/>
      <c r="CN331" s="401"/>
      <c r="CO331" s="401"/>
      <c r="CP331" s="401"/>
      <c r="CQ331" s="401"/>
      <c r="CR331" s="401"/>
      <c r="CS331" s="401"/>
      <c r="CT331" s="401"/>
      <c r="CU331" s="401"/>
      <c r="CV331" s="401"/>
      <c r="CW331" s="401"/>
      <c r="CX331" s="401"/>
      <c r="CY331" s="401"/>
      <c r="CZ331" s="401"/>
      <c r="DA331" s="401"/>
      <c r="DB331" s="401"/>
      <c r="DC331" s="401"/>
      <c r="DD331" s="401"/>
      <c r="DE331" s="401"/>
      <c r="DF331" s="401"/>
      <c r="DG331" s="401"/>
      <c r="DH331" s="401"/>
      <c r="DI331" s="401"/>
      <c r="DJ331" s="401"/>
      <c r="DK331" s="401"/>
      <c r="DL331" s="401"/>
      <c r="DM331" s="401"/>
      <c r="DN331" s="401"/>
      <c r="DO331" s="401"/>
      <c r="DP331" s="401"/>
      <c r="DQ331" s="401"/>
      <c r="DR331" s="401"/>
      <c r="DS331" s="401"/>
      <c r="DT331" s="401"/>
      <c r="DU331" s="401"/>
      <c r="DV331" s="401"/>
      <c r="DW331" s="401"/>
      <c r="DX331" s="401"/>
      <c r="DY331" s="401"/>
      <c r="DZ331" s="401"/>
      <c r="EA331" s="401"/>
      <c r="EB331" s="401"/>
      <c r="EC331" s="401"/>
      <c r="ED331" s="401"/>
      <c r="EE331" s="401"/>
      <c r="EF331" s="401"/>
      <c r="EG331" s="401"/>
      <c r="EH331" s="401"/>
      <c r="EI331" s="401"/>
      <c r="EJ331" s="401"/>
      <c r="EK331" s="401"/>
    </row>
    <row r="332" spans="1:141" ht="14.4" x14ac:dyDescent="0.3">
      <c r="A332" s="401"/>
      <c r="B332" s="401"/>
      <c r="C332" s="401"/>
      <c r="D332" s="401"/>
      <c r="E332" s="401"/>
      <c r="F332" s="401"/>
      <c r="G332" s="401"/>
      <c r="H332" s="401"/>
      <c r="I332" s="401"/>
      <c r="J332" s="401"/>
      <c r="K332" s="401"/>
      <c r="L332" s="401"/>
      <c r="M332" s="401"/>
      <c r="N332" s="401"/>
      <c r="O332" s="401"/>
      <c r="P332" s="401"/>
      <c r="Q332" s="401"/>
      <c r="R332" s="401"/>
      <c r="S332" s="401"/>
      <c r="T332" s="401"/>
      <c r="U332" s="401"/>
      <c r="V332" s="401"/>
      <c r="W332" s="401"/>
      <c r="X332" s="401"/>
      <c r="Y332" s="401"/>
      <c r="Z332" s="401"/>
      <c r="AA332" s="401"/>
      <c r="AB332" s="401"/>
      <c r="AC332" s="401"/>
      <c r="AD332" s="401"/>
      <c r="AE332" s="401"/>
      <c r="AF332" s="401"/>
      <c r="AG332" s="401"/>
      <c r="AH332" s="401"/>
      <c r="AI332" s="401"/>
      <c r="AJ332" s="401"/>
      <c r="AK332" s="401"/>
      <c r="AL332" s="401"/>
      <c r="AM332" s="401"/>
      <c r="AN332" s="401"/>
      <c r="AO332" s="401"/>
      <c r="AP332" s="401"/>
      <c r="AQ332" s="401"/>
      <c r="AR332" s="401"/>
      <c r="AS332" s="401"/>
      <c r="AT332" s="401"/>
      <c r="AU332" s="401"/>
      <c r="AV332" s="401"/>
      <c r="AW332" s="401"/>
      <c r="AX332" s="401"/>
      <c r="AY332" s="401"/>
      <c r="AZ332" s="401"/>
      <c r="BA332" s="401"/>
      <c r="BB332" s="401"/>
      <c r="BC332" s="401"/>
      <c r="BD332" s="401"/>
      <c r="BE332" s="401"/>
      <c r="BF332" s="401"/>
      <c r="BG332" s="401"/>
      <c r="BH332" s="401"/>
      <c r="BI332" s="401"/>
      <c r="BJ332" s="401"/>
      <c r="BK332" s="401"/>
      <c r="BL332" s="401"/>
      <c r="BM332" s="401"/>
      <c r="BN332" s="401"/>
      <c r="BO332" s="401"/>
      <c r="BP332" s="401"/>
      <c r="BQ332" s="401"/>
      <c r="BR332" s="401"/>
      <c r="BS332" s="401"/>
      <c r="BT332" s="401"/>
      <c r="BU332" s="401"/>
      <c r="BV332" s="401"/>
      <c r="BW332" s="401"/>
      <c r="BX332" s="401"/>
      <c r="BY332" s="401"/>
      <c r="BZ332" s="401"/>
      <c r="CA332" s="401"/>
      <c r="CB332" s="401"/>
      <c r="CC332" s="401"/>
      <c r="CD332" s="401"/>
      <c r="CE332" s="401"/>
      <c r="CF332" s="401"/>
      <c r="CG332" s="401"/>
      <c r="CH332" s="401"/>
      <c r="CI332" s="401"/>
      <c r="CJ332" s="401"/>
      <c r="CK332" s="401"/>
      <c r="CL332" s="401"/>
      <c r="CM332" s="401"/>
      <c r="CN332" s="401"/>
      <c r="CO332" s="401"/>
      <c r="CP332" s="401"/>
      <c r="CQ332" s="401"/>
      <c r="CR332" s="401"/>
      <c r="CS332" s="401"/>
      <c r="CT332" s="401"/>
      <c r="CU332" s="401"/>
      <c r="CV332" s="401"/>
      <c r="CW332" s="401"/>
      <c r="CX332" s="401"/>
      <c r="CY332" s="401"/>
      <c r="CZ332" s="401"/>
      <c r="DA332" s="401"/>
      <c r="DB332" s="401"/>
      <c r="DC332" s="401"/>
      <c r="DD332" s="401"/>
      <c r="DE332" s="401"/>
      <c r="DF332" s="401"/>
      <c r="DG332" s="401"/>
      <c r="DH332" s="401"/>
      <c r="DI332" s="401"/>
      <c r="DJ332" s="401"/>
      <c r="DK332" s="401"/>
      <c r="DL332" s="401"/>
      <c r="DM332" s="401"/>
      <c r="DN332" s="401"/>
      <c r="DO332" s="401"/>
      <c r="DP332" s="401"/>
      <c r="DQ332" s="401"/>
      <c r="DR332" s="401"/>
      <c r="DS332" s="401"/>
      <c r="DT332" s="401"/>
      <c r="DU332" s="401"/>
      <c r="DV332" s="401"/>
      <c r="DW332" s="401"/>
      <c r="DX332" s="401"/>
      <c r="DY332" s="401"/>
      <c r="DZ332" s="401"/>
      <c r="EA332" s="401"/>
      <c r="EB332" s="401"/>
      <c r="EC332" s="401"/>
      <c r="ED332" s="401"/>
      <c r="EE332" s="401"/>
      <c r="EF332" s="401"/>
      <c r="EG332" s="401"/>
      <c r="EH332" s="401"/>
      <c r="EI332" s="401"/>
      <c r="EJ332" s="401"/>
      <c r="EK332" s="401"/>
    </row>
    <row r="333" spans="1:141" ht="14.4" x14ac:dyDescent="0.3">
      <c r="A333" s="401"/>
      <c r="B333" s="401"/>
      <c r="C333" s="401"/>
      <c r="D333" s="401"/>
      <c r="E333" s="401"/>
      <c r="F333" s="401"/>
      <c r="G333" s="401"/>
      <c r="H333" s="401"/>
      <c r="I333" s="401"/>
      <c r="J333" s="401"/>
      <c r="K333" s="401"/>
      <c r="L333" s="401"/>
      <c r="M333" s="401"/>
      <c r="N333" s="401"/>
      <c r="O333" s="401"/>
      <c r="P333" s="401"/>
      <c r="Q333" s="401"/>
      <c r="R333" s="401"/>
      <c r="S333" s="401"/>
      <c r="T333" s="401"/>
      <c r="U333" s="401"/>
      <c r="V333" s="401"/>
      <c r="W333" s="401"/>
      <c r="X333" s="401"/>
      <c r="Y333" s="401"/>
      <c r="Z333" s="401"/>
      <c r="AA333" s="401"/>
      <c r="AB333" s="401"/>
      <c r="AC333" s="401"/>
      <c r="AD333" s="401"/>
      <c r="AE333" s="401"/>
      <c r="AF333" s="401"/>
      <c r="AG333" s="401"/>
      <c r="AH333" s="401"/>
      <c r="AI333" s="401"/>
      <c r="AJ333" s="401"/>
      <c r="AK333" s="401"/>
      <c r="AL333" s="401"/>
      <c r="AM333" s="401"/>
      <c r="AN333" s="401"/>
      <c r="AO333" s="401"/>
      <c r="AP333" s="401"/>
      <c r="AQ333" s="401"/>
      <c r="AR333" s="401"/>
      <c r="AS333" s="401"/>
      <c r="AT333" s="401"/>
      <c r="AU333" s="401"/>
      <c r="AV333" s="401"/>
      <c r="AW333" s="401"/>
      <c r="AX333" s="401"/>
      <c r="AY333" s="401"/>
      <c r="AZ333" s="401"/>
      <c r="BA333" s="401"/>
      <c r="BB333" s="401"/>
      <c r="BC333" s="401"/>
      <c r="BD333" s="401"/>
      <c r="BE333" s="401"/>
      <c r="BF333" s="401"/>
      <c r="BG333" s="401"/>
      <c r="BH333" s="401"/>
      <c r="BI333" s="401"/>
      <c r="BJ333" s="401"/>
      <c r="BK333" s="401"/>
      <c r="BL333" s="401"/>
      <c r="BM333" s="401"/>
      <c r="BN333" s="401"/>
      <c r="BO333" s="401"/>
      <c r="BP333" s="401"/>
      <c r="BQ333" s="401"/>
      <c r="BR333" s="401"/>
      <c r="BS333" s="401"/>
      <c r="BT333" s="401"/>
      <c r="BU333" s="401"/>
      <c r="BV333" s="401"/>
      <c r="BW333" s="401"/>
      <c r="BX333" s="401"/>
      <c r="BY333" s="401"/>
      <c r="BZ333" s="401"/>
      <c r="CA333" s="401"/>
      <c r="CB333" s="401"/>
      <c r="CC333" s="401"/>
      <c r="CD333" s="401"/>
      <c r="CE333" s="401"/>
      <c r="CF333" s="401"/>
      <c r="CG333" s="401"/>
      <c r="CH333" s="401"/>
      <c r="CI333" s="401"/>
      <c r="CJ333" s="401"/>
      <c r="CK333" s="401"/>
      <c r="CL333" s="401"/>
      <c r="CM333" s="401"/>
      <c r="CN333" s="401"/>
      <c r="CO333" s="401"/>
      <c r="CP333" s="401"/>
      <c r="CQ333" s="401"/>
      <c r="CR333" s="401"/>
      <c r="CS333" s="401"/>
      <c r="CT333" s="401"/>
      <c r="CU333" s="401"/>
      <c r="CV333" s="401"/>
      <c r="CW333" s="401"/>
      <c r="CX333" s="401"/>
      <c r="CY333" s="401"/>
      <c r="CZ333" s="401"/>
      <c r="DA333" s="401"/>
      <c r="DB333" s="401"/>
      <c r="DC333" s="401"/>
      <c r="DD333" s="401"/>
      <c r="DE333" s="401"/>
      <c r="DF333" s="401"/>
      <c r="DG333" s="401"/>
      <c r="DH333" s="401"/>
      <c r="DI333" s="401"/>
      <c r="DJ333" s="401"/>
      <c r="DK333" s="401"/>
      <c r="DL333" s="401"/>
      <c r="DM333" s="401"/>
      <c r="DN333" s="401"/>
      <c r="DO333" s="401"/>
      <c r="DP333" s="401"/>
      <c r="DQ333" s="401"/>
      <c r="DR333" s="401"/>
      <c r="DS333" s="401"/>
      <c r="DT333" s="401"/>
      <c r="DU333" s="401"/>
      <c r="DV333" s="401"/>
      <c r="DW333" s="401"/>
      <c r="DX333" s="401"/>
      <c r="DY333" s="401"/>
      <c r="DZ333" s="401"/>
      <c r="EA333" s="401"/>
      <c r="EB333" s="401"/>
      <c r="EC333" s="401"/>
      <c r="ED333" s="401"/>
      <c r="EE333" s="401"/>
      <c r="EF333" s="401"/>
      <c r="EG333" s="401"/>
      <c r="EH333" s="401"/>
      <c r="EI333" s="401"/>
      <c r="EJ333" s="401"/>
      <c r="EK333" s="401"/>
    </row>
    <row r="334" spans="1:141" ht="14.4" x14ac:dyDescent="0.3">
      <c r="A334" s="401"/>
      <c r="B334" s="401"/>
      <c r="C334" s="401"/>
      <c r="D334" s="401"/>
      <c r="E334" s="401"/>
      <c r="F334" s="401"/>
      <c r="G334" s="401"/>
      <c r="H334" s="401"/>
      <c r="I334" s="401"/>
      <c r="J334" s="401"/>
      <c r="K334" s="401"/>
      <c r="L334" s="401"/>
      <c r="M334" s="401"/>
      <c r="N334" s="401"/>
      <c r="O334" s="401"/>
      <c r="P334" s="401"/>
      <c r="Q334" s="401"/>
      <c r="R334" s="401"/>
      <c r="S334" s="401"/>
      <c r="T334" s="401"/>
      <c r="U334" s="401"/>
      <c r="V334" s="401"/>
      <c r="W334" s="401"/>
      <c r="X334" s="401"/>
      <c r="Y334" s="401"/>
      <c r="Z334" s="401"/>
      <c r="AA334" s="401"/>
      <c r="AB334" s="401"/>
      <c r="AC334" s="401"/>
      <c r="AD334" s="401"/>
      <c r="AE334" s="401"/>
      <c r="AF334" s="401"/>
      <c r="AG334" s="401"/>
      <c r="AH334" s="401"/>
      <c r="AI334" s="401"/>
      <c r="AJ334" s="401"/>
      <c r="AK334" s="401"/>
      <c r="AL334" s="401"/>
      <c r="AM334" s="401"/>
      <c r="AN334" s="401"/>
      <c r="AO334" s="401"/>
      <c r="AP334" s="401"/>
      <c r="AQ334" s="401"/>
      <c r="AR334" s="401"/>
      <c r="AS334" s="401"/>
      <c r="AT334" s="401"/>
      <c r="AU334" s="401"/>
      <c r="AV334" s="401"/>
      <c r="AW334" s="401"/>
      <c r="AX334" s="401"/>
      <c r="AY334" s="401"/>
      <c r="AZ334" s="401"/>
      <c r="BA334" s="401"/>
      <c r="BB334" s="401"/>
      <c r="BC334" s="401"/>
      <c r="BD334" s="401"/>
      <c r="BE334" s="401"/>
      <c r="BF334" s="401"/>
      <c r="BG334" s="401"/>
      <c r="BH334" s="401"/>
      <c r="BI334" s="401"/>
      <c r="BJ334" s="401"/>
      <c r="BK334" s="401"/>
      <c r="BL334" s="401"/>
      <c r="BM334" s="401"/>
      <c r="BN334" s="401"/>
      <c r="BO334" s="401"/>
      <c r="BP334" s="401"/>
      <c r="BQ334" s="401"/>
      <c r="BR334" s="401"/>
      <c r="BS334" s="401"/>
      <c r="BT334" s="401"/>
      <c r="BU334" s="401"/>
      <c r="BV334" s="401"/>
      <c r="BW334" s="401"/>
      <c r="BX334" s="401"/>
      <c r="BY334" s="401"/>
      <c r="BZ334" s="401"/>
      <c r="CA334" s="401"/>
      <c r="CB334" s="401"/>
      <c r="CC334" s="401"/>
      <c r="CD334" s="401"/>
      <c r="CE334" s="401"/>
      <c r="CF334" s="401"/>
      <c r="CG334" s="401"/>
      <c r="CH334" s="401"/>
      <c r="CI334" s="401"/>
      <c r="CJ334" s="401"/>
      <c r="CK334" s="401"/>
      <c r="CL334" s="401"/>
      <c r="CM334" s="401"/>
      <c r="CN334" s="401"/>
      <c r="CO334" s="401"/>
      <c r="CP334" s="401"/>
      <c r="CQ334" s="401"/>
      <c r="CR334" s="401"/>
      <c r="CS334" s="401"/>
      <c r="CT334" s="401"/>
      <c r="CU334" s="401"/>
      <c r="CV334" s="401"/>
      <c r="CW334" s="401"/>
      <c r="CX334" s="401"/>
      <c r="CY334" s="401"/>
      <c r="CZ334" s="401"/>
      <c r="DA334" s="401"/>
      <c r="DB334" s="401"/>
      <c r="DC334" s="401"/>
      <c r="DD334" s="401"/>
      <c r="DE334" s="401"/>
      <c r="DF334" s="401"/>
      <c r="DG334" s="401"/>
      <c r="DH334" s="401"/>
      <c r="DI334" s="401"/>
      <c r="DJ334" s="401"/>
      <c r="DK334" s="401"/>
      <c r="DL334" s="401"/>
      <c r="DM334" s="401"/>
      <c r="DN334" s="401"/>
      <c r="DO334" s="401"/>
      <c r="DP334" s="401"/>
      <c r="DQ334" s="401"/>
      <c r="DR334" s="401"/>
      <c r="DS334" s="401"/>
      <c r="DT334" s="401"/>
      <c r="DU334" s="401"/>
      <c r="DV334" s="401"/>
      <c r="DW334" s="401"/>
      <c r="DX334" s="401"/>
      <c r="DY334" s="401"/>
      <c r="DZ334" s="401"/>
      <c r="EA334" s="401"/>
      <c r="EB334" s="401"/>
      <c r="EC334" s="401"/>
      <c r="ED334" s="401"/>
      <c r="EE334" s="401"/>
      <c r="EF334" s="401"/>
      <c r="EG334" s="401"/>
      <c r="EH334" s="401"/>
      <c r="EI334" s="401"/>
      <c r="EJ334" s="401"/>
      <c r="EK334" s="401"/>
    </row>
    <row r="335" spans="1:141" ht="14.4" x14ac:dyDescent="0.3">
      <c r="A335" s="401"/>
      <c r="B335" s="401"/>
      <c r="C335" s="401"/>
      <c r="D335" s="401"/>
      <c r="E335" s="401"/>
      <c r="F335" s="401"/>
      <c r="G335" s="401"/>
      <c r="H335" s="401"/>
      <c r="I335" s="401"/>
      <c r="J335" s="401"/>
      <c r="K335" s="401"/>
      <c r="L335" s="401"/>
      <c r="M335" s="401"/>
      <c r="N335" s="401"/>
      <c r="O335" s="401"/>
      <c r="P335" s="401"/>
      <c r="Q335" s="401"/>
      <c r="R335" s="401"/>
      <c r="S335" s="401"/>
      <c r="T335" s="401"/>
      <c r="U335" s="401"/>
      <c r="V335" s="401"/>
      <c r="W335" s="401"/>
      <c r="X335" s="401"/>
      <c r="Y335" s="401"/>
      <c r="Z335" s="401"/>
      <c r="AA335" s="401"/>
      <c r="AB335" s="401"/>
      <c r="AC335" s="401"/>
      <c r="AD335" s="401"/>
      <c r="AE335" s="401"/>
      <c r="AF335" s="401"/>
      <c r="AG335" s="401"/>
      <c r="AH335" s="401"/>
      <c r="AI335" s="401"/>
      <c r="AJ335" s="401"/>
      <c r="AK335" s="401"/>
      <c r="AL335" s="401"/>
      <c r="AM335" s="401"/>
      <c r="AN335" s="401"/>
      <c r="AO335" s="401"/>
      <c r="AP335" s="401"/>
      <c r="AQ335" s="401"/>
      <c r="AR335" s="401"/>
      <c r="AS335" s="401"/>
      <c r="AT335" s="401"/>
      <c r="AU335" s="401"/>
      <c r="AV335" s="401"/>
      <c r="AW335" s="401"/>
      <c r="AX335" s="401"/>
      <c r="AY335" s="401"/>
      <c r="AZ335" s="401"/>
      <c r="BA335" s="401"/>
      <c r="BB335" s="401"/>
      <c r="BC335" s="401"/>
      <c r="BD335" s="401"/>
      <c r="BE335" s="401"/>
      <c r="BF335" s="401"/>
      <c r="BG335" s="401"/>
      <c r="BH335" s="401"/>
      <c r="BI335" s="401"/>
      <c r="BJ335" s="401"/>
      <c r="BK335" s="401"/>
      <c r="BL335" s="401"/>
      <c r="BM335" s="401"/>
      <c r="BN335" s="401"/>
      <c r="BO335" s="401"/>
      <c r="BP335" s="401"/>
      <c r="BQ335" s="401"/>
      <c r="BR335" s="401"/>
      <c r="BS335" s="401"/>
      <c r="BT335" s="401"/>
      <c r="BU335" s="401"/>
      <c r="BV335" s="401"/>
      <c r="BW335" s="401"/>
      <c r="BX335" s="401"/>
      <c r="BY335" s="401"/>
      <c r="BZ335" s="401"/>
      <c r="CA335" s="401"/>
      <c r="CB335" s="401"/>
      <c r="CC335" s="401"/>
      <c r="CD335" s="401"/>
      <c r="CE335" s="401"/>
      <c r="CF335" s="401"/>
      <c r="CG335" s="401"/>
      <c r="CH335" s="401"/>
      <c r="CI335" s="401"/>
      <c r="CJ335" s="401"/>
      <c r="CK335" s="401"/>
      <c r="CL335" s="401"/>
      <c r="CM335" s="401"/>
      <c r="CN335" s="401"/>
      <c r="CO335" s="401"/>
      <c r="CP335" s="401"/>
      <c r="CQ335" s="401"/>
      <c r="CR335" s="401"/>
      <c r="CS335" s="401"/>
      <c r="CT335" s="401"/>
      <c r="CU335" s="401"/>
      <c r="CV335" s="401"/>
      <c r="CW335" s="401"/>
      <c r="CX335" s="401"/>
      <c r="CY335" s="401"/>
      <c r="CZ335" s="401"/>
      <c r="DA335" s="401"/>
      <c r="DB335" s="401"/>
      <c r="DC335" s="401"/>
      <c r="DD335" s="401"/>
      <c r="DE335" s="401"/>
      <c r="DF335" s="401"/>
      <c r="DG335" s="401"/>
      <c r="DH335" s="401"/>
      <c r="DI335" s="401"/>
      <c r="DJ335" s="401"/>
      <c r="DK335" s="401"/>
      <c r="DL335" s="401"/>
      <c r="DM335" s="401"/>
      <c r="DN335" s="401"/>
      <c r="DO335" s="401"/>
      <c r="DP335" s="401"/>
      <c r="DQ335" s="401"/>
      <c r="DR335" s="401"/>
      <c r="DS335" s="401"/>
      <c r="DT335" s="401"/>
      <c r="DU335" s="401"/>
      <c r="DV335" s="401"/>
      <c r="DW335" s="401"/>
      <c r="DX335" s="401"/>
      <c r="DY335" s="401"/>
      <c r="DZ335" s="401"/>
      <c r="EA335" s="401"/>
      <c r="EB335" s="401"/>
      <c r="EC335" s="401"/>
      <c r="ED335" s="401"/>
      <c r="EE335" s="401"/>
      <c r="EF335" s="401"/>
      <c r="EG335" s="401"/>
      <c r="EH335" s="401"/>
      <c r="EI335" s="401"/>
      <c r="EJ335" s="401"/>
      <c r="EK335" s="401"/>
    </row>
    <row r="336" spans="1:141" ht="14.4" x14ac:dyDescent="0.3">
      <c r="A336" s="401"/>
      <c r="B336" s="401"/>
      <c r="C336" s="401"/>
      <c r="D336" s="401"/>
      <c r="E336" s="401"/>
      <c r="F336" s="401"/>
      <c r="G336" s="401"/>
      <c r="H336" s="401"/>
      <c r="I336" s="401"/>
      <c r="J336" s="401"/>
      <c r="K336" s="401"/>
      <c r="L336" s="401"/>
      <c r="M336" s="401"/>
      <c r="N336" s="401"/>
      <c r="O336" s="401"/>
      <c r="P336" s="401"/>
      <c r="Q336" s="401"/>
      <c r="R336" s="401"/>
      <c r="S336" s="401"/>
      <c r="T336" s="401"/>
      <c r="U336" s="401"/>
      <c r="V336" s="401"/>
      <c r="W336" s="401"/>
      <c r="X336" s="401"/>
      <c r="Y336" s="401"/>
      <c r="Z336" s="401"/>
      <c r="AA336" s="401"/>
      <c r="AB336" s="401"/>
      <c r="AC336" s="401"/>
      <c r="AD336" s="401"/>
      <c r="AE336" s="401"/>
      <c r="AF336" s="401"/>
      <c r="AG336" s="401"/>
      <c r="AH336" s="401"/>
      <c r="AI336" s="401"/>
      <c r="AJ336" s="401"/>
      <c r="AK336" s="401"/>
      <c r="AL336" s="401"/>
      <c r="AM336" s="401"/>
      <c r="AN336" s="401"/>
      <c r="AO336" s="401"/>
      <c r="AP336" s="401"/>
      <c r="AQ336" s="401"/>
      <c r="AR336" s="401"/>
      <c r="AS336" s="401"/>
      <c r="AT336" s="401"/>
      <c r="AU336" s="401"/>
      <c r="AV336" s="401"/>
      <c r="AW336" s="401"/>
      <c r="AX336" s="401"/>
      <c r="AY336" s="401"/>
      <c r="AZ336" s="401"/>
      <c r="BA336" s="401"/>
      <c r="BB336" s="401"/>
      <c r="BC336" s="401"/>
      <c r="BD336" s="401"/>
      <c r="BE336" s="401"/>
      <c r="BF336" s="401"/>
      <c r="BG336" s="401"/>
      <c r="BH336" s="401"/>
      <c r="BI336" s="401"/>
      <c r="BJ336" s="401"/>
      <c r="BK336" s="401"/>
      <c r="BL336" s="401"/>
      <c r="BM336" s="401"/>
      <c r="BN336" s="401"/>
      <c r="BO336" s="401"/>
      <c r="BP336" s="401"/>
      <c r="BQ336" s="401"/>
      <c r="BR336" s="401"/>
      <c r="BS336" s="401"/>
      <c r="BT336" s="401"/>
      <c r="BU336" s="401"/>
      <c r="BV336" s="401"/>
      <c r="BW336" s="401"/>
      <c r="BX336" s="401"/>
      <c r="BY336" s="401"/>
      <c r="BZ336" s="401"/>
      <c r="CA336" s="401"/>
      <c r="CB336" s="401"/>
      <c r="CC336" s="401"/>
      <c r="CD336" s="401"/>
      <c r="CE336" s="401"/>
      <c r="CF336" s="401"/>
      <c r="CG336" s="401"/>
      <c r="CH336" s="401"/>
      <c r="CI336" s="401"/>
      <c r="CJ336" s="401"/>
      <c r="CK336" s="401"/>
      <c r="CL336" s="401"/>
      <c r="CM336" s="401"/>
      <c r="CN336" s="401"/>
      <c r="CO336" s="401"/>
      <c r="CP336" s="401"/>
      <c r="CQ336" s="401"/>
      <c r="CR336" s="401"/>
      <c r="CS336" s="401"/>
      <c r="CT336" s="401"/>
      <c r="CU336" s="401"/>
      <c r="CV336" s="401"/>
      <c r="CW336" s="401"/>
      <c r="CX336" s="401"/>
      <c r="CY336" s="401"/>
      <c r="CZ336" s="401"/>
      <c r="DA336" s="401"/>
      <c r="DB336" s="401"/>
      <c r="DC336" s="401"/>
      <c r="DD336" s="401"/>
      <c r="DE336" s="401"/>
      <c r="DF336" s="401"/>
      <c r="DG336" s="401"/>
      <c r="DH336" s="401"/>
      <c r="DI336" s="401"/>
      <c r="DJ336" s="401"/>
      <c r="DK336" s="401"/>
      <c r="DL336" s="401"/>
      <c r="DM336" s="401"/>
      <c r="DN336" s="401"/>
      <c r="DO336" s="401"/>
      <c r="DP336" s="401"/>
      <c r="DQ336" s="401"/>
      <c r="DR336" s="401"/>
      <c r="DS336" s="401"/>
      <c r="DT336" s="401"/>
      <c r="DU336" s="401"/>
      <c r="DV336" s="401"/>
      <c r="DW336" s="401"/>
      <c r="DX336" s="401"/>
      <c r="DY336" s="401"/>
      <c r="DZ336" s="401"/>
      <c r="EA336" s="401"/>
      <c r="EB336" s="401"/>
      <c r="EC336" s="401"/>
      <c r="ED336" s="401"/>
      <c r="EE336" s="401"/>
      <c r="EF336" s="401"/>
      <c r="EG336" s="401"/>
      <c r="EH336" s="401"/>
      <c r="EI336" s="401"/>
      <c r="EJ336" s="401"/>
      <c r="EK336" s="401"/>
    </row>
    <row r="337" spans="1:141" ht="14.4" x14ac:dyDescent="0.3">
      <c r="A337" s="401"/>
      <c r="B337" s="401"/>
      <c r="C337" s="401"/>
      <c r="D337" s="401"/>
      <c r="E337" s="401"/>
      <c r="F337" s="401"/>
      <c r="G337" s="401"/>
      <c r="H337" s="401"/>
      <c r="I337" s="401"/>
      <c r="J337" s="401"/>
      <c r="K337" s="401"/>
      <c r="L337" s="401"/>
      <c r="M337" s="401"/>
      <c r="N337" s="401"/>
      <c r="O337" s="401"/>
      <c r="P337" s="401"/>
      <c r="Q337" s="401"/>
      <c r="R337" s="401"/>
      <c r="S337" s="401"/>
      <c r="T337" s="401"/>
      <c r="U337" s="401"/>
      <c r="V337" s="401"/>
      <c r="W337" s="401"/>
      <c r="X337" s="401"/>
      <c r="Y337" s="401"/>
      <c r="Z337" s="401"/>
      <c r="AA337" s="401"/>
      <c r="AB337" s="401"/>
      <c r="AC337" s="401"/>
      <c r="AD337" s="401"/>
      <c r="AE337" s="401"/>
      <c r="AF337" s="401"/>
      <c r="AG337" s="401"/>
      <c r="AH337" s="401"/>
      <c r="AI337" s="401"/>
      <c r="AJ337" s="401"/>
      <c r="AK337" s="401"/>
      <c r="AL337" s="401"/>
      <c r="AM337" s="401"/>
      <c r="AN337" s="401"/>
      <c r="AO337" s="401"/>
      <c r="AP337" s="401"/>
      <c r="AQ337" s="401"/>
      <c r="AR337" s="401"/>
      <c r="AS337" s="401"/>
      <c r="AT337" s="401"/>
      <c r="AU337" s="401"/>
      <c r="AV337" s="401"/>
      <c r="AW337" s="401"/>
      <c r="AX337" s="401"/>
      <c r="AY337" s="401"/>
      <c r="AZ337" s="401"/>
      <c r="BA337" s="401"/>
      <c r="BB337" s="401"/>
      <c r="BC337" s="401"/>
      <c r="BD337" s="401"/>
      <c r="BE337" s="401"/>
      <c r="BF337" s="401"/>
      <c r="BG337" s="401"/>
      <c r="BH337" s="401"/>
      <c r="BI337" s="401"/>
      <c r="BJ337" s="401"/>
      <c r="BK337" s="401"/>
      <c r="BL337" s="401"/>
      <c r="BM337" s="401"/>
      <c r="BN337" s="401"/>
      <c r="BO337" s="401"/>
      <c r="BP337" s="401"/>
      <c r="BQ337" s="401"/>
      <c r="BR337" s="401"/>
      <c r="BS337" s="401"/>
      <c r="BT337" s="401"/>
      <c r="BU337" s="401"/>
      <c r="BV337" s="401"/>
      <c r="BW337" s="401"/>
      <c r="BX337" s="401"/>
      <c r="BY337" s="401"/>
      <c r="BZ337" s="401"/>
      <c r="CA337" s="401"/>
      <c r="CB337" s="401"/>
      <c r="CC337" s="401"/>
      <c r="CD337" s="401"/>
      <c r="CE337" s="401"/>
      <c r="CF337" s="401"/>
      <c r="CG337" s="401"/>
      <c r="CH337" s="401"/>
      <c r="CI337" s="401"/>
      <c r="CJ337" s="401"/>
      <c r="CK337" s="401"/>
      <c r="CL337" s="401"/>
      <c r="CM337" s="401"/>
      <c r="CN337" s="401"/>
      <c r="CO337" s="401"/>
      <c r="CP337" s="401"/>
      <c r="CQ337" s="401"/>
      <c r="CR337" s="401"/>
      <c r="CS337" s="401"/>
      <c r="CT337" s="401"/>
      <c r="CU337" s="401"/>
      <c r="CV337" s="401"/>
      <c r="CW337" s="401"/>
      <c r="CX337" s="401"/>
      <c r="CY337" s="401"/>
      <c r="CZ337" s="401"/>
      <c r="DA337" s="401"/>
      <c r="DB337" s="401"/>
      <c r="DC337" s="401"/>
      <c r="DD337" s="401"/>
      <c r="DE337" s="401"/>
      <c r="DF337" s="401"/>
      <c r="DG337" s="401"/>
      <c r="DH337" s="401"/>
      <c r="DI337" s="401"/>
      <c r="DJ337" s="401"/>
      <c r="DK337" s="401"/>
      <c r="DL337" s="401"/>
      <c r="DM337" s="401"/>
      <c r="DN337" s="401"/>
      <c r="DO337" s="401"/>
      <c r="DP337" s="401"/>
      <c r="DQ337" s="401"/>
      <c r="DR337" s="401"/>
      <c r="DS337" s="401"/>
      <c r="DT337" s="401"/>
      <c r="DU337" s="401"/>
      <c r="DV337" s="401"/>
      <c r="DW337" s="401"/>
      <c r="DX337" s="401"/>
      <c r="DY337" s="401"/>
      <c r="DZ337" s="401"/>
      <c r="EA337" s="401"/>
      <c r="EB337" s="401"/>
      <c r="EC337" s="401"/>
      <c r="ED337" s="401"/>
      <c r="EE337" s="401"/>
      <c r="EF337" s="401"/>
      <c r="EG337" s="401"/>
      <c r="EH337" s="401"/>
      <c r="EI337" s="401"/>
      <c r="EJ337" s="401"/>
      <c r="EK337" s="401"/>
    </row>
    <row r="338" spans="1:141" ht="14.4" x14ac:dyDescent="0.3">
      <c r="A338" s="401"/>
      <c r="B338" s="401"/>
      <c r="C338" s="401"/>
      <c r="D338" s="401"/>
      <c r="E338" s="401"/>
      <c r="F338" s="401"/>
      <c r="G338" s="401"/>
      <c r="H338" s="401"/>
      <c r="I338" s="401"/>
      <c r="J338" s="401"/>
      <c r="K338" s="401"/>
      <c r="L338" s="401"/>
      <c r="M338" s="401"/>
      <c r="N338" s="401"/>
      <c r="O338" s="401"/>
      <c r="P338" s="401"/>
      <c r="Q338" s="401"/>
      <c r="R338" s="401"/>
      <c r="S338" s="401"/>
      <c r="T338" s="401"/>
      <c r="U338" s="401"/>
      <c r="V338" s="401"/>
      <c r="W338" s="401"/>
      <c r="X338" s="401"/>
      <c r="Y338" s="401"/>
      <c r="Z338" s="401"/>
      <c r="AA338" s="401"/>
      <c r="AB338" s="401"/>
      <c r="AC338" s="401"/>
      <c r="AD338" s="401"/>
      <c r="AE338" s="401"/>
      <c r="AF338" s="401"/>
      <c r="AG338" s="401"/>
      <c r="AH338" s="401"/>
      <c r="AI338" s="401"/>
      <c r="AJ338" s="401"/>
      <c r="AK338" s="401"/>
      <c r="AL338" s="401"/>
      <c r="AM338" s="401"/>
      <c r="AN338" s="401"/>
      <c r="AO338" s="401"/>
      <c r="AP338" s="401"/>
      <c r="AQ338" s="401"/>
      <c r="AR338" s="401"/>
      <c r="AS338" s="401"/>
      <c r="AT338" s="401"/>
      <c r="AU338" s="401"/>
      <c r="AV338" s="401"/>
      <c r="AW338" s="401"/>
      <c r="AX338" s="401"/>
      <c r="AY338" s="401"/>
      <c r="AZ338" s="401"/>
      <c r="BA338" s="401"/>
      <c r="BB338" s="401"/>
      <c r="BC338" s="401"/>
      <c r="BD338" s="401"/>
      <c r="BE338" s="401"/>
      <c r="BF338" s="401"/>
      <c r="BG338" s="401"/>
      <c r="BH338" s="401"/>
      <c r="BI338" s="401"/>
      <c r="BJ338" s="401"/>
      <c r="BK338" s="401"/>
      <c r="BL338" s="401"/>
      <c r="BM338" s="401"/>
      <c r="BN338" s="401"/>
      <c r="BO338" s="401"/>
      <c r="BP338" s="401"/>
      <c r="BQ338" s="401"/>
      <c r="BR338" s="401"/>
      <c r="BS338" s="401"/>
      <c r="BT338" s="401"/>
      <c r="BU338" s="401"/>
      <c r="BV338" s="401"/>
      <c r="BW338" s="401"/>
      <c r="BX338" s="401"/>
      <c r="BY338" s="401"/>
      <c r="BZ338" s="401"/>
      <c r="CA338" s="401"/>
      <c r="CB338" s="401"/>
      <c r="CC338" s="401"/>
      <c r="CD338" s="401"/>
      <c r="CE338" s="401"/>
      <c r="CF338" s="401"/>
      <c r="CG338" s="401"/>
      <c r="CH338" s="401"/>
      <c r="CI338" s="401"/>
      <c r="CJ338" s="401"/>
      <c r="CK338" s="401"/>
      <c r="CL338" s="401"/>
      <c r="CM338" s="401"/>
      <c r="CN338" s="401"/>
      <c r="CO338" s="401"/>
      <c r="CP338" s="401"/>
      <c r="CQ338" s="401"/>
      <c r="CR338" s="401"/>
      <c r="CS338" s="401"/>
      <c r="CT338" s="401"/>
      <c r="CU338" s="401"/>
      <c r="CV338" s="401"/>
      <c r="CW338" s="401"/>
      <c r="CX338" s="401"/>
      <c r="CY338" s="401"/>
      <c r="CZ338" s="401"/>
      <c r="DA338" s="401"/>
      <c r="DB338" s="401"/>
      <c r="DC338" s="401"/>
      <c r="DD338" s="401"/>
      <c r="DE338" s="401"/>
      <c r="DF338" s="401"/>
      <c r="DG338" s="401"/>
      <c r="DH338" s="401"/>
      <c r="DI338" s="401"/>
      <c r="DJ338" s="401"/>
      <c r="DK338" s="401"/>
      <c r="DL338" s="401"/>
      <c r="DM338" s="401"/>
      <c r="DN338" s="401"/>
      <c r="DO338" s="401"/>
      <c r="DP338" s="401"/>
      <c r="DQ338" s="401"/>
      <c r="DR338" s="401"/>
      <c r="DS338" s="401"/>
      <c r="DT338" s="401"/>
      <c r="DU338" s="401"/>
      <c r="DV338" s="401"/>
      <c r="DW338" s="401"/>
      <c r="DX338" s="401"/>
      <c r="DY338" s="401"/>
      <c r="DZ338" s="401"/>
      <c r="EA338" s="401"/>
      <c r="EB338" s="401"/>
      <c r="EC338" s="401"/>
      <c r="ED338" s="401"/>
      <c r="EE338" s="401"/>
      <c r="EF338" s="401"/>
      <c r="EG338" s="401"/>
      <c r="EH338" s="401"/>
      <c r="EI338" s="401"/>
      <c r="EJ338" s="401"/>
      <c r="EK338" s="401"/>
    </row>
    <row r="339" spans="1:141" ht="14.4" x14ac:dyDescent="0.3">
      <c r="A339" s="401"/>
      <c r="B339" s="401"/>
      <c r="C339" s="401"/>
      <c r="D339" s="401"/>
      <c r="E339" s="401"/>
      <c r="F339" s="401"/>
      <c r="G339" s="401"/>
      <c r="H339" s="401"/>
      <c r="I339" s="401"/>
      <c r="J339" s="401"/>
      <c r="K339" s="401"/>
      <c r="L339" s="401"/>
      <c r="M339" s="401"/>
      <c r="N339" s="401"/>
      <c r="O339" s="401"/>
      <c r="P339" s="401"/>
      <c r="Q339" s="401"/>
      <c r="R339" s="401"/>
      <c r="S339" s="401"/>
      <c r="T339" s="401"/>
      <c r="U339" s="401"/>
      <c r="V339" s="401"/>
      <c r="W339" s="401"/>
      <c r="X339" s="401"/>
      <c r="Y339" s="401"/>
      <c r="Z339" s="401"/>
      <c r="AA339" s="401"/>
      <c r="AB339" s="401"/>
      <c r="AC339" s="401"/>
      <c r="AD339" s="401"/>
      <c r="AE339" s="401"/>
      <c r="AF339" s="401"/>
      <c r="AG339" s="401"/>
      <c r="AH339" s="401"/>
      <c r="AI339" s="401"/>
      <c r="AJ339" s="401"/>
      <c r="AK339" s="401"/>
      <c r="AL339" s="401"/>
      <c r="AM339" s="401"/>
      <c r="AN339" s="401"/>
      <c r="AO339" s="401"/>
      <c r="AP339" s="401"/>
      <c r="AQ339" s="401"/>
      <c r="AR339" s="401"/>
      <c r="AS339" s="401"/>
      <c r="AT339" s="401"/>
      <c r="AU339" s="401"/>
      <c r="AV339" s="401"/>
      <c r="AW339" s="401"/>
      <c r="AX339" s="401"/>
      <c r="AY339" s="401"/>
      <c r="AZ339" s="401"/>
      <c r="BA339" s="401"/>
      <c r="BB339" s="401"/>
      <c r="BC339" s="401"/>
      <c r="BD339" s="401"/>
      <c r="BE339" s="401"/>
      <c r="BF339" s="401"/>
      <c r="BG339" s="401"/>
      <c r="BH339" s="401"/>
      <c r="BI339" s="401"/>
      <c r="BJ339" s="401"/>
      <c r="BK339" s="401"/>
      <c r="BL339" s="401"/>
      <c r="BM339" s="401"/>
      <c r="BN339" s="401"/>
      <c r="BO339" s="401"/>
      <c r="BP339" s="401"/>
      <c r="BQ339" s="401"/>
      <c r="BR339" s="401"/>
      <c r="BS339" s="401"/>
      <c r="BT339" s="401"/>
      <c r="BU339" s="401"/>
      <c r="BV339" s="401"/>
      <c r="BW339" s="401"/>
      <c r="BX339" s="401"/>
      <c r="BY339" s="401"/>
      <c r="BZ339" s="401"/>
      <c r="CA339" s="401"/>
      <c r="CB339" s="401"/>
      <c r="CC339" s="401"/>
      <c r="CD339" s="401"/>
      <c r="CE339" s="401"/>
      <c r="CF339" s="401"/>
      <c r="CG339" s="401"/>
      <c r="CH339" s="401"/>
      <c r="CI339" s="401"/>
      <c r="CJ339" s="401"/>
      <c r="CK339" s="401"/>
      <c r="CL339" s="401"/>
      <c r="CM339" s="401"/>
      <c r="CN339" s="401"/>
      <c r="CO339" s="401"/>
      <c r="CP339" s="401"/>
      <c r="CQ339" s="401"/>
      <c r="CR339" s="401"/>
      <c r="CS339" s="401"/>
      <c r="CT339" s="401"/>
      <c r="CU339" s="401"/>
      <c r="CV339" s="401"/>
      <c r="CW339" s="401"/>
      <c r="CX339" s="401"/>
      <c r="CY339" s="401"/>
      <c r="CZ339" s="401"/>
      <c r="DA339" s="401"/>
      <c r="DB339" s="401"/>
      <c r="DC339" s="401"/>
      <c r="DD339" s="401"/>
      <c r="DE339" s="401"/>
      <c r="DF339" s="401"/>
      <c r="DG339" s="401"/>
      <c r="DH339" s="401"/>
      <c r="DI339" s="401"/>
      <c r="DJ339" s="401"/>
      <c r="DK339" s="401"/>
      <c r="DL339" s="401"/>
      <c r="DM339" s="401"/>
      <c r="DN339" s="401"/>
      <c r="DO339" s="401"/>
      <c r="DP339" s="401"/>
      <c r="DQ339" s="401"/>
      <c r="DR339" s="401"/>
      <c r="DS339" s="401"/>
      <c r="DT339" s="401"/>
      <c r="DU339" s="401"/>
      <c r="DV339" s="401"/>
      <c r="DW339" s="401"/>
      <c r="DX339" s="401"/>
      <c r="DY339" s="401"/>
      <c r="DZ339" s="401"/>
      <c r="EA339" s="401"/>
      <c r="EB339" s="401"/>
      <c r="EC339" s="401"/>
      <c r="ED339" s="401"/>
      <c r="EE339" s="401"/>
      <c r="EF339" s="401"/>
      <c r="EG339" s="401"/>
      <c r="EH339" s="401"/>
      <c r="EI339" s="401"/>
      <c r="EJ339" s="401"/>
      <c r="EK339" s="401"/>
    </row>
    <row r="340" spans="1:141" ht="14.4" x14ac:dyDescent="0.3">
      <c r="A340" s="401"/>
      <c r="B340" s="401"/>
      <c r="C340" s="401"/>
      <c r="D340" s="401"/>
      <c r="E340" s="401"/>
      <c r="F340" s="401"/>
      <c r="G340" s="401"/>
      <c r="H340" s="401"/>
      <c r="I340" s="401"/>
      <c r="J340" s="401"/>
      <c r="K340" s="401"/>
      <c r="L340" s="401"/>
      <c r="M340" s="401"/>
      <c r="N340" s="401"/>
      <c r="O340" s="401"/>
      <c r="P340" s="401"/>
      <c r="Q340" s="401"/>
      <c r="R340" s="401"/>
      <c r="S340" s="401"/>
      <c r="T340" s="401"/>
      <c r="U340" s="401"/>
      <c r="V340" s="401"/>
      <c r="W340" s="401"/>
      <c r="X340" s="401"/>
      <c r="Y340" s="401"/>
      <c r="Z340" s="401"/>
      <c r="AA340" s="401"/>
      <c r="AB340" s="401"/>
      <c r="AC340" s="401"/>
      <c r="AD340" s="401"/>
      <c r="AE340" s="401"/>
      <c r="AF340" s="401"/>
      <c r="AG340" s="401"/>
      <c r="AH340" s="401"/>
      <c r="AI340" s="401"/>
      <c r="AJ340" s="401"/>
      <c r="AK340" s="401"/>
      <c r="AL340" s="401"/>
      <c r="AM340" s="401"/>
      <c r="AN340" s="401"/>
      <c r="AO340" s="401"/>
      <c r="AP340" s="401"/>
      <c r="AQ340" s="401"/>
      <c r="AR340" s="401"/>
      <c r="AS340" s="401"/>
      <c r="AT340" s="401"/>
      <c r="AU340" s="401"/>
      <c r="AV340" s="401"/>
      <c r="AW340" s="401"/>
      <c r="AX340" s="401"/>
      <c r="AY340" s="401"/>
      <c r="AZ340" s="401"/>
      <c r="BA340" s="401"/>
      <c r="BB340" s="401"/>
      <c r="BC340" s="401"/>
      <c r="BD340" s="401"/>
      <c r="BE340" s="401"/>
      <c r="BF340" s="401"/>
      <c r="BG340" s="401"/>
      <c r="BH340" s="401"/>
      <c r="BI340" s="401"/>
      <c r="BJ340" s="401"/>
      <c r="BK340" s="401"/>
      <c r="BL340" s="401"/>
      <c r="BM340" s="401"/>
      <c r="BN340" s="401"/>
      <c r="BO340" s="401"/>
      <c r="BP340" s="401"/>
      <c r="BQ340" s="401"/>
      <c r="BR340" s="401"/>
      <c r="BS340" s="401"/>
      <c r="BT340" s="401"/>
      <c r="BU340" s="401"/>
      <c r="BV340" s="401"/>
      <c r="BW340" s="401"/>
      <c r="BX340" s="401"/>
      <c r="BY340" s="401"/>
      <c r="BZ340" s="401"/>
      <c r="CA340" s="401"/>
      <c r="CB340" s="401"/>
      <c r="CC340" s="401"/>
      <c r="CD340" s="401"/>
      <c r="CE340" s="401"/>
      <c r="CF340" s="401"/>
      <c r="CG340" s="401"/>
      <c r="CH340" s="401"/>
      <c r="CI340" s="401"/>
      <c r="CJ340" s="401"/>
      <c r="CK340" s="401"/>
      <c r="CL340" s="401"/>
      <c r="CM340" s="401"/>
      <c r="CN340" s="401"/>
      <c r="CO340" s="401"/>
      <c r="CP340" s="401"/>
      <c r="CQ340" s="401"/>
      <c r="CR340" s="401"/>
      <c r="CS340" s="401"/>
      <c r="CT340" s="401"/>
      <c r="CU340" s="401"/>
      <c r="CV340" s="401"/>
      <c r="CW340" s="401"/>
      <c r="CX340" s="401"/>
      <c r="CY340" s="401"/>
      <c r="CZ340" s="401"/>
      <c r="DA340" s="401"/>
      <c r="DB340" s="401"/>
      <c r="DC340" s="401"/>
      <c r="DD340" s="401"/>
      <c r="DE340" s="401"/>
      <c r="DF340" s="401"/>
      <c r="DG340" s="401"/>
      <c r="DH340" s="401"/>
      <c r="DI340" s="401"/>
      <c r="DJ340" s="401"/>
      <c r="DK340" s="401"/>
      <c r="DL340" s="401"/>
      <c r="DM340" s="401"/>
      <c r="DN340" s="401"/>
      <c r="DO340" s="401"/>
      <c r="DP340" s="401"/>
      <c r="DQ340" s="401"/>
      <c r="DR340" s="401"/>
      <c r="DS340" s="401"/>
      <c r="DT340" s="401"/>
      <c r="DU340" s="401"/>
      <c r="DV340" s="401"/>
      <c r="DW340" s="401"/>
      <c r="DX340" s="401"/>
      <c r="DY340" s="401"/>
      <c r="DZ340" s="401"/>
      <c r="EA340" s="401"/>
      <c r="EB340" s="401"/>
      <c r="EC340" s="401"/>
      <c r="ED340" s="401"/>
      <c r="EE340" s="401"/>
      <c r="EF340" s="401"/>
      <c r="EG340" s="401"/>
      <c r="EH340" s="401"/>
      <c r="EI340" s="401"/>
      <c r="EJ340" s="401"/>
      <c r="EK340" s="401"/>
    </row>
    <row r="341" spans="1:141" ht="14.4" x14ac:dyDescent="0.3">
      <c r="A341" s="401"/>
      <c r="B341" s="401"/>
      <c r="C341" s="401"/>
      <c r="D341" s="401"/>
      <c r="E341" s="401"/>
      <c r="F341" s="401"/>
      <c r="G341" s="401"/>
      <c r="H341" s="401"/>
      <c r="I341" s="401"/>
      <c r="J341" s="401"/>
      <c r="K341" s="401"/>
      <c r="L341" s="401"/>
      <c r="M341" s="401"/>
      <c r="N341" s="401"/>
      <c r="O341" s="401"/>
      <c r="P341" s="401"/>
      <c r="Q341" s="401"/>
      <c r="R341" s="401"/>
      <c r="S341" s="401"/>
      <c r="T341" s="401"/>
      <c r="U341" s="401"/>
      <c r="V341" s="401"/>
      <c r="W341" s="401"/>
      <c r="X341" s="401"/>
      <c r="Y341" s="401"/>
      <c r="Z341" s="401"/>
      <c r="AA341" s="401"/>
      <c r="AB341" s="401"/>
      <c r="AC341" s="401"/>
      <c r="AD341" s="401"/>
      <c r="AE341" s="401"/>
      <c r="AF341" s="401"/>
      <c r="AG341" s="401"/>
      <c r="AH341" s="401"/>
      <c r="AI341" s="401"/>
      <c r="AJ341" s="401"/>
      <c r="AK341" s="401"/>
      <c r="AL341" s="401"/>
      <c r="AM341" s="401"/>
      <c r="AN341" s="401"/>
      <c r="AO341" s="401"/>
      <c r="AP341" s="401"/>
      <c r="AQ341" s="401"/>
      <c r="AR341" s="401"/>
      <c r="AS341" s="401"/>
      <c r="AT341" s="401"/>
      <c r="AU341" s="401"/>
      <c r="AV341" s="401"/>
      <c r="AW341" s="401"/>
      <c r="AX341" s="401"/>
      <c r="AY341" s="401"/>
      <c r="AZ341" s="401"/>
      <c r="BA341" s="401"/>
      <c r="BB341" s="401"/>
      <c r="BC341" s="401"/>
      <c r="BD341" s="401"/>
      <c r="BE341" s="401"/>
      <c r="BF341" s="401"/>
      <c r="BG341" s="401"/>
      <c r="BH341" s="401"/>
      <c r="BI341" s="401"/>
      <c r="BJ341" s="401"/>
      <c r="BK341" s="401"/>
      <c r="BL341" s="401"/>
      <c r="BM341" s="401"/>
      <c r="BN341" s="401"/>
      <c r="BO341" s="401"/>
      <c r="BP341" s="401"/>
      <c r="BQ341" s="401"/>
      <c r="BR341" s="401"/>
      <c r="BS341" s="401"/>
      <c r="BT341" s="401"/>
      <c r="BU341" s="401"/>
      <c r="BV341" s="401"/>
      <c r="BW341" s="401"/>
      <c r="BX341" s="401"/>
      <c r="BY341" s="401"/>
      <c r="BZ341" s="401"/>
      <c r="CA341" s="401"/>
      <c r="CB341" s="401"/>
      <c r="CC341" s="401"/>
      <c r="CD341" s="401"/>
      <c r="CE341" s="401"/>
      <c r="CF341" s="401"/>
      <c r="CG341" s="401"/>
      <c r="CH341" s="401"/>
      <c r="CI341" s="401"/>
      <c r="CJ341" s="401"/>
      <c r="CK341" s="401"/>
      <c r="CL341" s="401"/>
      <c r="CM341" s="401"/>
      <c r="CN341" s="401"/>
      <c r="CO341" s="401"/>
      <c r="CP341" s="401"/>
      <c r="CQ341" s="401"/>
      <c r="CR341" s="401"/>
      <c r="CS341" s="401"/>
      <c r="CT341" s="401"/>
      <c r="CU341" s="401"/>
      <c r="CV341" s="401"/>
      <c r="CW341" s="401"/>
      <c r="CX341" s="401"/>
      <c r="CY341" s="401"/>
      <c r="CZ341" s="401"/>
      <c r="DA341" s="401"/>
      <c r="DB341" s="401"/>
      <c r="DC341" s="401"/>
      <c r="DD341" s="401"/>
      <c r="DE341" s="401"/>
      <c r="DF341" s="401"/>
      <c r="DG341" s="401"/>
      <c r="DH341" s="401"/>
      <c r="DI341" s="401"/>
      <c r="DJ341" s="401"/>
      <c r="DK341" s="401"/>
      <c r="DL341" s="401"/>
      <c r="DM341" s="401"/>
      <c r="DN341" s="401"/>
      <c r="DO341" s="401"/>
      <c r="DP341" s="401"/>
      <c r="DQ341" s="401"/>
      <c r="DR341" s="401"/>
      <c r="DS341" s="401"/>
      <c r="DT341" s="401"/>
      <c r="DU341" s="401"/>
      <c r="DV341" s="401"/>
      <c r="DW341" s="401"/>
      <c r="DX341" s="401"/>
      <c r="DY341" s="401"/>
      <c r="DZ341" s="401"/>
      <c r="EA341" s="401"/>
      <c r="EB341" s="401"/>
      <c r="EC341" s="401"/>
      <c r="ED341" s="401"/>
      <c r="EE341" s="401"/>
      <c r="EF341" s="401"/>
      <c r="EG341" s="401"/>
      <c r="EH341" s="401"/>
      <c r="EI341" s="401"/>
      <c r="EJ341" s="401"/>
      <c r="EK341" s="401"/>
    </row>
    <row r="342" spans="1:141" ht="14.4" x14ac:dyDescent="0.3">
      <c r="A342" s="401"/>
      <c r="B342" s="401"/>
      <c r="C342" s="401"/>
      <c r="D342" s="401"/>
      <c r="E342" s="401"/>
      <c r="F342" s="401"/>
      <c r="G342" s="401"/>
      <c r="H342" s="401"/>
      <c r="I342" s="401"/>
      <c r="J342" s="401"/>
      <c r="K342" s="401"/>
      <c r="L342" s="401"/>
      <c r="M342" s="401"/>
      <c r="N342" s="401"/>
      <c r="O342" s="401"/>
      <c r="P342" s="401"/>
      <c r="Q342" s="401"/>
      <c r="R342" s="401"/>
      <c r="S342" s="401"/>
      <c r="T342" s="401"/>
      <c r="U342" s="401"/>
      <c r="V342" s="401"/>
      <c r="W342" s="401"/>
      <c r="X342" s="401"/>
      <c r="Y342" s="401"/>
      <c r="Z342" s="401"/>
      <c r="AA342" s="401"/>
      <c r="AB342" s="401"/>
      <c r="AC342" s="401"/>
      <c r="AD342" s="401"/>
      <c r="AE342" s="401"/>
      <c r="AF342" s="401"/>
      <c r="AG342" s="401"/>
      <c r="AH342" s="401"/>
      <c r="AI342" s="401"/>
      <c r="AJ342" s="401"/>
      <c r="AK342" s="401"/>
      <c r="AL342" s="401"/>
      <c r="AM342" s="401"/>
      <c r="AN342" s="401"/>
      <c r="AO342" s="401"/>
      <c r="AP342" s="401"/>
      <c r="AQ342" s="401"/>
      <c r="AR342" s="401"/>
      <c r="AS342" s="401"/>
      <c r="AT342" s="401"/>
      <c r="AU342" s="401"/>
      <c r="AV342" s="401"/>
      <c r="AW342" s="401"/>
      <c r="AX342" s="401"/>
      <c r="AY342" s="401"/>
      <c r="AZ342" s="401"/>
      <c r="BA342" s="401"/>
      <c r="BB342" s="401"/>
      <c r="BC342" s="401"/>
      <c r="BD342" s="401"/>
      <c r="BE342" s="401"/>
      <c r="BF342" s="401"/>
      <c r="BG342" s="401"/>
      <c r="BH342" s="401"/>
      <c r="BI342" s="401"/>
      <c r="BJ342" s="401"/>
      <c r="BK342" s="401"/>
      <c r="BL342" s="401"/>
      <c r="BM342" s="401"/>
      <c r="BN342" s="401"/>
      <c r="BO342" s="401"/>
      <c r="BP342" s="401"/>
      <c r="BQ342" s="401"/>
      <c r="BR342" s="401"/>
      <c r="BS342" s="401"/>
      <c r="BT342" s="401"/>
      <c r="BU342" s="401"/>
      <c r="BV342" s="401"/>
      <c r="BW342" s="401"/>
      <c r="BX342" s="401"/>
      <c r="BY342" s="401"/>
      <c r="BZ342" s="401"/>
      <c r="CA342" s="401"/>
      <c r="CB342" s="401"/>
      <c r="CC342" s="401"/>
      <c r="CD342" s="401"/>
      <c r="CE342" s="401"/>
      <c r="CF342" s="401"/>
      <c r="CG342" s="401"/>
      <c r="CH342" s="401"/>
      <c r="CI342" s="401"/>
      <c r="CJ342" s="401"/>
      <c r="CK342" s="401"/>
      <c r="CL342" s="401"/>
      <c r="CM342" s="401"/>
      <c r="CN342" s="401"/>
      <c r="CO342" s="401"/>
      <c r="CP342" s="401"/>
      <c r="CQ342" s="401"/>
      <c r="CR342" s="401"/>
      <c r="CS342" s="401"/>
      <c r="CT342" s="401"/>
      <c r="CU342" s="401"/>
      <c r="CV342" s="401"/>
      <c r="CW342" s="401"/>
      <c r="CX342" s="401"/>
      <c r="CY342" s="401"/>
      <c r="CZ342" s="401"/>
      <c r="DA342" s="401"/>
      <c r="DB342" s="401"/>
      <c r="DC342" s="401"/>
      <c r="DD342" s="401"/>
      <c r="DE342" s="401"/>
      <c r="DF342" s="401"/>
      <c r="DG342" s="401"/>
      <c r="DH342" s="401"/>
      <c r="DI342" s="401"/>
      <c r="DJ342" s="401"/>
      <c r="DK342" s="401"/>
      <c r="DL342" s="401"/>
      <c r="DM342" s="401"/>
      <c r="DN342" s="401"/>
      <c r="DO342" s="401"/>
      <c r="DP342" s="401"/>
      <c r="DQ342" s="401"/>
      <c r="DR342" s="401"/>
      <c r="DS342" s="401"/>
      <c r="DT342" s="401"/>
      <c r="DU342" s="401"/>
      <c r="DV342" s="401"/>
      <c r="DW342" s="401"/>
      <c r="DX342" s="401"/>
      <c r="DY342" s="401"/>
      <c r="DZ342" s="401"/>
      <c r="EA342" s="401"/>
      <c r="EB342" s="401"/>
      <c r="EC342" s="401"/>
      <c r="ED342" s="401"/>
      <c r="EE342" s="401"/>
      <c r="EF342" s="401"/>
      <c r="EG342" s="401"/>
      <c r="EH342" s="401"/>
      <c r="EI342" s="401"/>
      <c r="EJ342" s="401"/>
      <c r="EK342" s="401"/>
    </row>
    <row r="343" spans="1:141" ht="14.4" x14ac:dyDescent="0.3">
      <c r="A343" s="401"/>
      <c r="B343" s="401"/>
      <c r="C343" s="401"/>
      <c r="D343" s="401"/>
      <c r="E343" s="401"/>
      <c r="F343" s="401"/>
      <c r="G343" s="401"/>
      <c r="H343" s="401"/>
      <c r="I343" s="401"/>
      <c r="J343" s="401"/>
      <c r="K343" s="401"/>
      <c r="L343" s="401"/>
      <c r="M343" s="401"/>
      <c r="N343" s="401"/>
      <c r="O343" s="401"/>
      <c r="P343" s="401"/>
      <c r="Q343" s="401"/>
      <c r="R343" s="401"/>
      <c r="S343" s="401"/>
      <c r="T343" s="401"/>
      <c r="U343" s="401"/>
      <c r="V343" s="401"/>
      <c r="W343" s="401"/>
      <c r="X343" s="401"/>
      <c r="Y343" s="401"/>
      <c r="Z343" s="401"/>
      <c r="AA343" s="401"/>
      <c r="AB343" s="401"/>
      <c r="AC343" s="401"/>
      <c r="AD343" s="401"/>
      <c r="AE343" s="401"/>
      <c r="AF343" s="401"/>
      <c r="AG343" s="401"/>
      <c r="AH343" s="401"/>
      <c r="AI343" s="401"/>
      <c r="AJ343" s="401"/>
      <c r="AK343" s="401"/>
      <c r="AL343" s="401"/>
      <c r="AM343" s="401"/>
      <c r="AN343" s="401"/>
      <c r="AO343" s="401"/>
      <c r="AP343" s="401"/>
      <c r="AQ343" s="401"/>
      <c r="AR343" s="401"/>
      <c r="AS343" s="401"/>
      <c r="AT343" s="401"/>
      <c r="AU343" s="401"/>
      <c r="AV343" s="401"/>
      <c r="AW343" s="401"/>
      <c r="AX343" s="401"/>
      <c r="AY343" s="401"/>
      <c r="AZ343" s="401"/>
      <c r="BA343" s="401"/>
      <c r="BB343" s="401"/>
      <c r="BC343" s="401"/>
      <c r="BD343" s="401"/>
      <c r="BE343" s="401"/>
      <c r="BF343" s="401"/>
      <c r="BG343" s="401"/>
      <c r="BH343" s="401"/>
      <c r="BI343" s="401"/>
      <c r="BJ343" s="401"/>
      <c r="BK343" s="401"/>
      <c r="BL343" s="401"/>
      <c r="BM343" s="401"/>
      <c r="BN343" s="401"/>
      <c r="BO343" s="401"/>
      <c r="BP343" s="401"/>
      <c r="BQ343" s="401"/>
      <c r="BR343" s="401"/>
      <c r="BS343" s="401"/>
      <c r="BT343" s="401"/>
      <c r="BU343" s="401"/>
      <c r="BV343" s="401"/>
      <c r="BW343" s="401"/>
      <c r="BX343" s="401"/>
      <c r="BY343" s="401"/>
      <c r="BZ343" s="401"/>
      <c r="CA343" s="401"/>
      <c r="CB343" s="401"/>
      <c r="CC343" s="401"/>
      <c r="CD343" s="401"/>
      <c r="CE343" s="401"/>
      <c r="CF343" s="401"/>
      <c r="CG343" s="401"/>
      <c r="CH343" s="401"/>
      <c r="CI343" s="401"/>
      <c r="CJ343" s="401"/>
      <c r="CK343" s="401"/>
      <c r="CL343" s="401"/>
      <c r="CM343" s="401"/>
      <c r="CN343" s="401"/>
      <c r="CO343" s="401"/>
      <c r="CP343" s="401"/>
      <c r="CQ343" s="401"/>
      <c r="CR343" s="401"/>
      <c r="CS343" s="401"/>
      <c r="CT343" s="401"/>
      <c r="CU343" s="401"/>
      <c r="CV343" s="401"/>
      <c r="CW343" s="401"/>
      <c r="CX343" s="401"/>
      <c r="CY343" s="401"/>
      <c r="CZ343" s="401"/>
      <c r="DA343" s="401"/>
      <c r="DB343" s="401"/>
      <c r="DC343" s="401"/>
      <c r="DD343" s="401"/>
      <c r="DE343" s="401"/>
      <c r="DF343" s="401"/>
      <c r="DG343" s="401"/>
      <c r="DH343" s="401"/>
      <c r="DI343" s="401"/>
      <c r="DJ343" s="401"/>
      <c r="DK343" s="401"/>
      <c r="DL343" s="401"/>
      <c r="DM343" s="401"/>
      <c r="DN343" s="401"/>
      <c r="DO343" s="401"/>
      <c r="DP343" s="401"/>
      <c r="DQ343" s="401"/>
      <c r="DR343" s="401"/>
      <c r="DS343" s="401"/>
      <c r="DT343" s="401"/>
      <c r="DU343" s="401"/>
      <c r="DV343" s="401"/>
      <c r="DW343" s="401"/>
      <c r="DX343" s="401"/>
      <c r="DY343" s="401"/>
      <c r="DZ343" s="401"/>
      <c r="EA343" s="401"/>
      <c r="EB343" s="401"/>
      <c r="EC343" s="401"/>
      <c r="ED343" s="401"/>
      <c r="EE343" s="401"/>
      <c r="EF343" s="401"/>
      <c r="EG343" s="401"/>
      <c r="EH343" s="401"/>
      <c r="EI343" s="401"/>
      <c r="EJ343" s="401"/>
      <c r="EK343" s="401"/>
    </row>
    <row r="344" spans="1:141" ht="14.4" x14ac:dyDescent="0.3">
      <c r="A344" s="401"/>
      <c r="B344" s="401"/>
      <c r="C344" s="401"/>
      <c r="D344" s="401"/>
      <c r="E344" s="401"/>
      <c r="F344" s="401"/>
      <c r="G344" s="401"/>
      <c r="H344" s="401"/>
      <c r="I344" s="401"/>
      <c r="J344" s="401"/>
      <c r="K344" s="401"/>
      <c r="L344" s="401"/>
      <c r="M344" s="401"/>
      <c r="N344" s="401"/>
      <c r="O344" s="401"/>
      <c r="P344" s="401"/>
      <c r="Q344" s="401"/>
      <c r="R344" s="401"/>
      <c r="S344" s="401"/>
      <c r="T344" s="401"/>
      <c r="U344" s="401"/>
      <c r="V344" s="401"/>
      <c r="W344" s="401"/>
      <c r="X344" s="401"/>
      <c r="Y344" s="401"/>
      <c r="Z344" s="401"/>
      <c r="AA344" s="401"/>
      <c r="AB344" s="401"/>
      <c r="AC344" s="401"/>
      <c r="AD344" s="401"/>
      <c r="AE344" s="401"/>
      <c r="AF344" s="401"/>
      <c r="AG344" s="401"/>
      <c r="AH344" s="401"/>
      <c r="AI344" s="401"/>
      <c r="AJ344" s="401"/>
      <c r="AK344" s="401"/>
      <c r="AL344" s="401"/>
      <c r="AM344" s="401"/>
      <c r="AN344" s="401"/>
      <c r="AO344" s="401"/>
      <c r="AP344" s="401"/>
      <c r="AQ344" s="401"/>
      <c r="AR344" s="401"/>
      <c r="AS344" s="401"/>
      <c r="AT344" s="401"/>
      <c r="AU344" s="401"/>
      <c r="AV344" s="401"/>
      <c r="AW344" s="401"/>
      <c r="AX344" s="401"/>
      <c r="AY344" s="401"/>
      <c r="AZ344" s="401"/>
      <c r="BA344" s="401"/>
      <c r="BB344" s="401"/>
      <c r="BC344" s="401"/>
      <c r="BD344" s="401"/>
      <c r="BE344" s="401"/>
      <c r="BF344" s="401"/>
      <c r="BG344" s="401"/>
      <c r="BH344" s="401"/>
      <c r="BI344" s="401"/>
      <c r="BJ344" s="401"/>
      <c r="BK344" s="401"/>
      <c r="BL344" s="401"/>
      <c r="BM344" s="401"/>
      <c r="BN344" s="401"/>
      <c r="BO344" s="401"/>
      <c r="BP344" s="401"/>
      <c r="BQ344" s="401"/>
      <c r="BR344" s="401"/>
      <c r="BS344" s="401"/>
      <c r="BT344" s="401"/>
      <c r="BU344" s="401"/>
      <c r="BV344" s="401"/>
      <c r="BW344" s="401"/>
      <c r="BX344" s="401"/>
      <c r="BY344" s="401"/>
      <c r="BZ344" s="401"/>
      <c r="CA344" s="401"/>
      <c r="CB344" s="401"/>
      <c r="CC344" s="401"/>
      <c r="CD344" s="401"/>
      <c r="CE344" s="401"/>
      <c r="CF344" s="401"/>
      <c r="CG344" s="401"/>
      <c r="CH344" s="401"/>
      <c r="CI344" s="401"/>
      <c r="CJ344" s="401"/>
      <c r="CK344" s="401"/>
      <c r="CL344" s="401"/>
      <c r="CM344" s="401"/>
      <c r="CN344" s="401"/>
      <c r="CO344" s="401"/>
      <c r="CP344" s="401"/>
      <c r="CQ344" s="401"/>
      <c r="CR344" s="401"/>
      <c r="CS344" s="401"/>
      <c r="CT344" s="401"/>
      <c r="CU344" s="401"/>
      <c r="CV344" s="401"/>
      <c r="CW344" s="401"/>
      <c r="CX344" s="401"/>
      <c r="CY344" s="401"/>
      <c r="CZ344" s="401"/>
      <c r="DA344" s="401"/>
      <c r="DB344" s="401"/>
      <c r="DC344" s="401"/>
      <c r="DD344" s="401"/>
      <c r="DE344" s="401"/>
      <c r="DF344" s="401"/>
      <c r="DG344" s="401"/>
      <c r="DH344" s="401"/>
      <c r="DI344" s="401"/>
      <c r="DJ344" s="401"/>
      <c r="DK344" s="401"/>
      <c r="DL344" s="401"/>
      <c r="DM344" s="401"/>
      <c r="DN344" s="401"/>
      <c r="DO344" s="401"/>
      <c r="DP344" s="401"/>
      <c r="DQ344" s="401"/>
      <c r="DR344" s="401"/>
      <c r="DS344" s="401"/>
      <c r="DT344" s="401"/>
      <c r="DU344" s="401"/>
      <c r="DV344" s="401"/>
      <c r="DW344" s="401"/>
      <c r="DX344" s="401"/>
      <c r="DY344" s="401"/>
      <c r="DZ344" s="401"/>
      <c r="EA344" s="401"/>
      <c r="EB344" s="401"/>
      <c r="EC344" s="401"/>
      <c r="ED344" s="401"/>
      <c r="EE344" s="401"/>
      <c r="EF344" s="401"/>
      <c r="EG344" s="401"/>
      <c r="EH344" s="401"/>
      <c r="EI344" s="401"/>
      <c r="EJ344" s="401"/>
      <c r="EK344" s="401"/>
    </row>
    <row r="345" spans="1:141" ht="14.4" x14ac:dyDescent="0.3">
      <c r="A345" s="401"/>
      <c r="B345" s="401"/>
      <c r="C345" s="401"/>
      <c r="D345" s="401"/>
      <c r="E345" s="401"/>
      <c r="F345" s="401"/>
      <c r="G345" s="401"/>
      <c r="H345" s="401"/>
      <c r="I345" s="401"/>
      <c r="J345" s="401"/>
      <c r="K345" s="401"/>
      <c r="L345" s="401"/>
      <c r="M345" s="401"/>
      <c r="N345" s="401"/>
      <c r="O345" s="401"/>
      <c r="P345" s="401"/>
      <c r="Q345" s="401"/>
      <c r="R345" s="401"/>
      <c r="S345" s="401"/>
      <c r="T345" s="401"/>
      <c r="U345" s="401"/>
      <c r="V345" s="401"/>
      <c r="W345" s="401"/>
      <c r="X345" s="401"/>
      <c r="Y345" s="401"/>
      <c r="Z345" s="401"/>
      <c r="AA345" s="401"/>
      <c r="AB345" s="401"/>
      <c r="AC345" s="401"/>
      <c r="AD345" s="401"/>
      <c r="AE345" s="401"/>
      <c r="AF345" s="401"/>
      <c r="AG345" s="401"/>
      <c r="AH345" s="401"/>
      <c r="AI345" s="401"/>
      <c r="AJ345" s="401"/>
      <c r="AK345" s="401"/>
      <c r="AL345" s="401"/>
      <c r="AM345" s="401"/>
      <c r="AN345" s="401"/>
      <c r="AO345" s="401"/>
      <c r="AP345" s="401"/>
      <c r="AQ345" s="401"/>
      <c r="AR345" s="401"/>
      <c r="AS345" s="401"/>
      <c r="AT345" s="401"/>
      <c r="AU345" s="401"/>
      <c r="AV345" s="401"/>
      <c r="AW345" s="401"/>
      <c r="AX345" s="401"/>
      <c r="AY345" s="401"/>
      <c r="AZ345" s="401"/>
      <c r="BA345" s="401"/>
      <c r="BB345" s="401"/>
      <c r="BC345" s="401"/>
      <c r="BD345" s="401"/>
      <c r="BE345" s="401"/>
      <c r="BF345" s="401"/>
      <c r="BG345" s="401"/>
      <c r="BH345" s="401"/>
      <c r="BI345" s="401"/>
      <c r="BJ345" s="401"/>
      <c r="BK345" s="401"/>
      <c r="BL345" s="401"/>
      <c r="BM345" s="401"/>
      <c r="BN345" s="401"/>
      <c r="BO345" s="401"/>
      <c r="BP345" s="401"/>
      <c r="BQ345" s="401"/>
      <c r="BR345" s="401"/>
      <c r="BS345" s="401"/>
      <c r="BT345" s="401"/>
      <c r="BU345" s="401"/>
      <c r="BV345" s="401"/>
      <c r="BW345" s="401"/>
      <c r="BX345" s="401"/>
      <c r="BY345" s="401"/>
      <c r="BZ345" s="401"/>
      <c r="CA345" s="401"/>
      <c r="CB345" s="401"/>
      <c r="CC345" s="401"/>
      <c r="CD345" s="401"/>
      <c r="CE345" s="401"/>
      <c r="CF345" s="401"/>
      <c r="CG345" s="401"/>
      <c r="CH345" s="401"/>
      <c r="CI345" s="401"/>
      <c r="CJ345" s="401"/>
      <c r="CK345" s="401"/>
      <c r="CL345" s="401"/>
      <c r="CM345" s="401"/>
      <c r="CN345" s="401"/>
      <c r="CO345" s="401"/>
      <c r="CP345" s="401"/>
      <c r="CQ345" s="401"/>
      <c r="CR345" s="401"/>
      <c r="CS345" s="401"/>
      <c r="CT345" s="401"/>
      <c r="CU345" s="401"/>
      <c r="CV345" s="401"/>
      <c r="CW345" s="401"/>
      <c r="CX345" s="401"/>
      <c r="CY345" s="401"/>
      <c r="CZ345" s="401"/>
      <c r="DA345" s="401"/>
      <c r="DB345" s="401"/>
      <c r="DC345" s="401"/>
      <c r="DD345" s="401"/>
      <c r="DE345" s="401"/>
      <c r="DF345" s="401"/>
      <c r="DG345" s="401"/>
      <c r="DH345" s="401"/>
      <c r="DI345" s="401"/>
      <c r="DJ345" s="401"/>
      <c r="DK345" s="401"/>
      <c r="DL345" s="401"/>
      <c r="DM345" s="401"/>
      <c r="DN345" s="401"/>
      <c r="DO345" s="401"/>
      <c r="DP345" s="401"/>
      <c r="DQ345" s="401"/>
      <c r="DR345" s="401"/>
      <c r="DS345" s="401"/>
      <c r="DT345" s="401"/>
      <c r="DU345" s="401"/>
      <c r="DV345" s="401"/>
      <c r="DW345" s="401"/>
      <c r="DX345" s="401"/>
      <c r="DY345" s="401"/>
      <c r="DZ345" s="401"/>
      <c r="EA345" s="401"/>
      <c r="EB345" s="401"/>
      <c r="EC345" s="401"/>
      <c r="ED345" s="401"/>
      <c r="EE345" s="401"/>
      <c r="EF345" s="401"/>
      <c r="EG345" s="401"/>
      <c r="EH345" s="401"/>
      <c r="EI345" s="401"/>
      <c r="EJ345" s="401"/>
      <c r="EK345" s="401"/>
    </row>
    <row r="346" spans="1:141" ht="14.4" x14ac:dyDescent="0.3">
      <c r="A346" s="401"/>
      <c r="B346" s="401"/>
      <c r="C346" s="401"/>
      <c r="D346" s="401"/>
      <c r="E346" s="401"/>
      <c r="F346" s="401"/>
      <c r="G346" s="401"/>
      <c r="H346" s="401"/>
      <c r="I346" s="401"/>
      <c r="J346" s="401"/>
      <c r="K346" s="401"/>
      <c r="L346" s="401"/>
      <c r="M346" s="401"/>
      <c r="N346" s="401"/>
      <c r="O346" s="401"/>
      <c r="P346" s="401"/>
      <c r="Q346" s="401"/>
      <c r="R346" s="401"/>
      <c r="S346" s="401"/>
      <c r="T346" s="401"/>
      <c r="U346" s="401"/>
      <c r="V346" s="401"/>
      <c r="W346" s="401"/>
      <c r="X346" s="401"/>
      <c r="Y346" s="401"/>
      <c r="Z346" s="401"/>
      <c r="AA346" s="401"/>
      <c r="AB346" s="401"/>
      <c r="AC346" s="401"/>
      <c r="AD346" s="401"/>
      <c r="AE346" s="401"/>
      <c r="AF346" s="401"/>
      <c r="AG346" s="401"/>
      <c r="AH346" s="401"/>
      <c r="AI346" s="401"/>
      <c r="AJ346" s="401"/>
      <c r="AK346" s="401"/>
      <c r="AL346" s="401"/>
      <c r="AM346" s="401"/>
      <c r="AN346" s="401"/>
      <c r="AO346" s="401"/>
      <c r="AP346" s="401"/>
      <c r="AQ346" s="401"/>
      <c r="AR346" s="401"/>
      <c r="AS346" s="401"/>
      <c r="AT346" s="401"/>
      <c r="AU346" s="401"/>
      <c r="AV346" s="401"/>
      <c r="AW346" s="401"/>
      <c r="AX346" s="401"/>
      <c r="AY346" s="401"/>
      <c r="AZ346" s="401"/>
      <c r="BA346" s="401"/>
      <c r="BB346" s="401"/>
      <c r="BC346" s="401"/>
      <c r="BD346" s="401"/>
      <c r="BE346" s="401"/>
      <c r="BF346" s="401"/>
      <c r="BG346" s="401"/>
      <c r="BH346" s="401"/>
      <c r="BI346" s="401"/>
      <c r="BJ346" s="401"/>
      <c r="BK346" s="401"/>
      <c r="BL346" s="401"/>
      <c r="BM346" s="401"/>
      <c r="BN346" s="401"/>
      <c r="BO346" s="401"/>
      <c r="BP346" s="401"/>
      <c r="BQ346" s="401"/>
      <c r="BR346" s="401"/>
      <c r="BS346" s="401"/>
      <c r="BT346" s="401"/>
      <c r="BU346" s="401"/>
      <c r="BV346" s="401"/>
      <c r="BW346" s="401"/>
      <c r="BX346" s="401"/>
      <c r="BY346" s="401"/>
      <c r="BZ346" s="401"/>
      <c r="CA346" s="401"/>
      <c r="CB346" s="401"/>
      <c r="CC346" s="401"/>
      <c r="CD346" s="401"/>
      <c r="CE346" s="401"/>
      <c r="CF346" s="401"/>
      <c r="CG346" s="401"/>
      <c r="CH346" s="401"/>
      <c r="CI346" s="401"/>
      <c r="CJ346" s="401"/>
      <c r="CK346" s="401"/>
      <c r="CL346" s="401"/>
      <c r="CM346" s="401"/>
      <c r="CN346" s="401"/>
      <c r="CO346" s="401"/>
      <c r="CP346" s="401"/>
      <c r="CQ346" s="401"/>
      <c r="CR346" s="401"/>
      <c r="CS346" s="401"/>
      <c r="CT346" s="401"/>
      <c r="CU346" s="401"/>
      <c r="CV346" s="401"/>
      <c r="CW346" s="401"/>
      <c r="CX346" s="401"/>
      <c r="CY346" s="401"/>
      <c r="CZ346" s="401"/>
      <c r="DA346" s="401"/>
      <c r="DB346" s="401"/>
      <c r="DC346" s="401"/>
      <c r="DD346" s="401"/>
      <c r="DE346" s="401"/>
      <c r="DF346" s="401"/>
      <c r="DG346" s="401"/>
      <c r="DH346" s="401"/>
      <c r="DI346" s="401"/>
      <c r="DJ346" s="401"/>
      <c r="DK346" s="401"/>
      <c r="DL346" s="401"/>
      <c r="DM346" s="401"/>
      <c r="DN346" s="401"/>
      <c r="DO346" s="401"/>
      <c r="DP346" s="401"/>
      <c r="DQ346" s="401"/>
      <c r="DR346" s="401"/>
      <c r="DS346" s="401"/>
      <c r="DT346" s="401"/>
      <c r="DU346" s="401"/>
      <c r="DV346" s="401"/>
      <c r="DW346" s="401"/>
      <c r="DX346" s="401"/>
      <c r="DY346" s="401"/>
      <c r="DZ346" s="401"/>
      <c r="EA346" s="401"/>
      <c r="EB346" s="401"/>
      <c r="EC346" s="401"/>
      <c r="ED346" s="401"/>
      <c r="EE346" s="401"/>
      <c r="EF346" s="401"/>
      <c r="EG346" s="401"/>
      <c r="EH346" s="401"/>
      <c r="EI346" s="401"/>
      <c r="EJ346" s="401"/>
      <c r="EK346" s="401"/>
    </row>
    <row r="347" spans="1:141" ht="14.4" x14ac:dyDescent="0.3">
      <c r="A347" s="401"/>
      <c r="B347" s="401"/>
      <c r="C347" s="401"/>
      <c r="D347" s="401"/>
      <c r="E347" s="401"/>
      <c r="F347" s="401"/>
      <c r="G347" s="401"/>
      <c r="H347" s="401"/>
      <c r="I347" s="401"/>
      <c r="J347" s="401"/>
      <c r="K347" s="401"/>
      <c r="L347" s="401"/>
      <c r="M347" s="401"/>
      <c r="N347" s="401"/>
      <c r="O347" s="401"/>
      <c r="P347" s="401"/>
      <c r="Q347" s="401"/>
      <c r="R347" s="401"/>
      <c r="S347" s="401"/>
      <c r="T347" s="401"/>
      <c r="U347" s="401"/>
      <c r="V347" s="401"/>
      <c r="W347" s="401"/>
      <c r="X347" s="401"/>
      <c r="Y347" s="401"/>
      <c r="Z347" s="401"/>
      <c r="AA347" s="401"/>
      <c r="AB347" s="401"/>
      <c r="AC347" s="401"/>
      <c r="AD347" s="401"/>
      <c r="AE347" s="401"/>
      <c r="AF347" s="401"/>
      <c r="AG347" s="401"/>
      <c r="AH347" s="401"/>
      <c r="AI347" s="401"/>
      <c r="AJ347" s="401"/>
      <c r="AK347" s="401"/>
      <c r="AL347" s="401"/>
      <c r="AM347" s="401"/>
      <c r="AN347" s="401"/>
      <c r="AO347" s="401"/>
      <c r="AP347" s="401"/>
      <c r="AQ347" s="401"/>
      <c r="AR347" s="401"/>
      <c r="AS347" s="401"/>
      <c r="AT347" s="401"/>
      <c r="AU347" s="401"/>
      <c r="AV347" s="401"/>
      <c r="AW347" s="401"/>
      <c r="AX347" s="401"/>
      <c r="AY347" s="401"/>
      <c r="AZ347" s="401"/>
      <c r="BA347" s="401"/>
      <c r="BB347" s="401"/>
      <c r="BC347" s="401"/>
      <c r="BD347" s="401"/>
      <c r="BE347" s="401"/>
      <c r="BF347" s="401"/>
      <c r="BG347" s="401"/>
      <c r="BH347" s="401"/>
      <c r="BI347" s="401"/>
      <c r="BJ347" s="401"/>
      <c r="BK347" s="401"/>
      <c r="BL347" s="401"/>
      <c r="BM347" s="401"/>
      <c r="BN347" s="401"/>
      <c r="BO347" s="401"/>
      <c r="BP347" s="401"/>
      <c r="BQ347" s="401"/>
      <c r="BR347" s="401"/>
      <c r="BS347" s="401"/>
      <c r="BT347" s="401"/>
      <c r="BU347" s="401"/>
      <c r="BV347" s="401"/>
      <c r="BW347" s="401"/>
      <c r="BX347" s="401"/>
      <c r="BY347" s="401"/>
      <c r="BZ347" s="401"/>
      <c r="CA347" s="401"/>
      <c r="CB347" s="401"/>
      <c r="CC347" s="401"/>
      <c r="CD347" s="401"/>
      <c r="CE347" s="401"/>
      <c r="CF347" s="401"/>
      <c r="CG347" s="401"/>
      <c r="CH347" s="401"/>
      <c r="CI347" s="401"/>
      <c r="CJ347" s="401"/>
      <c r="CK347" s="401"/>
      <c r="CL347" s="401"/>
      <c r="CM347" s="401"/>
      <c r="CN347" s="401"/>
      <c r="CO347" s="401"/>
      <c r="CP347" s="401"/>
      <c r="CQ347" s="401"/>
      <c r="CR347" s="401"/>
      <c r="CS347" s="401"/>
      <c r="CT347" s="401"/>
      <c r="CU347" s="401"/>
      <c r="CV347" s="401"/>
      <c r="CW347" s="401"/>
      <c r="CX347" s="401"/>
      <c r="CY347" s="401"/>
      <c r="CZ347" s="401"/>
      <c r="DA347" s="401"/>
      <c r="DB347" s="401"/>
      <c r="DC347" s="401"/>
      <c r="DD347" s="401"/>
      <c r="DE347" s="401"/>
      <c r="DF347" s="401"/>
      <c r="DG347" s="401"/>
      <c r="DH347" s="401"/>
      <c r="DI347" s="401"/>
      <c r="DJ347" s="401"/>
      <c r="DK347" s="401"/>
      <c r="DL347" s="401"/>
      <c r="DM347" s="401"/>
      <c r="DN347" s="401"/>
      <c r="DO347" s="401"/>
      <c r="DP347" s="401"/>
      <c r="DQ347" s="401"/>
      <c r="DR347" s="401"/>
      <c r="DS347" s="401"/>
      <c r="DT347" s="401"/>
      <c r="DU347" s="401"/>
      <c r="DV347" s="401"/>
      <c r="DW347" s="401"/>
      <c r="DX347" s="401"/>
      <c r="DY347" s="401"/>
      <c r="DZ347" s="401"/>
      <c r="EA347" s="401"/>
      <c r="EB347" s="401"/>
      <c r="EC347" s="401"/>
      <c r="ED347" s="401"/>
      <c r="EE347" s="401"/>
      <c r="EF347" s="401"/>
      <c r="EG347" s="401"/>
      <c r="EH347" s="401"/>
      <c r="EI347" s="401"/>
      <c r="EJ347" s="401"/>
      <c r="EK347" s="401"/>
    </row>
    <row r="348" spans="1:141" ht="14.4" x14ac:dyDescent="0.3">
      <c r="A348" s="401"/>
      <c r="B348" s="401"/>
      <c r="C348" s="401"/>
      <c r="D348" s="401"/>
      <c r="E348" s="401"/>
      <c r="F348" s="401"/>
      <c r="G348" s="401"/>
      <c r="H348" s="401"/>
      <c r="I348" s="401"/>
      <c r="J348" s="401"/>
      <c r="K348" s="401"/>
      <c r="L348" s="401"/>
      <c r="M348" s="401"/>
      <c r="N348" s="401"/>
      <c r="O348" s="401"/>
      <c r="P348" s="401"/>
      <c r="Q348" s="401"/>
      <c r="R348" s="401"/>
      <c r="S348" s="401"/>
      <c r="T348" s="401"/>
      <c r="U348" s="401"/>
      <c r="V348" s="401"/>
      <c r="W348" s="401"/>
      <c r="X348" s="401"/>
      <c r="Y348" s="401"/>
      <c r="Z348" s="401"/>
      <c r="AA348" s="401"/>
      <c r="AB348" s="401"/>
      <c r="AC348" s="401"/>
      <c r="AD348" s="401"/>
      <c r="AE348" s="401"/>
      <c r="AF348" s="401"/>
      <c r="AG348" s="401"/>
      <c r="AH348" s="401"/>
      <c r="AI348" s="401"/>
      <c r="AJ348" s="401"/>
      <c r="AK348" s="401"/>
      <c r="AL348" s="401"/>
      <c r="AM348" s="401"/>
      <c r="AN348" s="401"/>
      <c r="AO348" s="401"/>
      <c r="AP348" s="401"/>
      <c r="AQ348" s="401"/>
      <c r="AR348" s="401"/>
      <c r="AS348" s="401"/>
      <c r="AT348" s="401"/>
      <c r="AU348" s="401"/>
      <c r="AV348" s="401"/>
      <c r="AW348" s="401"/>
      <c r="AX348" s="401"/>
      <c r="AY348" s="401"/>
      <c r="AZ348" s="401"/>
      <c r="BA348" s="401"/>
      <c r="BB348" s="401"/>
      <c r="BC348" s="401"/>
      <c r="BD348" s="401"/>
      <c r="BE348" s="401"/>
      <c r="BF348" s="401"/>
      <c r="BG348" s="401"/>
      <c r="BH348" s="401"/>
      <c r="BI348" s="401"/>
      <c r="BJ348" s="401"/>
      <c r="BK348" s="401"/>
      <c r="BL348" s="401"/>
      <c r="BM348" s="401"/>
      <c r="BN348" s="401"/>
      <c r="BO348" s="401"/>
      <c r="BP348" s="401"/>
      <c r="BQ348" s="401"/>
      <c r="BR348" s="401"/>
      <c r="BS348" s="401"/>
      <c r="BT348" s="401"/>
      <c r="BU348" s="401"/>
      <c r="BV348" s="401"/>
      <c r="BW348" s="401"/>
      <c r="BX348" s="401"/>
      <c r="BY348" s="401"/>
      <c r="BZ348" s="401"/>
      <c r="CA348" s="401"/>
      <c r="CB348" s="401"/>
      <c r="CC348" s="401"/>
      <c r="CD348" s="401"/>
      <c r="CE348" s="401"/>
      <c r="CF348" s="401"/>
      <c r="CG348" s="401"/>
      <c r="CH348" s="401"/>
      <c r="CI348" s="401"/>
      <c r="CJ348" s="401"/>
      <c r="CK348" s="401"/>
      <c r="CL348" s="401"/>
      <c r="CM348" s="401"/>
      <c r="CN348" s="401"/>
      <c r="CO348" s="401"/>
      <c r="CP348" s="401"/>
      <c r="CQ348" s="401"/>
      <c r="CR348" s="401"/>
      <c r="CS348" s="401"/>
      <c r="CT348" s="401"/>
      <c r="CU348" s="401"/>
      <c r="CV348" s="401"/>
      <c r="CW348" s="401"/>
      <c r="CX348" s="401"/>
      <c r="CY348" s="401"/>
      <c r="CZ348" s="401"/>
      <c r="DA348" s="401"/>
      <c r="DB348" s="401"/>
      <c r="DC348" s="401"/>
      <c r="DD348" s="401"/>
      <c r="DE348" s="401"/>
      <c r="DF348" s="401"/>
      <c r="DG348" s="401"/>
      <c r="DH348" s="401"/>
      <c r="DI348" s="401"/>
      <c r="DJ348" s="401"/>
      <c r="DK348" s="401"/>
      <c r="DL348" s="401"/>
      <c r="DM348" s="401"/>
      <c r="DN348" s="401"/>
      <c r="DO348" s="401"/>
      <c r="DP348" s="401"/>
      <c r="DQ348" s="401"/>
      <c r="DR348" s="401"/>
      <c r="DS348" s="401"/>
      <c r="DT348" s="401"/>
      <c r="DU348" s="401"/>
      <c r="DV348" s="401"/>
      <c r="DW348" s="401"/>
      <c r="DX348" s="401"/>
      <c r="DY348" s="401"/>
      <c r="DZ348" s="401"/>
      <c r="EA348" s="401"/>
      <c r="EB348" s="401"/>
      <c r="EC348" s="401"/>
      <c r="ED348" s="401"/>
      <c r="EE348" s="401"/>
      <c r="EF348" s="401"/>
      <c r="EG348" s="401"/>
      <c r="EH348" s="401"/>
      <c r="EI348" s="401"/>
      <c r="EJ348" s="401"/>
      <c r="EK348" s="401"/>
    </row>
    <row r="349" spans="1:141" ht="14.4" x14ac:dyDescent="0.3">
      <c r="A349" s="401"/>
      <c r="B349" s="401"/>
      <c r="C349" s="401"/>
      <c r="D349" s="401"/>
      <c r="E349" s="401"/>
      <c r="F349" s="401"/>
      <c r="G349" s="401"/>
      <c r="H349" s="401"/>
      <c r="I349" s="401"/>
      <c r="J349" s="401"/>
      <c r="K349" s="401"/>
      <c r="L349" s="401"/>
      <c r="M349" s="401"/>
      <c r="N349" s="401"/>
      <c r="O349" s="401"/>
      <c r="P349" s="401"/>
      <c r="Q349" s="401"/>
      <c r="R349" s="401"/>
      <c r="S349" s="401"/>
      <c r="T349" s="401"/>
      <c r="U349" s="401"/>
      <c r="V349" s="401"/>
      <c r="W349" s="401"/>
      <c r="X349" s="401"/>
      <c r="Y349" s="401"/>
      <c r="Z349" s="401"/>
      <c r="AA349" s="401"/>
      <c r="AB349" s="401"/>
      <c r="AC349" s="401"/>
      <c r="AD349" s="401"/>
      <c r="AE349" s="401"/>
      <c r="AF349" s="401"/>
      <c r="AG349" s="401"/>
      <c r="AH349" s="401"/>
      <c r="AI349" s="401"/>
      <c r="AJ349" s="401"/>
      <c r="AK349" s="401"/>
      <c r="AL349" s="401"/>
      <c r="AM349" s="401"/>
      <c r="AN349" s="401"/>
      <c r="AO349" s="401"/>
      <c r="AP349" s="401"/>
      <c r="AQ349" s="401"/>
      <c r="AR349" s="401"/>
      <c r="AS349" s="401"/>
      <c r="AT349" s="401"/>
      <c r="AU349" s="401"/>
      <c r="AV349" s="401"/>
      <c r="AW349" s="401"/>
      <c r="AX349" s="401"/>
      <c r="AY349" s="401"/>
      <c r="AZ349" s="401"/>
      <c r="BA349" s="401"/>
      <c r="BB349" s="401"/>
      <c r="BC349" s="401"/>
      <c r="BD349" s="401"/>
      <c r="BE349" s="401"/>
      <c r="BF349" s="401"/>
      <c r="BG349" s="401"/>
      <c r="BH349" s="401"/>
      <c r="BI349" s="401"/>
      <c r="BJ349" s="401"/>
      <c r="BK349" s="401"/>
      <c r="BL349" s="401"/>
      <c r="BM349" s="401"/>
      <c r="BN349" s="401"/>
      <c r="BO349" s="401"/>
      <c r="BP349" s="401"/>
      <c r="BQ349" s="401"/>
      <c r="BR349" s="401"/>
      <c r="BS349" s="401"/>
      <c r="BT349" s="401"/>
      <c r="BU349" s="401"/>
      <c r="BV349" s="401"/>
      <c r="BW349" s="401"/>
      <c r="BX349" s="401"/>
      <c r="BY349" s="401"/>
      <c r="BZ349" s="401"/>
      <c r="CA349" s="401"/>
      <c r="CB349" s="401"/>
      <c r="CC349" s="401"/>
      <c r="CD349" s="401"/>
      <c r="CE349" s="401"/>
      <c r="CF349" s="401"/>
      <c r="CG349" s="401"/>
      <c r="CH349" s="401"/>
      <c r="CI349" s="401"/>
      <c r="CJ349" s="401"/>
      <c r="CK349" s="401"/>
      <c r="CL349" s="401"/>
      <c r="CM349" s="401"/>
      <c r="CN349" s="401"/>
      <c r="CO349" s="401"/>
      <c r="CP349" s="401"/>
      <c r="CQ349" s="401"/>
      <c r="CR349" s="401"/>
      <c r="CS349" s="401"/>
      <c r="CT349" s="401"/>
      <c r="CU349" s="401"/>
      <c r="CV349" s="401"/>
      <c r="CW349" s="401"/>
      <c r="CX349" s="401"/>
      <c r="CY349" s="401"/>
      <c r="CZ349" s="401"/>
      <c r="DA349" s="401"/>
      <c r="DB349" s="401"/>
      <c r="DC349" s="401"/>
      <c r="DD349" s="401"/>
      <c r="DE349" s="401"/>
      <c r="DF349" s="401"/>
      <c r="DG349" s="401"/>
      <c r="DH349" s="401"/>
      <c r="DI349" s="401"/>
      <c r="DJ349" s="401"/>
      <c r="DK349" s="401"/>
      <c r="DL349" s="401"/>
      <c r="DM349" s="401"/>
      <c r="DN349" s="401"/>
      <c r="DO349" s="401"/>
      <c r="DP349" s="401"/>
      <c r="DQ349" s="401"/>
      <c r="DR349" s="401"/>
      <c r="DS349" s="401"/>
      <c r="DT349" s="401"/>
      <c r="DU349" s="401"/>
      <c r="DV349" s="401"/>
      <c r="DW349" s="401"/>
      <c r="DX349" s="401"/>
      <c r="DY349" s="401"/>
      <c r="DZ349" s="401"/>
      <c r="EA349" s="401"/>
      <c r="EB349" s="401"/>
      <c r="EC349" s="401"/>
      <c r="ED349" s="401"/>
      <c r="EE349" s="401"/>
      <c r="EF349" s="401"/>
      <c r="EG349" s="401"/>
      <c r="EH349" s="401"/>
      <c r="EI349" s="401"/>
      <c r="EJ349" s="401"/>
      <c r="EK349" s="401"/>
    </row>
    <row r="350" spans="1:141" ht="14.4" x14ac:dyDescent="0.3">
      <c r="A350" s="401"/>
      <c r="B350" s="401"/>
      <c r="C350" s="401"/>
      <c r="D350" s="401"/>
      <c r="E350" s="401"/>
      <c r="F350" s="401"/>
      <c r="G350" s="401"/>
      <c r="H350" s="401"/>
      <c r="I350" s="401"/>
      <c r="J350" s="401"/>
      <c r="K350" s="401"/>
      <c r="L350" s="401"/>
      <c r="M350" s="401"/>
      <c r="N350" s="401"/>
      <c r="O350" s="401"/>
      <c r="P350" s="401"/>
      <c r="Q350" s="401"/>
      <c r="R350" s="401"/>
      <c r="S350" s="401"/>
      <c r="T350" s="401"/>
      <c r="U350" s="401"/>
      <c r="V350" s="401"/>
      <c r="W350" s="401"/>
      <c r="X350" s="401"/>
      <c r="Y350" s="401"/>
      <c r="Z350" s="401"/>
      <c r="AA350" s="401"/>
      <c r="AB350" s="401"/>
      <c r="AC350" s="401"/>
      <c r="AD350" s="401"/>
      <c r="AE350" s="401"/>
      <c r="AF350" s="401"/>
      <c r="AG350" s="401"/>
      <c r="AH350" s="401"/>
      <c r="AI350" s="401"/>
      <c r="AJ350" s="401"/>
      <c r="AK350" s="401"/>
      <c r="AL350" s="401"/>
      <c r="AM350" s="401"/>
      <c r="AN350" s="401"/>
      <c r="AO350" s="401"/>
      <c r="AP350" s="401"/>
      <c r="AQ350" s="401"/>
      <c r="AR350" s="401"/>
      <c r="AS350" s="401"/>
      <c r="AT350" s="401"/>
      <c r="AU350" s="401"/>
      <c r="AV350" s="401"/>
      <c r="AW350" s="401"/>
      <c r="AX350" s="401"/>
      <c r="AY350" s="401"/>
      <c r="AZ350" s="401"/>
      <c r="BA350" s="401"/>
      <c r="BB350" s="401"/>
      <c r="BC350" s="401"/>
      <c r="BD350" s="401"/>
      <c r="BE350" s="401"/>
      <c r="BF350" s="401"/>
      <c r="BG350" s="401"/>
      <c r="BH350" s="401"/>
      <c r="BI350" s="401"/>
      <c r="BJ350" s="401"/>
      <c r="BK350" s="401"/>
      <c r="BL350" s="401"/>
      <c r="BM350" s="401"/>
      <c r="BN350" s="401"/>
      <c r="BO350" s="401"/>
      <c r="BP350" s="401"/>
      <c r="BQ350" s="401"/>
      <c r="BR350" s="401"/>
      <c r="BS350" s="401"/>
      <c r="BT350" s="401"/>
      <c r="BU350" s="401"/>
      <c r="BV350" s="401"/>
      <c r="BW350" s="401"/>
      <c r="BX350" s="401"/>
      <c r="BY350" s="401"/>
      <c r="BZ350" s="401"/>
      <c r="CA350" s="401"/>
      <c r="CB350" s="401"/>
      <c r="CC350" s="401"/>
      <c r="CD350" s="401"/>
      <c r="CE350" s="401"/>
      <c r="CF350" s="401"/>
      <c r="CG350" s="401"/>
      <c r="CH350" s="401"/>
      <c r="CI350" s="401"/>
      <c r="CJ350" s="401"/>
      <c r="CK350" s="401"/>
      <c r="CL350" s="401"/>
      <c r="CM350" s="401"/>
      <c r="CN350" s="401"/>
      <c r="CO350" s="401"/>
      <c r="CP350" s="401"/>
      <c r="CQ350" s="401"/>
      <c r="CR350" s="401"/>
      <c r="CS350" s="401"/>
      <c r="CT350" s="401"/>
      <c r="CU350" s="401"/>
      <c r="CV350" s="401"/>
      <c r="CW350" s="401"/>
      <c r="CX350" s="401"/>
      <c r="CY350" s="401"/>
      <c r="CZ350" s="401"/>
      <c r="DA350" s="401"/>
      <c r="DB350" s="401"/>
      <c r="DC350" s="401"/>
      <c r="DD350" s="401"/>
      <c r="DE350" s="401"/>
      <c r="DF350" s="401"/>
      <c r="DG350" s="401"/>
      <c r="DH350" s="401"/>
      <c r="DI350" s="401"/>
      <c r="DJ350" s="401"/>
      <c r="DK350" s="401"/>
      <c r="DL350" s="401"/>
      <c r="DM350" s="401"/>
      <c r="DN350" s="401"/>
      <c r="DO350" s="401"/>
      <c r="DP350" s="401"/>
      <c r="DQ350" s="401"/>
      <c r="DR350" s="401"/>
      <c r="DS350" s="401"/>
      <c r="DT350" s="401"/>
      <c r="DU350" s="401"/>
      <c r="DV350" s="401"/>
      <c r="DW350" s="401"/>
      <c r="DX350" s="401"/>
      <c r="DY350" s="401"/>
      <c r="DZ350" s="401"/>
      <c r="EA350" s="401"/>
      <c r="EB350" s="401"/>
      <c r="EC350" s="401"/>
      <c r="ED350" s="401"/>
      <c r="EE350" s="401"/>
      <c r="EF350" s="401"/>
      <c r="EG350" s="401"/>
      <c r="EH350" s="401"/>
      <c r="EI350" s="401"/>
      <c r="EJ350" s="401"/>
      <c r="EK350" s="401"/>
    </row>
    <row r="351" spans="1:141" ht="14.4" x14ac:dyDescent="0.3">
      <c r="A351" s="401"/>
      <c r="B351" s="401"/>
      <c r="C351" s="401"/>
      <c r="D351" s="401"/>
      <c r="E351" s="401"/>
      <c r="F351" s="401"/>
      <c r="G351" s="401"/>
      <c r="H351" s="401"/>
      <c r="I351" s="401"/>
      <c r="J351" s="401"/>
      <c r="K351" s="401"/>
      <c r="L351" s="401"/>
      <c r="M351" s="401"/>
      <c r="N351" s="401"/>
      <c r="O351" s="401"/>
      <c r="P351" s="401"/>
      <c r="Q351" s="401"/>
      <c r="R351" s="401"/>
      <c r="S351" s="401"/>
      <c r="T351" s="401"/>
      <c r="U351" s="401"/>
      <c r="V351" s="401"/>
      <c r="W351" s="401"/>
      <c r="X351" s="401"/>
      <c r="Y351" s="401"/>
      <c r="Z351" s="401"/>
      <c r="AA351" s="401"/>
      <c r="AB351" s="401"/>
      <c r="AC351" s="401"/>
      <c r="AD351" s="401"/>
      <c r="AE351" s="401"/>
      <c r="AF351" s="401"/>
      <c r="AG351" s="401"/>
      <c r="AH351" s="401"/>
      <c r="AI351" s="401"/>
      <c r="AJ351" s="401"/>
      <c r="AK351" s="401"/>
      <c r="AL351" s="401"/>
      <c r="AM351" s="401"/>
      <c r="AN351" s="401"/>
      <c r="AO351" s="401"/>
      <c r="AP351" s="401"/>
      <c r="AQ351" s="401"/>
      <c r="AR351" s="401"/>
      <c r="AS351" s="401"/>
      <c r="AT351" s="401"/>
      <c r="AU351" s="401"/>
      <c r="AV351" s="401"/>
      <c r="AW351" s="401"/>
      <c r="AX351" s="401"/>
      <c r="AY351" s="401"/>
      <c r="AZ351" s="401"/>
      <c r="BA351" s="401"/>
      <c r="BB351" s="401"/>
      <c r="BC351" s="401"/>
      <c r="BD351" s="401"/>
      <c r="BE351" s="401"/>
      <c r="BF351" s="401"/>
      <c r="BG351" s="401"/>
      <c r="BH351" s="401"/>
      <c r="BI351" s="401"/>
      <c r="BJ351" s="401"/>
      <c r="BK351" s="401"/>
      <c r="BL351" s="401"/>
      <c r="BM351" s="401"/>
      <c r="BN351" s="401"/>
      <c r="BO351" s="401"/>
      <c r="BP351" s="401"/>
      <c r="BQ351" s="401"/>
      <c r="BR351" s="401"/>
      <c r="BS351" s="401"/>
      <c r="BT351" s="401"/>
      <c r="BU351" s="401"/>
      <c r="BV351" s="401"/>
      <c r="BW351" s="401"/>
      <c r="BX351" s="401"/>
      <c r="BY351" s="401"/>
      <c r="BZ351" s="401"/>
      <c r="CA351" s="401"/>
      <c r="CB351" s="401"/>
      <c r="CC351" s="401"/>
      <c r="CD351" s="401"/>
      <c r="CE351" s="401"/>
      <c r="CF351" s="401"/>
      <c r="CG351" s="401"/>
      <c r="CH351" s="401"/>
      <c r="CI351" s="401"/>
      <c r="CJ351" s="401"/>
      <c r="CK351" s="401"/>
      <c r="CL351" s="401"/>
      <c r="CM351" s="401"/>
      <c r="CN351" s="401"/>
      <c r="CO351" s="401"/>
      <c r="CP351" s="401"/>
      <c r="CQ351" s="401"/>
      <c r="CR351" s="401"/>
      <c r="CS351" s="401"/>
      <c r="CT351" s="401"/>
      <c r="CU351" s="401"/>
      <c r="CV351" s="401"/>
      <c r="CW351" s="401"/>
      <c r="CX351" s="401"/>
      <c r="CY351" s="401"/>
      <c r="CZ351" s="401"/>
      <c r="DA351" s="401"/>
      <c r="DB351" s="401"/>
      <c r="DC351" s="401"/>
      <c r="DD351" s="401"/>
      <c r="DE351" s="401"/>
      <c r="DF351" s="401"/>
      <c r="DG351" s="401"/>
      <c r="DH351" s="401"/>
      <c r="DI351" s="401"/>
      <c r="DJ351" s="401"/>
      <c r="DK351" s="401"/>
      <c r="DL351" s="401"/>
      <c r="DM351" s="401"/>
      <c r="DN351" s="401"/>
      <c r="DO351" s="401"/>
      <c r="DP351" s="401"/>
      <c r="DQ351" s="401"/>
      <c r="DR351" s="401"/>
      <c r="DS351" s="401"/>
      <c r="DT351" s="401"/>
      <c r="DU351" s="401"/>
      <c r="DV351" s="401"/>
      <c r="DW351" s="401"/>
      <c r="DX351" s="401"/>
      <c r="DY351" s="401"/>
      <c r="DZ351" s="401"/>
      <c r="EA351" s="401"/>
      <c r="EB351" s="401"/>
      <c r="EC351" s="401"/>
      <c r="ED351" s="401"/>
      <c r="EE351" s="401"/>
      <c r="EF351" s="401"/>
      <c r="EG351" s="401"/>
      <c r="EH351" s="401"/>
      <c r="EI351" s="401"/>
      <c r="EJ351" s="401"/>
      <c r="EK351" s="401"/>
    </row>
    <row r="352" spans="1:141" ht="14.4" x14ac:dyDescent="0.3">
      <c r="A352" s="401"/>
      <c r="B352" s="401"/>
      <c r="C352" s="401"/>
      <c r="D352" s="401"/>
      <c r="E352" s="401"/>
      <c r="F352" s="401"/>
      <c r="G352" s="401"/>
      <c r="H352" s="401"/>
      <c r="I352" s="401"/>
      <c r="J352" s="401"/>
      <c r="K352" s="401"/>
      <c r="L352" s="401"/>
      <c r="M352" s="401"/>
      <c r="N352" s="401"/>
      <c r="O352" s="401"/>
      <c r="P352" s="401"/>
      <c r="Q352" s="401"/>
      <c r="R352" s="401"/>
      <c r="S352" s="401"/>
      <c r="T352" s="401"/>
      <c r="U352" s="401"/>
      <c r="V352" s="401"/>
      <c r="W352" s="401"/>
      <c r="X352" s="401"/>
      <c r="Y352" s="401"/>
      <c r="Z352" s="401"/>
      <c r="AA352" s="401"/>
      <c r="AB352" s="401"/>
      <c r="AC352" s="401"/>
      <c r="AD352" s="401"/>
      <c r="AE352" s="401"/>
      <c r="AF352" s="401"/>
      <c r="AG352" s="401"/>
      <c r="AH352" s="401"/>
      <c r="AI352" s="401"/>
      <c r="AJ352" s="401"/>
      <c r="AK352" s="401"/>
      <c r="AL352" s="401"/>
      <c r="AM352" s="401"/>
      <c r="AN352" s="401"/>
      <c r="AO352" s="401"/>
      <c r="AP352" s="401"/>
      <c r="AQ352" s="401"/>
      <c r="AR352" s="401"/>
      <c r="AS352" s="401"/>
      <c r="AT352" s="401"/>
      <c r="AU352" s="401"/>
      <c r="AV352" s="401"/>
      <c r="AW352" s="401"/>
      <c r="AX352" s="401"/>
      <c r="AY352" s="401"/>
      <c r="AZ352" s="401"/>
      <c r="BA352" s="401"/>
      <c r="BB352" s="401"/>
      <c r="BC352" s="401"/>
      <c r="BD352" s="401"/>
      <c r="BE352" s="401"/>
      <c r="BF352" s="401"/>
      <c r="BG352" s="401"/>
      <c r="BH352" s="401"/>
      <c r="BI352" s="401"/>
      <c r="BJ352" s="401"/>
      <c r="BK352" s="401"/>
      <c r="BL352" s="401"/>
      <c r="BM352" s="401"/>
      <c r="BN352" s="401"/>
      <c r="BO352" s="401"/>
      <c r="BP352" s="401"/>
      <c r="BQ352" s="401"/>
      <c r="BR352" s="401"/>
      <c r="BS352" s="401"/>
      <c r="BT352" s="401"/>
      <c r="BU352" s="401"/>
      <c r="BV352" s="401"/>
      <c r="BW352" s="401"/>
      <c r="BX352" s="401"/>
      <c r="BY352" s="401"/>
      <c r="BZ352" s="401"/>
      <c r="CA352" s="401"/>
      <c r="CB352" s="401"/>
      <c r="CC352" s="401"/>
      <c r="CD352" s="401"/>
      <c r="CE352" s="401"/>
      <c r="CF352" s="401"/>
      <c r="CG352" s="401"/>
      <c r="CH352" s="401"/>
      <c r="CI352" s="401"/>
      <c r="CJ352" s="401"/>
      <c r="CK352" s="401"/>
      <c r="CL352" s="401"/>
      <c r="CM352" s="401"/>
      <c r="CN352" s="401"/>
      <c r="CO352" s="401"/>
      <c r="CP352" s="401"/>
      <c r="CQ352" s="401"/>
      <c r="CR352" s="401"/>
      <c r="CS352" s="401"/>
      <c r="CT352" s="401"/>
      <c r="CU352" s="401"/>
      <c r="CV352" s="401"/>
      <c r="CW352" s="401"/>
      <c r="CX352" s="401"/>
      <c r="CY352" s="401"/>
      <c r="CZ352" s="401"/>
      <c r="DA352" s="401"/>
      <c r="DB352" s="401"/>
      <c r="DC352" s="401"/>
      <c r="DD352" s="401"/>
      <c r="DE352" s="401"/>
      <c r="DF352" s="401"/>
      <c r="DG352" s="401"/>
      <c r="DH352" s="401"/>
      <c r="DI352" s="401"/>
      <c r="DJ352" s="401"/>
      <c r="DK352" s="401"/>
      <c r="DL352" s="401"/>
      <c r="DM352" s="401"/>
      <c r="DN352" s="401"/>
      <c r="DO352" s="401"/>
      <c r="DP352" s="401"/>
      <c r="DQ352" s="401"/>
      <c r="DR352" s="401"/>
      <c r="DS352" s="401"/>
      <c r="DT352" s="401"/>
      <c r="DU352" s="401"/>
      <c r="DV352" s="401"/>
      <c r="DW352" s="401"/>
      <c r="DX352" s="401"/>
      <c r="DY352" s="401"/>
      <c r="DZ352" s="401"/>
      <c r="EA352" s="401"/>
      <c r="EB352" s="401"/>
      <c r="EC352" s="401"/>
      <c r="ED352" s="401"/>
      <c r="EE352" s="401"/>
      <c r="EF352" s="401"/>
      <c r="EG352" s="401"/>
      <c r="EH352" s="401"/>
      <c r="EI352" s="401"/>
      <c r="EJ352" s="401"/>
      <c r="EK352" s="401"/>
    </row>
    <row r="353" spans="1:141" ht="14.4" x14ac:dyDescent="0.3">
      <c r="A353" s="401"/>
      <c r="B353" s="401"/>
      <c r="C353" s="401"/>
      <c r="D353" s="401"/>
      <c r="E353" s="401"/>
      <c r="F353" s="401"/>
      <c r="G353" s="401"/>
      <c r="H353" s="401"/>
      <c r="I353" s="401"/>
      <c r="J353" s="401"/>
      <c r="K353" s="401"/>
      <c r="L353" s="401"/>
      <c r="M353" s="401"/>
      <c r="N353" s="401"/>
      <c r="O353" s="401"/>
      <c r="P353" s="401"/>
      <c r="Q353" s="401"/>
      <c r="R353" s="401"/>
      <c r="S353" s="401"/>
      <c r="T353" s="401"/>
      <c r="U353" s="401"/>
      <c r="V353" s="401"/>
      <c r="W353" s="401"/>
      <c r="X353" s="401"/>
      <c r="Y353" s="401"/>
      <c r="Z353" s="401"/>
      <c r="AA353" s="401"/>
      <c r="AB353" s="401"/>
      <c r="AC353" s="401"/>
      <c r="AD353" s="401"/>
      <c r="AE353" s="401"/>
      <c r="AF353" s="401"/>
      <c r="AG353" s="401"/>
      <c r="AH353" s="401"/>
      <c r="AI353" s="401"/>
      <c r="AJ353" s="401"/>
      <c r="AK353" s="401"/>
      <c r="AL353" s="401"/>
      <c r="AM353" s="401"/>
      <c r="AN353" s="401"/>
      <c r="AO353" s="401"/>
      <c r="AP353" s="401"/>
      <c r="AQ353" s="401"/>
      <c r="AR353" s="401"/>
      <c r="AS353" s="401"/>
      <c r="AT353" s="401"/>
      <c r="AU353" s="401"/>
      <c r="AV353" s="401"/>
      <c r="AW353" s="401"/>
      <c r="AX353" s="401"/>
      <c r="AY353" s="401"/>
      <c r="AZ353" s="401"/>
      <c r="BA353" s="401"/>
      <c r="BB353" s="401"/>
      <c r="BC353" s="401"/>
      <c r="BD353" s="401"/>
      <c r="BE353" s="401"/>
      <c r="BF353" s="401"/>
      <c r="BG353" s="401"/>
      <c r="BH353" s="401"/>
      <c r="BI353" s="401"/>
      <c r="BJ353" s="401"/>
      <c r="BK353" s="401"/>
      <c r="BL353" s="401"/>
      <c r="BM353" s="401"/>
      <c r="BN353" s="401"/>
      <c r="BO353" s="401"/>
      <c r="BP353" s="401"/>
      <c r="BQ353" s="401"/>
      <c r="BR353" s="401"/>
      <c r="BS353" s="401"/>
      <c r="BT353" s="401"/>
      <c r="BU353" s="401"/>
      <c r="BV353" s="401"/>
      <c r="BW353" s="401"/>
      <c r="BX353" s="401"/>
      <c r="BY353" s="401"/>
      <c r="BZ353" s="401"/>
      <c r="CA353" s="401"/>
      <c r="CB353" s="401"/>
      <c r="CC353" s="401"/>
      <c r="CD353" s="401"/>
      <c r="CE353" s="401"/>
      <c r="CF353" s="401"/>
      <c r="CG353" s="401"/>
      <c r="CH353" s="401"/>
      <c r="CI353" s="401"/>
      <c r="CJ353" s="401"/>
      <c r="CK353" s="401"/>
      <c r="CL353" s="401"/>
      <c r="CM353" s="401"/>
      <c r="CN353" s="401"/>
      <c r="CO353" s="401"/>
      <c r="CP353" s="401"/>
      <c r="CQ353" s="401"/>
      <c r="CR353" s="401"/>
      <c r="CS353" s="401"/>
      <c r="CT353" s="401"/>
      <c r="CU353" s="401"/>
      <c r="CV353" s="401"/>
      <c r="CW353" s="401"/>
      <c r="CX353" s="401"/>
      <c r="CY353" s="401"/>
      <c r="CZ353" s="401"/>
      <c r="DA353" s="401"/>
      <c r="DB353" s="401"/>
      <c r="DC353" s="401"/>
      <c r="DD353" s="401"/>
      <c r="DE353" s="401"/>
      <c r="DF353" s="401"/>
      <c r="DG353" s="401"/>
      <c r="DH353" s="401"/>
      <c r="DI353" s="401"/>
      <c r="DJ353" s="401"/>
      <c r="DK353" s="401"/>
      <c r="DL353" s="401"/>
      <c r="DM353" s="401"/>
      <c r="DN353" s="401"/>
      <c r="DO353" s="401"/>
      <c r="DP353" s="401"/>
      <c r="DQ353" s="401"/>
      <c r="DR353" s="401"/>
      <c r="DS353" s="401"/>
      <c r="DT353" s="401"/>
      <c r="DU353" s="401"/>
      <c r="DV353" s="401"/>
      <c r="DW353" s="401"/>
      <c r="DX353" s="401"/>
      <c r="DY353" s="401"/>
      <c r="DZ353" s="401"/>
      <c r="EA353" s="401"/>
      <c r="EB353" s="401"/>
      <c r="EC353" s="401"/>
      <c r="ED353" s="401"/>
      <c r="EE353" s="401"/>
      <c r="EF353" s="401"/>
      <c r="EG353" s="401"/>
      <c r="EH353" s="401"/>
      <c r="EI353" s="401"/>
      <c r="EJ353" s="401"/>
      <c r="EK353" s="401"/>
    </row>
    <row r="354" spans="1:141" ht="14.4" x14ac:dyDescent="0.3">
      <c r="A354" s="401"/>
      <c r="B354" s="401"/>
      <c r="C354" s="401"/>
      <c r="D354" s="401"/>
      <c r="E354" s="401"/>
      <c r="F354" s="401"/>
      <c r="G354" s="401"/>
      <c r="H354" s="401"/>
      <c r="I354" s="401"/>
      <c r="J354" s="401"/>
      <c r="K354" s="401"/>
      <c r="L354" s="401"/>
      <c r="M354" s="401"/>
      <c r="N354" s="401"/>
      <c r="O354" s="401"/>
      <c r="P354" s="401"/>
      <c r="Q354" s="401"/>
      <c r="R354" s="401"/>
      <c r="S354" s="401"/>
      <c r="T354" s="401"/>
      <c r="U354" s="401"/>
      <c r="V354" s="401"/>
      <c r="W354" s="401"/>
      <c r="X354" s="401"/>
      <c r="Y354" s="401"/>
      <c r="Z354" s="401"/>
      <c r="AA354" s="401"/>
      <c r="AB354" s="401"/>
      <c r="AC354" s="401"/>
      <c r="AD354" s="401"/>
      <c r="AE354" s="401"/>
      <c r="AF354" s="401"/>
      <c r="AG354" s="401"/>
      <c r="AH354" s="401"/>
      <c r="AI354" s="401"/>
      <c r="AJ354" s="401"/>
      <c r="AK354" s="401"/>
      <c r="AL354" s="401"/>
      <c r="AM354" s="401"/>
      <c r="AN354" s="401"/>
      <c r="AO354" s="401"/>
      <c r="AP354" s="401"/>
      <c r="AQ354" s="401"/>
      <c r="AR354" s="401"/>
      <c r="AS354" s="401"/>
      <c r="AT354" s="401"/>
      <c r="AU354" s="401"/>
      <c r="AV354" s="401"/>
      <c r="AW354" s="401"/>
      <c r="AX354" s="401"/>
      <c r="AY354" s="401"/>
      <c r="AZ354" s="401"/>
      <c r="BA354" s="401"/>
      <c r="BB354" s="401"/>
      <c r="BC354" s="401"/>
      <c r="BD354" s="401"/>
      <c r="BE354" s="401"/>
      <c r="BF354" s="401"/>
      <c r="BG354" s="401"/>
      <c r="BH354" s="401"/>
      <c r="BI354" s="401"/>
      <c r="BJ354" s="401"/>
      <c r="BK354" s="401"/>
      <c r="BL354" s="401"/>
      <c r="BM354" s="401"/>
      <c r="BN354" s="401"/>
      <c r="BO354" s="401"/>
      <c r="BP354" s="401"/>
      <c r="BQ354" s="401"/>
      <c r="BR354" s="401"/>
      <c r="BS354" s="401"/>
      <c r="BT354" s="401"/>
      <c r="BU354" s="401"/>
      <c r="BV354" s="401"/>
      <c r="BW354" s="401"/>
      <c r="BX354" s="401"/>
      <c r="BY354" s="401"/>
      <c r="BZ354" s="401"/>
      <c r="CA354" s="401"/>
      <c r="CB354" s="401"/>
      <c r="CC354" s="401"/>
      <c r="CD354" s="401"/>
      <c r="CE354" s="401"/>
      <c r="CF354" s="401"/>
      <c r="CG354" s="401"/>
      <c r="CH354" s="401"/>
      <c r="CI354" s="401"/>
      <c r="CJ354" s="401"/>
      <c r="CK354" s="401"/>
      <c r="CL354" s="401"/>
      <c r="CM354" s="401"/>
      <c r="CN354" s="401"/>
      <c r="CO354" s="401"/>
      <c r="CP354" s="401"/>
      <c r="CQ354" s="401"/>
      <c r="CR354" s="401"/>
      <c r="CS354" s="401"/>
      <c r="CT354" s="401"/>
      <c r="CU354" s="401"/>
      <c r="CV354" s="401"/>
      <c r="CW354" s="401"/>
      <c r="CX354" s="401"/>
      <c r="CY354" s="401"/>
      <c r="CZ354" s="401"/>
      <c r="DA354" s="401"/>
      <c r="DB354" s="401"/>
      <c r="DC354" s="401"/>
      <c r="DD354" s="401"/>
      <c r="DE354" s="401"/>
      <c r="DF354" s="401"/>
      <c r="DG354" s="401"/>
      <c r="DH354" s="401"/>
      <c r="DI354" s="401"/>
      <c r="DJ354" s="401"/>
      <c r="DK354" s="401"/>
      <c r="DL354" s="401"/>
      <c r="DM354" s="401"/>
      <c r="DN354" s="401"/>
      <c r="DO354" s="401"/>
      <c r="DP354" s="401"/>
      <c r="DQ354" s="401"/>
      <c r="DR354" s="401"/>
      <c r="DS354" s="401"/>
      <c r="DT354" s="401"/>
      <c r="DU354" s="401"/>
      <c r="DV354" s="401"/>
      <c r="DW354" s="401"/>
      <c r="DX354" s="401"/>
      <c r="DY354" s="401"/>
      <c r="DZ354" s="401"/>
      <c r="EA354" s="401"/>
      <c r="EB354" s="401"/>
      <c r="EC354" s="401"/>
      <c r="ED354" s="401"/>
      <c r="EE354" s="401"/>
      <c r="EF354" s="401"/>
      <c r="EG354" s="401"/>
      <c r="EH354" s="401"/>
      <c r="EI354" s="401"/>
      <c r="EJ354" s="401"/>
      <c r="EK354" s="401"/>
    </row>
    <row r="355" spans="1:141" ht="14.4" x14ac:dyDescent="0.3">
      <c r="A355" s="401"/>
      <c r="B355" s="401"/>
      <c r="C355" s="401"/>
      <c r="D355" s="401"/>
      <c r="E355" s="401"/>
      <c r="F355" s="401"/>
      <c r="G355" s="401"/>
      <c r="H355" s="401"/>
      <c r="I355" s="401"/>
      <c r="J355" s="401"/>
      <c r="K355" s="401"/>
      <c r="L355" s="401"/>
      <c r="M355" s="401"/>
      <c r="N355" s="401"/>
      <c r="O355" s="401"/>
      <c r="P355" s="401"/>
      <c r="Q355" s="401"/>
      <c r="R355" s="401"/>
      <c r="S355" s="401"/>
      <c r="T355" s="401"/>
      <c r="U355" s="401"/>
      <c r="V355" s="401"/>
      <c r="W355" s="401"/>
      <c r="X355" s="401"/>
      <c r="Y355" s="401"/>
      <c r="Z355" s="401"/>
      <c r="AA355" s="401"/>
      <c r="AB355" s="401"/>
      <c r="AC355" s="401"/>
      <c r="AD355" s="401"/>
      <c r="AE355" s="401"/>
      <c r="AF355" s="401"/>
      <c r="AG355" s="401"/>
      <c r="AH355" s="401"/>
      <c r="AI355" s="401"/>
      <c r="AJ355" s="401"/>
      <c r="AK355" s="401"/>
      <c r="AL355" s="401"/>
      <c r="AM355" s="401"/>
      <c r="AN355" s="401"/>
      <c r="AO355" s="401"/>
      <c r="AP355" s="401"/>
      <c r="AQ355" s="401"/>
      <c r="AR355" s="401"/>
      <c r="AS355" s="401"/>
      <c r="AT355" s="401"/>
      <c r="AU355" s="401"/>
      <c r="AV355" s="401"/>
      <c r="AW355" s="401"/>
      <c r="AX355" s="401"/>
      <c r="AY355" s="401"/>
      <c r="AZ355" s="401"/>
      <c r="BA355" s="401"/>
      <c r="BB355" s="401"/>
      <c r="BC355" s="401"/>
      <c r="BD355" s="401"/>
      <c r="BE355" s="401"/>
      <c r="BF355" s="401"/>
      <c r="BG355" s="401"/>
      <c r="BH355" s="401"/>
      <c r="BI355" s="401"/>
      <c r="BJ355" s="401"/>
      <c r="BK355" s="401"/>
      <c r="BL355" s="401"/>
      <c r="BM355" s="401"/>
      <c r="BN355" s="401"/>
      <c r="BO355" s="401"/>
      <c r="BP355" s="401"/>
      <c r="BQ355" s="401"/>
      <c r="BR355" s="401"/>
      <c r="BS355" s="401"/>
      <c r="BT355" s="401"/>
      <c r="BU355" s="401"/>
      <c r="BV355" s="401"/>
      <c r="BW355" s="401"/>
      <c r="BX355" s="401"/>
      <c r="BY355" s="401"/>
      <c r="BZ355" s="401"/>
      <c r="CA355" s="401"/>
      <c r="CB355" s="401"/>
      <c r="CC355" s="401"/>
      <c r="CD355" s="401"/>
      <c r="CE355" s="401"/>
      <c r="CF355" s="401"/>
      <c r="CG355" s="401"/>
      <c r="CH355" s="401"/>
      <c r="CI355" s="401"/>
      <c r="CJ355" s="401"/>
      <c r="CK355" s="401"/>
      <c r="CL355" s="401"/>
      <c r="CM355" s="401"/>
      <c r="CN355" s="401"/>
      <c r="CO355" s="401"/>
      <c r="CP355" s="401"/>
      <c r="CQ355" s="401"/>
      <c r="CR355" s="401"/>
      <c r="CS355" s="401"/>
      <c r="CT355" s="401"/>
      <c r="CU355" s="401"/>
      <c r="CV355" s="401"/>
      <c r="CW355" s="401"/>
      <c r="CX355" s="401"/>
      <c r="CY355" s="401"/>
      <c r="CZ355" s="401"/>
      <c r="DA355" s="401"/>
      <c r="DB355" s="401"/>
      <c r="DC355" s="401"/>
      <c r="DD355" s="401"/>
      <c r="DE355" s="401"/>
      <c r="DF355" s="401"/>
      <c r="DG355" s="401"/>
      <c r="DH355" s="401"/>
      <c r="DI355" s="401"/>
      <c r="DJ355" s="401"/>
      <c r="DK355" s="401"/>
      <c r="DL355" s="401"/>
      <c r="DM355" s="401"/>
      <c r="DN355" s="401"/>
      <c r="DO355" s="401"/>
      <c r="DP355" s="401"/>
      <c r="DQ355" s="401"/>
      <c r="DR355" s="401"/>
      <c r="DS355" s="401"/>
      <c r="DT355" s="401"/>
      <c r="DU355" s="401"/>
      <c r="DV355" s="401"/>
      <c r="DW355" s="401"/>
      <c r="DX355" s="401"/>
      <c r="DY355" s="401"/>
      <c r="DZ355" s="401"/>
      <c r="EA355" s="401"/>
      <c r="EB355" s="401"/>
      <c r="EC355" s="401"/>
      <c r="ED355" s="401"/>
      <c r="EE355" s="401"/>
      <c r="EF355" s="401"/>
      <c r="EG355" s="401"/>
      <c r="EH355" s="401"/>
      <c r="EI355" s="401"/>
      <c r="EJ355" s="401"/>
      <c r="EK355" s="401"/>
    </row>
    <row r="356" spans="1:141" ht="14.4" x14ac:dyDescent="0.3">
      <c r="A356" s="401"/>
      <c r="B356" s="401"/>
      <c r="C356" s="401"/>
      <c r="D356" s="401"/>
      <c r="E356" s="401"/>
      <c r="F356" s="401"/>
      <c r="G356" s="401"/>
      <c r="H356" s="401"/>
      <c r="I356" s="401"/>
      <c r="J356" s="401"/>
      <c r="K356" s="401"/>
      <c r="L356" s="401"/>
      <c r="M356" s="401"/>
      <c r="N356" s="401"/>
      <c r="O356" s="401"/>
      <c r="P356" s="401"/>
      <c r="Q356" s="401"/>
      <c r="R356" s="401"/>
      <c r="S356" s="401"/>
      <c r="T356" s="401"/>
      <c r="U356" s="401"/>
      <c r="V356" s="401"/>
      <c r="W356" s="401"/>
      <c r="X356" s="401"/>
      <c r="Y356" s="401"/>
      <c r="Z356" s="401"/>
      <c r="AA356" s="401"/>
      <c r="AB356" s="401"/>
      <c r="AC356" s="401"/>
      <c r="AD356" s="401"/>
      <c r="AE356" s="401"/>
      <c r="AF356" s="401"/>
      <c r="AG356" s="401"/>
      <c r="AH356" s="401"/>
      <c r="AI356" s="401"/>
      <c r="AJ356" s="401"/>
      <c r="AK356" s="401"/>
      <c r="AL356" s="401"/>
      <c r="AM356" s="401"/>
      <c r="AN356" s="401"/>
      <c r="AO356" s="401"/>
      <c r="AP356" s="401"/>
      <c r="AQ356" s="401"/>
      <c r="AR356" s="401"/>
      <c r="AS356" s="401"/>
      <c r="AT356" s="401"/>
      <c r="AU356" s="401"/>
      <c r="AV356" s="401"/>
      <c r="AW356" s="401"/>
      <c r="AX356" s="401"/>
      <c r="AY356" s="401"/>
      <c r="AZ356" s="401"/>
      <c r="BA356" s="401"/>
      <c r="BB356" s="401"/>
      <c r="BC356" s="401"/>
      <c r="BD356" s="401"/>
      <c r="BE356" s="401"/>
      <c r="BF356" s="401"/>
      <c r="BG356" s="401"/>
      <c r="BH356" s="401"/>
      <c r="BI356" s="401"/>
      <c r="BJ356" s="401"/>
      <c r="BK356" s="401"/>
      <c r="BL356" s="401"/>
      <c r="BM356" s="401"/>
      <c r="BN356" s="401"/>
      <c r="BO356" s="401"/>
      <c r="BP356" s="401"/>
      <c r="BQ356" s="401"/>
      <c r="BR356" s="401"/>
      <c r="BS356" s="401"/>
      <c r="BT356" s="401"/>
      <c r="BU356" s="401"/>
      <c r="BV356" s="401"/>
      <c r="BW356" s="401"/>
      <c r="BX356" s="401"/>
      <c r="BY356" s="401"/>
      <c r="BZ356" s="401"/>
      <c r="CA356" s="401"/>
      <c r="CB356" s="401"/>
      <c r="CC356" s="401"/>
      <c r="CD356" s="401"/>
      <c r="CE356" s="401"/>
      <c r="CF356" s="401"/>
      <c r="CG356" s="401"/>
      <c r="CH356" s="401"/>
      <c r="CI356" s="401"/>
      <c r="CJ356" s="401"/>
      <c r="CK356" s="401"/>
      <c r="CL356" s="401"/>
      <c r="CM356" s="401"/>
      <c r="CN356" s="401"/>
      <c r="CO356" s="401"/>
      <c r="CP356" s="401"/>
      <c r="CQ356" s="401"/>
      <c r="CR356" s="401"/>
      <c r="CS356" s="401"/>
      <c r="CT356" s="401"/>
      <c r="CU356" s="401"/>
      <c r="CV356" s="401"/>
      <c r="CW356" s="401"/>
      <c r="CX356" s="401"/>
      <c r="CY356" s="401"/>
      <c r="CZ356" s="401"/>
      <c r="DA356" s="401"/>
      <c r="DB356" s="401"/>
      <c r="DC356" s="401"/>
      <c r="DD356" s="401"/>
      <c r="DE356" s="401"/>
      <c r="DF356" s="401"/>
      <c r="DG356" s="401"/>
      <c r="DH356" s="401"/>
      <c r="DI356" s="401"/>
      <c r="DJ356" s="401"/>
      <c r="DK356" s="401"/>
      <c r="DL356" s="401"/>
      <c r="DM356" s="401"/>
      <c r="DN356" s="401"/>
      <c r="DO356" s="401"/>
      <c r="DP356" s="401"/>
      <c r="DQ356" s="401"/>
      <c r="DR356" s="401"/>
      <c r="DS356" s="401"/>
      <c r="DT356" s="401"/>
      <c r="DU356" s="401"/>
      <c r="DV356" s="401"/>
      <c r="DW356" s="401"/>
      <c r="DX356" s="401"/>
      <c r="DY356" s="401"/>
      <c r="DZ356" s="401"/>
      <c r="EA356" s="401"/>
      <c r="EB356" s="401"/>
      <c r="EC356" s="401"/>
      <c r="ED356" s="401"/>
      <c r="EE356" s="401"/>
      <c r="EF356" s="401"/>
      <c r="EG356" s="401"/>
      <c r="EH356" s="401"/>
      <c r="EI356" s="401"/>
      <c r="EJ356" s="401"/>
      <c r="EK356" s="401"/>
    </row>
    <row r="357" spans="1:141" ht="14.4" x14ac:dyDescent="0.3">
      <c r="A357" s="401"/>
      <c r="B357" s="401"/>
      <c r="C357" s="401"/>
      <c r="D357" s="401"/>
      <c r="E357" s="401"/>
      <c r="F357" s="401"/>
      <c r="G357" s="401"/>
      <c r="H357" s="401"/>
      <c r="I357" s="401"/>
      <c r="J357" s="401"/>
      <c r="K357" s="401"/>
      <c r="L357" s="401"/>
      <c r="M357" s="401"/>
      <c r="N357" s="401"/>
      <c r="O357" s="401"/>
      <c r="P357" s="401"/>
      <c r="Q357" s="401"/>
      <c r="R357" s="401"/>
      <c r="S357" s="401"/>
      <c r="T357" s="401"/>
      <c r="U357" s="401"/>
      <c r="V357" s="401"/>
      <c r="W357" s="401"/>
      <c r="X357" s="401"/>
      <c r="Y357" s="401"/>
      <c r="Z357" s="401"/>
      <c r="AA357" s="401"/>
      <c r="AB357" s="401"/>
      <c r="AC357" s="401"/>
      <c r="AD357" s="401"/>
      <c r="AE357" s="401"/>
      <c r="AF357" s="401"/>
      <c r="AG357" s="401"/>
      <c r="AH357" s="401"/>
      <c r="AI357" s="401"/>
      <c r="AJ357" s="401"/>
      <c r="AK357" s="401"/>
      <c r="AL357" s="401"/>
      <c r="AM357" s="401"/>
      <c r="AN357" s="401"/>
      <c r="AO357" s="401"/>
      <c r="AP357" s="401"/>
      <c r="AQ357" s="401"/>
      <c r="AR357" s="401"/>
      <c r="AS357" s="401"/>
      <c r="AT357" s="401"/>
      <c r="AU357" s="401"/>
      <c r="AV357" s="401"/>
      <c r="AW357" s="401"/>
      <c r="AX357" s="401"/>
      <c r="AY357" s="401"/>
      <c r="AZ357" s="401"/>
      <c r="BA357" s="401"/>
      <c r="BB357" s="401"/>
      <c r="BC357" s="401"/>
      <c r="BD357" s="401"/>
      <c r="BE357" s="401"/>
      <c r="BF357" s="401"/>
      <c r="BG357" s="401"/>
      <c r="BH357" s="401"/>
      <c r="BI357" s="401"/>
      <c r="BJ357" s="401"/>
      <c r="BK357" s="401"/>
      <c r="BL357" s="401"/>
      <c r="BM357" s="401"/>
      <c r="BN357" s="401"/>
      <c r="BO357" s="401"/>
      <c r="BP357" s="401"/>
      <c r="BQ357" s="401"/>
      <c r="BR357" s="401"/>
      <c r="BS357" s="401"/>
      <c r="BT357" s="401"/>
      <c r="BU357" s="401"/>
      <c r="BV357" s="401"/>
      <c r="BW357" s="401"/>
      <c r="BX357" s="401"/>
      <c r="BY357" s="401"/>
      <c r="BZ357" s="401"/>
      <c r="CA357" s="401"/>
      <c r="CB357" s="401"/>
      <c r="CC357" s="401"/>
      <c r="CD357" s="401"/>
      <c r="CE357" s="401"/>
      <c r="CF357" s="401"/>
      <c r="CG357" s="401"/>
      <c r="CH357" s="401"/>
      <c r="CI357" s="401"/>
      <c r="CJ357" s="401"/>
      <c r="CK357" s="401"/>
      <c r="CL357" s="401"/>
      <c r="CM357" s="401"/>
      <c r="CN357" s="401"/>
      <c r="CO357" s="401"/>
      <c r="CP357" s="401"/>
      <c r="CQ357" s="401"/>
      <c r="CR357" s="401"/>
      <c r="CS357" s="401"/>
      <c r="CT357" s="401"/>
      <c r="CU357" s="401"/>
      <c r="CV357" s="401"/>
      <c r="CW357" s="401"/>
      <c r="CX357" s="401"/>
      <c r="CY357" s="401"/>
      <c r="CZ357" s="401"/>
      <c r="DA357" s="401"/>
      <c r="DB357" s="401"/>
      <c r="DC357" s="401"/>
      <c r="DD357" s="401"/>
      <c r="DE357" s="401"/>
      <c r="DF357" s="401"/>
      <c r="DG357" s="401"/>
      <c r="DH357" s="401"/>
      <c r="DI357" s="401"/>
      <c r="DJ357" s="401"/>
      <c r="DK357" s="401"/>
      <c r="DL357" s="401"/>
      <c r="DM357" s="401"/>
      <c r="DN357" s="401"/>
      <c r="DO357" s="401"/>
      <c r="DP357" s="401"/>
      <c r="DQ357" s="401"/>
      <c r="DR357" s="401"/>
      <c r="DS357" s="401"/>
      <c r="DT357" s="401"/>
      <c r="DU357" s="401"/>
      <c r="DV357" s="401"/>
      <c r="DW357" s="401"/>
      <c r="DX357" s="401"/>
      <c r="DY357" s="401"/>
      <c r="DZ357" s="401"/>
      <c r="EA357" s="401"/>
      <c r="EB357" s="401"/>
      <c r="EC357" s="401"/>
      <c r="ED357" s="401"/>
      <c r="EE357" s="401"/>
      <c r="EF357" s="401"/>
      <c r="EG357" s="401"/>
      <c r="EH357" s="401"/>
      <c r="EI357" s="401"/>
      <c r="EJ357" s="401"/>
      <c r="EK357" s="401"/>
    </row>
    <row r="358" spans="1:141" ht="14.4" x14ac:dyDescent="0.3">
      <c r="A358" s="401"/>
      <c r="B358" s="401"/>
      <c r="C358" s="401"/>
      <c r="D358" s="401"/>
      <c r="E358" s="401"/>
      <c r="F358" s="401"/>
      <c r="G358" s="401"/>
      <c r="H358" s="401"/>
      <c r="I358" s="401"/>
      <c r="J358" s="401"/>
      <c r="K358" s="401"/>
      <c r="L358" s="401"/>
      <c r="M358" s="401"/>
      <c r="N358" s="401"/>
      <c r="O358" s="401"/>
      <c r="P358" s="401"/>
      <c r="Q358" s="401"/>
      <c r="R358" s="401"/>
      <c r="S358" s="401"/>
      <c r="T358" s="401"/>
      <c r="U358" s="401"/>
      <c r="V358" s="401"/>
      <c r="W358" s="401"/>
      <c r="X358" s="401"/>
      <c r="Y358" s="401"/>
      <c r="Z358" s="401"/>
      <c r="AA358" s="401"/>
      <c r="AB358" s="401"/>
      <c r="AC358" s="401"/>
      <c r="AD358" s="401"/>
      <c r="AE358" s="401"/>
      <c r="AF358" s="401"/>
      <c r="AG358" s="401"/>
      <c r="AH358" s="401"/>
      <c r="AI358" s="401"/>
      <c r="AJ358" s="401"/>
      <c r="AK358" s="401"/>
      <c r="AL358" s="401"/>
      <c r="AM358" s="401"/>
      <c r="AN358" s="401"/>
      <c r="AO358" s="401"/>
      <c r="AP358" s="401"/>
      <c r="AQ358" s="401"/>
      <c r="AR358" s="401"/>
      <c r="AS358" s="401"/>
      <c r="AT358" s="401"/>
      <c r="AU358" s="401"/>
      <c r="AV358" s="401"/>
      <c r="AW358" s="401"/>
      <c r="AX358" s="401"/>
      <c r="AY358" s="401"/>
      <c r="AZ358" s="401"/>
      <c r="BA358" s="401"/>
      <c r="BB358" s="401"/>
      <c r="BC358" s="401"/>
      <c r="BD358" s="401"/>
      <c r="BE358" s="401"/>
      <c r="BF358" s="401"/>
      <c r="BG358" s="401"/>
      <c r="BH358" s="401"/>
      <c r="BI358" s="401"/>
      <c r="BJ358" s="401"/>
      <c r="BK358" s="401"/>
      <c r="BL358" s="401"/>
      <c r="BM358" s="401"/>
      <c r="BN358" s="401"/>
      <c r="BO358" s="401"/>
      <c r="BP358" s="401"/>
      <c r="BQ358" s="401"/>
      <c r="BR358" s="401"/>
      <c r="BS358" s="401"/>
      <c r="BT358" s="401"/>
      <c r="BU358" s="401"/>
      <c r="BV358" s="401"/>
      <c r="BW358" s="401"/>
      <c r="BX358" s="401"/>
      <c r="BY358" s="401"/>
      <c r="BZ358" s="401"/>
      <c r="CA358" s="401"/>
      <c r="CB358" s="401"/>
      <c r="CC358" s="401"/>
      <c r="CD358" s="401"/>
      <c r="CE358" s="401"/>
      <c r="CF358" s="401"/>
      <c r="CG358" s="401"/>
      <c r="CH358" s="401"/>
      <c r="CI358" s="401"/>
      <c r="CJ358" s="401"/>
      <c r="CK358" s="401"/>
      <c r="CL358" s="401"/>
      <c r="CM358" s="401"/>
      <c r="CN358" s="401"/>
      <c r="CO358" s="401"/>
      <c r="CP358" s="401"/>
      <c r="CQ358" s="401"/>
      <c r="CR358" s="401"/>
      <c r="CS358" s="401"/>
      <c r="CT358" s="401"/>
      <c r="CU358" s="401"/>
      <c r="CV358" s="401"/>
      <c r="CW358" s="401"/>
      <c r="CX358" s="401"/>
      <c r="CY358" s="401"/>
      <c r="CZ358" s="401"/>
      <c r="DA358" s="401"/>
      <c r="DB358" s="401"/>
      <c r="DC358" s="401"/>
      <c r="DD358" s="401"/>
      <c r="DE358" s="401"/>
      <c r="DF358" s="401"/>
      <c r="DG358" s="401"/>
      <c r="DH358" s="401"/>
      <c r="DI358" s="401"/>
      <c r="DJ358" s="401"/>
      <c r="DK358" s="401"/>
      <c r="DL358" s="401"/>
      <c r="DM358" s="401"/>
      <c r="DN358" s="401"/>
      <c r="DO358" s="401"/>
      <c r="DP358" s="401"/>
      <c r="DQ358" s="401"/>
      <c r="DR358" s="401"/>
      <c r="DS358" s="401"/>
      <c r="DT358" s="401"/>
      <c r="DU358" s="401"/>
      <c r="DV358" s="401"/>
      <c r="DW358" s="401"/>
      <c r="DX358" s="401"/>
      <c r="DY358" s="401"/>
      <c r="DZ358" s="401"/>
      <c r="EA358" s="401"/>
      <c r="EB358" s="401"/>
      <c r="EC358" s="401"/>
      <c r="ED358" s="401"/>
      <c r="EE358" s="401"/>
      <c r="EF358" s="401"/>
      <c r="EG358" s="401"/>
      <c r="EH358" s="401"/>
      <c r="EI358" s="401"/>
      <c r="EJ358" s="401"/>
      <c r="EK358" s="401"/>
    </row>
    <row r="359" spans="1:141" ht="14.4" x14ac:dyDescent="0.3">
      <c r="A359" s="401"/>
      <c r="B359" s="401"/>
      <c r="C359" s="401"/>
      <c r="D359" s="401"/>
      <c r="E359" s="401"/>
      <c r="F359" s="401"/>
      <c r="G359" s="401"/>
      <c r="H359" s="401"/>
      <c r="I359" s="401"/>
      <c r="J359" s="401"/>
      <c r="K359" s="401"/>
      <c r="L359" s="401"/>
      <c r="M359" s="401"/>
      <c r="N359" s="401"/>
      <c r="O359" s="401"/>
      <c r="P359" s="401"/>
      <c r="Q359" s="401"/>
      <c r="R359" s="401"/>
      <c r="S359" s="401"/>
      <c r="T359" s="401"/>
      <c r="U359" s="401"/>
      <c r="V359" s="401"/>
      <c r="W359" s="401"/>
      <c r="X359" s="401"/>
      <c r="Y359" s="401"/>
      <c r="Z359" s="401"/>
      <c r="AA359" s="401"/>
      <c r="AB359" s="401"/>
      <c r="AC359" s="401"/>
      <c r="AD359" s="401"/>
      <c r="AE359" s="401"/>
      <c r="AF359" s="401"/>
      <c r="AG359" s="401"/>
      <c r="AH359" s="401"/>
      <c r="AI359" s="401"/>
      <c r="AJ359" s="401"/>
      <c r="AK359" s="401"/>
      <c r="AL359" s="401"/>
      <c r="AM359" s="401"/>
      <c r="AN359" s="401"/>
      <c r="AO359" s="401"/>
      <c r="AP359" s="401"/>
      <c r="AQ359" s="401"/>
      <c r="AR359" s="401"/>
      <c r="AS359" s="401"/>
      <c r="AT359" s="401"/>
      <c r="AU359" s="401"/>
      <c r="AV359" s="401"/>
      <c r="AW359" s="401"/>
      <c r="AX359" s="401"/>
      <c r="AY359" s="401"/>
      <c r="AZ359" s="401"/>
      <c r="BA359" s="401"/>
      <c r="BB359" s="401"/>
      <c r="BC359" s="401"/>
      <c r="BD359" s="401"/>
      <c r="BE359" s="401"/>
      <c r="BF359" s="401"/>
      <c r="BG359" s="401"/>
      <c r="BH359" s="401"/>
      <c r="BI359" s="401"/>
      <c r="BJ359" s="401"/>
      <c r="BK359" s="401"/>
      <c r="BL359" s="401"/>
      <c r="BM359" s="401"/>
      <c r="BN359" s="401"/>
      <c r="BO359" s="401"/>
      <c r="BP359" s="401"/>
      <c r="BQ359" s="401"/>
      <c r="BR359" s="401"/>
      <c r="BS359" s="401"/>
      <c r="BT359" s="401"/>
      <c r="BU359" s="401"/>
      <c r="BV359" s="401"/>
      <c r="BW359" s="401"/>
      <c r="BX359" s="401"/>
      <c r="BY359" s="401"/>
      <c r="BZ359" s="401"/>
      <c r="CA359" s="401"/>
      <c r="CB359" s="401"/>
      <c r="CC359" s="401"/>
      <c r="CD359" s="401"/>
      <c r="CE359" s="401"/>
      <c r="CF359" s="401"/>
      <c r="CG359" s="401"/>
      <c r="CH359" s="401"/>
      <c r="CI359" s="401"/>
      <c r="CJ359" s="401"/>
      <c r="CK359" s="401"/>
      <c r="CL359" s="401"/>
      <c r="CM359" s="401"/>
      <c r="CN359" s="401"/>
      <c r="CO359" s="401"/>
      <c r="CP359" s="401"/>
      <c r="CQ359" s="401"/>
      <c r="CR359" s="401"/>
      <c r="CS359" s="401"/>
      <c r="CT359" s="401"/>
      <c r="CU359" s="401"/>
      <c r="CV359" s="401"/>
      <c r="CW359" s="401"/>
      <c r="CX359" s="401"/>
      <c r="CY359" s="401"/>
      <c r="CZ359" s="401"/>
      <c r="DA359" s="401"/>
      <c r="DB359" s="401"/>
      <c r="DC359" s="401"/>
      <c r="DD359" s="401"/>
      <c r="DE359" s="401"/>
      <c r="DF359" s="401"/>
      <c r="DG359" s="401"/>
      <c r="DH359" s="401"/>
      <c r="DI359" s="401"/>
      <c r="DJ359" s="401"/>
      <c r="DK359" s="401"/>
      <c r="DL359" s="401"/>
      <c r="DM359" s="401"/>
      <c r="DN359" s="401"/>
      <c r="DO359" s="401"/>
      <c r="DP359" s="401"/>
      <c r="DQ359" s="401"/>
      <c r="DR359" s="401"/>
      <c r="DS359" s="401"/>
      <c r="DT359" s="401"/>
      <c r="DU359" s="401"/>
      <c r="DV359" s="401"/>
      <c r="DW359" s="401"/>
      <c r="DX359" s="401"/>
      <c r="DY359" s="401"/>
      <c r="DZ359" s="401"/>
      <c r="EA359" s="401"/>
      <c r="EB359" s="401"/>
      <c r="EC359" s="401"/>
      <c r="ED359" s="401"/>
      <c r="EE359" s="401"/>
      <c r="EF359" s="401"/>
      <c r="EG359" s="401"/>
      <c r="EH359" s="401"/>
      <c r="EI359" s="401"/>
      <c r="EJ359" s="401"/>
      <c r="EK359" s="401"/>
    </row>
    <row r="360" spans="1:141" ht="14.4" x14ac:dyDescent="0.3">
      <c r="A360" s="401"/>
      <c r="B360" s="401"/>
      <c r="C360" s="401"/>
      <c r="D360" s="401"/>
      <c r="E360" s="401"/>
      <c r="F360" s="401"/>
      <c r="G360" s="401"/>
      <c r="H360" s="401"/>
      <c r="I360" s="401"/>
      <c r="J360" s="401"/>
      <c r="K360" s="401"/>
      <c r="L360" s="401"/>
      <c r="M360" s="401"/>
      <c r="N360" s="401"/>
      <c r="O360" s="401"/>
      <c r="P360" s="401"/>
      <c r="Q360" s="401"/>
      <c r="R360" s="401"/>
      <c r="S360" s="401"/>
      <c r="T360" s="401"/>
      <c r="U360" s="401"/>
      <c r="V360" s="401"/>
      <c r="W360" s="401"/>
      <c r="X360" s="401"/>
      <c r="Y360" s="401"/>
      <c r="Z360" s="401"/>
      <c r="AA360" s="401"/>
      <c r="AB360" s="401"/>
      <c r="AC360" s="401"/>
      <c r="AD360" s="401"/>
      <c r="AE360" s="401"/>
      <c r="AF360" s="401"/>
      <c r="AG360" s="401"/>
      <c r="AH360" s="401"/>
      <c r="AI360" s="401"/>
      <c r="AJ360" s="401"/>
      <c r="AK360" s="401"/>
      <c r="AL360" s="401"/>
      <c r="AM360" s="401"/>
      <c r="AN360" s="401"/>
      <c r="AO360" s="401"/>
      <c r="AP360" s="401"/>
      <c r="AQ360" s="401"/>
      <c r="AR360" s="401"/>
      <c r="AS360" s="401"/>
      <c r="AT360" s="401"/>
      <c r="AU360" s="401"/>
      <c r="AV360" s="401"/>
      <c r="AW360" s="401"/>
      <c r="AX360" s="401"/>
      <c r="AY360" s="401"/>
      <c r="AZ360" s="401"/>
      <c r="BA360" s="401"/>
      <c r="BB360" s="401"/>
      <c r="BC360" s="401"/>
      <c r="BD360" s="401"/>
      <c r="BE360" s="401"/>
      <c r="BF360" s="401"/>
      <c r="BG360" s="401"/>
      <c r="BH360" s="401"/>
      <c r="BI360" s="401"/>
      <c r="BJ360" s="401"/>
      <c r="BK360" s="401"/>
      <c r="BL360" s="401"/>
      <c r="BM360" s="401"/>
      <c r="BN360" s="401"/>
      <c r="BO360" s="401"/>
      <c r="BP360" s="401"/>
      <c r="BQ360" s="401"/>
      <c r="BR360" s="401"/>
      <c r="BS360" s="401"/>
      <c r="BT360" s="401"/>
      <c r="BU360" s="401"/>
      <c r="BV360" s="401"/>
      <c r="BW360" s="401"/>
      <c r="BX360" s="401"/>
      <c r="BY360" s="401"/>
      <c r="BZ360" s="401"/>
      <c r="CA360" s="401"/>
      <c r="CB360" s="401"/>
      <c r="CC360" s="401"/>
      <c r="CD360" s="401"/>
      <c r="CE360" s="401"/>
      <c r="CF360" s="401"/>
      <c r="CG360" s="401"/>
      <c r="CH360" s="401"/>
      <c r="CI360" s="401"/>
      <c r="CJ360" s="401"/>
      <c r="CK360" s="401"/>
      <c r="CL360" s="401"/>
      <c r="CM360" s="401"/>
      <c r="CN360" s="401"/>
      <c r="CO360" s="401"/>
      <c r="CP360" s="401"/>
      <c r="CQ360" s="401"/>
      <c r="CR360" s="401"/>
      <c r="CS360" s="401"/>
      <c r="CT360" s="401"/>
      <c r="CU360" s="401"/>
      <c r="CV360" s="401"/>
      <c r="CW360" s="401"/>
      <c r="CX360" s="401"/>
      <c r="CY360" s="401"/>
      <c r="CZ360" s="401"/>
      <c r="DA360" s="401"/>
      <c r="DB360" s="401"/>
      <c r="DC360" s="401"/>
      <c r="DD360" s="401"/>
      <c r="DE360" s="401"/>
      <c r="DF360" s="401"/>
      <c r="DG360" s="401"/>
      <c r="DH360" s="401"/>
      <c r="DI360" s="401"/>
      <c r="DJ360" s="401"/>
      <c r="DK360" s="401"/>
      <c r="DL360" s="401"/>
      <c r="DM360" s="401"/>
      <c r="DN360" s="401"/>
      <c r="DO360" s="401"/>
      <c r="DP360" s="401"/>
      <c r="DQ360" s="401"/>
      <c r="DR360" s="401"/>
      <c r="DS360" s="401"/>
      <c r="DT360" s="401"/>
      <c r="DU360" s="401"/>
      <c r="DV360" s="401"/>
      <c r="DW360" s="401"/>
      <c r="DX360" s="401"/>
      <c r="DY360" s="401"/>
      <c r="DZ360" s="401"/>
      <c r="EA360" s="401"/>
      <c r="EB360" s="401"/>
      <c r="EC360" s="401"/>
      <c r="ED360" s="401"/>
      <c r="EE360" s="401"/>
      <c r="EF360" s="401"/>
      <c r="EG360" s="401"/>
      <c r="EH360" s="401"/>
      <c r="EI360" s="401"/>
      <c r="EJ360" s="401"/>
      <c r="EK360" s="401"/>
    </row>
    <row r="361" spans="1:141" ht="14.4" x14ac:dyDescent="0.3">
      <c r="A361" s="401"/>
      <c r="B361" s="401"/>
      <c r="C361" s="401"/>
      <c r="D361" s="401"/>
      <c r="E361" s="401"/>
      <c r="F361" s="401"/>
      <c r="G361" s="401"/>
      <c r="H361" s="401"/>
      <c r="I361" s="401"/>
      <c r="J361" s="401"/>
      <c r="K361" s="401"/>
      <c r="L361" s="401"/>
      <c r="M361" s="401"/>
      <c r="N361" s="401"/>
      <c r="O361" s="401"/>
      <c r="P361" s="401"/>
      <c r="Q361" s="401"/>
      <c r="R361" s="401"/>
      <c r="S361" s="401"/>
      <c r="T361" s="401"/>
      <c r="U361" s="401"/>
      <c r="V361" s="401"/>
      <c r="W361" s="401"/>
      <c r="X361" s="401"/>
      <c r="Y361" s="401"/>
      <c r="Z361" s="401"/>
      <c r="AA361" s="401"/>
      <c r="AB361" s="401"/>
      <c r="AC361" s="401"/>
      <c r="AD361" s="401"/>
      <c r="AE361" s="401"/>
      <c r="AF361" s="401"/>
      <c r="AG361" s="401"/>
      <c r="AH361" s="401"/>
      <c r="AI361" s="401"/>
      <c r="AJ361" s="401"/>
      <c r="AK361" s="401"/>
      <c r="AL361" s="401"/>
      <c r="AM361" s="401"/>
      <c r="AN361" s="401"/>
      <c r="AO361" s="401"/>
      <c r="AP361" s="401"/>
      <c r="AQ361" s="401"/>
      <c r="AR361" s="401"/>
      <c r="AS361" s="401"/>
      <c r="AT361" s="401"/>
      <c r="AU361" s="401"/>
      <c r="AV361" s="401"/>
      <c r="AW361" s="401"/>
      <c r="AX361" s="401"/>
      <c r="AY361" s="401"/>
      <c r="AZ361" s="401"/>
      <c r="BA361" s="401"/>
      <c r="BB361" s="401"/>
      <c r="BC361" s="401"/>
      <c r="BD361" s="401"/>
      <c r="BE361" s="401"/>
      <c r="BF361" s="401"/>
      <c r="BG361" s="401"/>
      <c r="BH361" s="401"/>
      <c r="BI361" s="401"/>
      <c r="BJ361" s="401"/>
      <c r="BK361" s="401"/>
      <c r="BL361" s="401"/>
      <c r="BM361" s="401"/>
      <c r="BN361" s="401"/>
      <c r="BO361" s="401"/>
      <c r="BP361" s="401"/>
      <c r="BQ361" s="401"/>
      <c r="BR361" s="401"/>
      <c r="BS361" s="401"/>
      <c r="BT361" s="401"/>
      <c r="BU361" s="401"/>
      <c r="BV361" s="401"/>
      <c r="BW361" s="401"/>
      <c r="BX361" s="401"/>
      <c r="BY361" s="401"/>
      <c r="BZ361" s="401"/>
      <c r="CA361" s="401"/>
      <c r="CB361" s="401"/>
      <c r="CC361" s="401"/>
      <c r="CD361" s="401"/>
      <c r="CE361" s="401"/>
      <c r="CF361" s="401"/>
      <c r="CG361" s="401"/>
      <c r="CH361" s="401"/>
      <c r="CI361" s="401"/>
      <c r="CJ361" s="401"/>
      <c r="CK361" s="401"/>
      <c r="CL361" s="401"/>
      <c r="CM361" s="401"/>
      <c r="CN361" s="401"/>
      <c r="CO361" s="401"/>
      <c r="CP361" s="401"/>
      <c r="CQ361" s="401"/>
      <c r="CR361" s="401"/>
      <c r="CS361" s="401"/>
      <c r="CT361" s="401"/>
      <c r="CU361" s="401"/>
      <c r="CV361" s="401"/>
      <c r="CW361" s="401"/>
      <c r="CX361" s="401"/>
      <c r="CY361" s="401"/>
      <c r="CZ361" s="401"/>
      <c r="DA361" s="401"/>
      <c r="DB361" s="401"/>
      <c r="DC361" s="401"/>
      <c r="DD361" s="401"/>
      <c r="DE361" s="401"/>
      <c r="DF361" s="401"/>
      <c r="DG361" s="401"/>
      <c r="DH361" s="401"/>
      <c r="DI361" s="401"/>
      <c r="DJ361" s="401"/>
      <c r="DK361" s="401"/>
      <c r="DL361" s="401"/>
      <c r="DM361" s="401"/>
      <c r="DN361" s="401"/>
      <c r="DO361" s="401"/>
      <c r="DP361" s="401"/>
      <c r="DQ361" s="401"/>
      <c r="DR361" s="401"/>
      <c r="DS361" s="401"/>
      <c r="DT361" s="401"/>
      <c r="DU361" s="401"/>
      <c r="DV361" s="401"/>
      <c r="DW361" s="401"/>
      <c r="DX361" s="401"/>
      <c r="DY361" s="401"/>
      <c r="DZ361" s="401"/>
      <c r="EA361" s="401"/>
      <c r="EB361" s="401"/>
      <c r="EC361" s="401"/>
      <c r="ED361" s="401"/>
      <c r="EE361" s="401"/>
      <c r="EF361" s="401"/>
      <c r="EG361" s="401"/>
      <c r="EH361" s="401"/>
      <c r="EI361" s="401"/>
      <c r="EJ361" s="401"/>
      <c r="EK361" s="401"/>
    </row>
    <row r="362" spans="1:141" ht="14.4" x14ac:dyDescent="0.3">
      <c r="A362" s="401"/>
      <c r="B362" s="401"/>
      <c r="C362" s="401"/>
      <c r="D362" s="401"/>
      <c r="E362" s="401"/>
      <c r="F362" s="401"/>
      <c r="G362" s="401"/>
      <c r="H362" s="401"/>
      <c r="I362" s="401"/>
      <c r="J362" s="401"/>
      <c r="K362" s="401"/>
      <c r="L362" s="401"/>
      <c r="M362" s="401"/>
      <c r="N362" s="401"/>
      <c r="O362" s="401"/>
      <c r="P362" s="401"/>
      <c r="Q362" s="401"/>
      <c r="R362" s="401"/>
      <c r="S362" s="401"/>
      <c r="T362" s="401"/>
      <c r="U362" s="401"/>
      <c r="V362" s="401"/>
      <c r="W362" s="401"/>
      <c r="X362" s="401"/>
      <c r="Y362" s="401"/>
      <c r="Z362" s="401"/>
      <c r="AA362" s="401"/>
      <c r="AB362" s="401"/>
      <c r="AC362" s="401"/>
      <c r="AD362" s="401"/>
      <c r="AE362" s="401"/>
      <c r="AF362" s="401"/>
      <c r="AG362" s="401"/>
      <c r="AH362" s="401"/>
      <c r="AI362" s="401"/>
      <c r="AJ362" s="401"/>
      <c r="AK362" s="401"/>
      <c r="AL362" s="401"/>
      <c r="AM362" s="401"/>
      <c r="AN362" s="401"/>
      <c r="AO362" s="401"/>
      <c r="AP362" s="401"/>
      <c r="AQ362" s="401"/>
      <c r="AR362" s="401"/>
      <c r="AS362" s="401"/>
      <c r="AT362" s="401"/>
      <c r="AU362" s="401"/>
      <c r="AV362" s="401"/>
      <c r="AW362" s="401"/>
      <c r="AX362" s="401"/>
      <c r="AY362" s="401"/>
      <c r="AZ362" s="401"/>
      <c r="BA362" s="401"/>
      <c r="BB362" s="401"/>
      <c r="BC362" s="401"/>
      <c r="BD362" s="401"/>
      <c r="BE362" s="401"/>
      <c r="BF362" s="401"/>
      <c r="BG362" s="401"/>
      <c r="BH362" s="401"/>
      <c r="BI362" s="401"/>
      <c r="BJ362" s="401"/>
      <c r="BK362" s="401"/>
      <c r="BL362" s="401"/>
      <c r="BM362" s="401"/>
      <c r="BN362" s="401"/>
      <c r="BO362" s="401"/>
      <c r="BP362" s="401"/>
      <c r="BQ362" s="401"/>
      <c r="BR362" s="401"/>
      <c r="BS362" s="401"/>
      <c r="BT362" s="401"/>
      <c r="BU362" s="401"/>
      <c r="BV362" s="401"/>
      <c r="BW362" s="401"/>
      <c r="BX362" s="401"/>
      <c r="BY362" s="401"/>
      <c r="BZ362" s="401"/>
      <c r="CA362" s="401"/>
      <c r="CB362" s="401"/>
      <c r="CC362" s="401"/>
      <c r="CD362" s="401"/>
      <c r="CE362" s="401"/>
      <c r="CF362" s="401"/>
      <c r="CG362" s="401"/>
      <c r="CH362" s="401"/>
      <c r="CI362" s="401"/>
      <c r="CJ362" s="401"/>
      <c r="CK362" s="401"/>
      <c r="CL362" s="401"/>
      <c r="CM362" s="401"/>
      <c r="CN362" s="401"/>
      <c r="CO362" s="401"/>
      <c r="CP362" s="401"/>
      <c r="CQ362" s="401"/>
      <c r="CR362" s="401"/>
      <c r="CS362" s="401"/>
      <c r="CT362" s="401"/>
      <c r="CU362" s="401"/>
      <c r="CV362" s="401"/>
      <c r="CW362" s="401"/>
      <c r="CX362" s="401"/>
      <c r="CY362" s="401"/>
      <c r="CZ362" s="401"/>
      <c r="DA362" s="401"/>
      <c r="DB362" s="401"/>
      <c r="DC362" s="401"/>
      <c r="DD362" s="401"/>
      <c r="DE362" s="401"/>
      <c r="DF362" s="401"/>
      <c r="DG362" s="401"/>
      <c r="DH362" s="401"/>
      <c r="DI362" s="401"/>
      <c r="DJ362" s="401"/>
      <c r="DK362" s="401"/>
      <c r="DL362" s="401"/>
      <c r="DM362" s="401"/>
      <c r="DN362" s="401"/>
      <c r="DO362" s="401"/>
      <c r="DP362" s="401"/>
      <c r="DQ362" s="401"/>
      <c r="DR362" s="401"/>
      <c r="DS362" s="401"/>
      <c r="DT362" s="401"/>
      <c r="DU362" s="401"/>
      <c r="DV362" s="401"/>
      <c r="DW362" s="401"/>
      <c r="DX362" s="401"/>
      <c r="DY362" s="401"/>
      <c r="DZ362" s="401"/>
      <c r="EA362" s="401"/>
      <c r="EB362" s="401"/>
      <c r="EC362" s="401"/>
      <c r="ED362" s="401"/>
      <c r="EE362" s="401"/>
      <c r="EF362" s="401"/>
      <c r="EG362" s="401"/>
      <c r="EH362" s="401"/>
      <c r="EI362" s="401"/>
      <c r="EJ362" s="401"/>
      <c r="EK362" s="401"/>
    </row>
    <row r="363" spans="1:141" ht="14.4" x14ac:dyDescent="0.3">
      <c r="A363" s="401"/>
      <c r="B363" s="401"/>
      <c r="C363" s="401"/>
      <c r="D363" s="401"/>
      <c r="E363" s="401"/>
      <c r="F363" s="401"/>
      <c r="G363" s="401"/>
      <c r="H363" s="401"/>
      <c r="I363" s="401"/>
      <c r="J363" s="401"/>
      <c r="K363" s="401"/>
      <c r="L363" s="401"/>
      <c r="M363" s="401"/>
      <c r="N363" s="401"/>
      <c r="O363" s="401"/>
      <c r="P363" s="401"/>
      <c r="Q363" s="401"/>
      <c r="R363" s="401"/>
      <c r="S363" s="401"/>
      <c r="T363" s="401"/>
      <c r="U363" s="401"/>
      <c r="V363" s="401"/>
      <c r="W363" s="401"/>
      <c r="X363" s="401"/>
      <c r="Y363" s="401"/>
      <c r="Z363" s="401"/>
      <c r="AA363" s="401"/>
      <c r="AB363" s="401"/>
      <c r="AC363" s="401"/>
      <c r="AD363" s="401"/>
      <c r="AE363" s="401"/>
      <c r="AF363" s="401"/>
      <c r="AG363" s="401"/>
      <c r="AH363" s="401"/>
      <c r="AI363" s="401"/>
      <c r="AJ363" s="401"/>
      <c r="AK363" s="401"/>
      <c r="AL363" s="401"/>
      <c r="AM363" s="401"/>
      <c r="AN363" s="401"/>
      <c r="AO363" s="401"/>
      <c r="AP363" s="401"/>
      <c r="AQ363" s="401"/>
      <c r="AR363" s="401"/>
      <c r="AS363" s="401"/>
      <c r="AT363" s="401"/>
      <c r="AU363" s="401"/>
      <c r="AV363" s="401"/>
      <c r="AW363" s="401"/>
      <c r="AX363" s="401"/>
      <c r="AY363" s="401"/>
      <c r="AZ363" s="401"/>
      <c r="BA363" s="401"/>
      <c r="BB363" s="401"/>
      <c r="BC363" s="401"/>
      <c r="BD363" s="401"/>
      <c r="BE363" s="401"/>
      <c r="BF363" s="401"/>
      <c r="BG363" s="401"/>
      <c r="BH363" s="401"/>
      <c r="BI363" s="401"/>
      <c r="BJ363" s="401"/>
      <c r="BK363" s="401"/>
      <c r="BL363" s="401"/>
      <c r="BM363" s="401"/>
      <c r="BN363" s="401"/>
      <c r="BO363" s="401"/>
      <c r="BP363" s="401"/>
      <c r="BQ363" s="401"/>
      <c r="BR363" s="401"/>
      <c r="BS363" s="401"/>
      <c r="BT363" s="401"/>
      <c r="BU363" s="401"/>
      <c r="BV363" s="401"/>
      <c r="BW363" s="401"/>
      <c r="BX363" s="401"/>
      <c r="BY363" s="401"/>
      <c r="BZ363" s="401"/>
      <c r="CA363" s="401"/>
      <c r="CB363" s="401"/>
      <c r="CC363" s="401"/>
      <c r="CD363" s="401"/>
      <c r="CE363" s="401"/>
      <c r="CF363" s="401"/>
      <c r="CG363" s="401"/>
      <c r="CH363" s="401"/>
      <c r="CI363" s="401"/>
      <c r="CJ363" s="401"/>
      <c r="CK363" s="401"/>
      <c r="CL363" s="401"/>
      <c r="CM363" s="401"/>
      <c r="CN363" s="401"/>
      <c r="CO363" s="401"/>
      <c r="CP363" s="401"/>
      <c r="CQ363" s="401"/>
      <c r="CR363" s="401"/>
      <c r="CS363" s="401"/>
      <c r="CT363" s="401"/>
      <c r="CU363" s="401"/>
      <c r="CV363" s="401"/>
      <c r="CW363" s="401"/>
      <c r="CX363" s="401"/>
      <c r="CY363" s="401"/>
      <c r="CZ363" s="401"/>
      <c r="DA363" s="401"/>
      <c r="DB363" s="401"/>
      <c r="DC363" s="401"/>
      <c r="DD363" s="401"/>
      <c r="DE363" s="401"/>
      <c r="DF363" s="401"/>
      <c r="DG363" s="401"/>
      <c r="DH363" s="401"/>
      <c r="DI363" s="401"/>
      <c r="DJ363" s="401"/>
      <c r="DK363" s="401"/>
      <c r="DL363" s="401"/>
      <c r="DM363" s="401"/>
      <c r="DN363" s="401"/>
      <c r="DO363" s="401"/>
      <c r="DP363" s="401"/>
      <c r="DQ363" s="401"/>
      <c r="DR363" s="401"/>
      <c r="DS363" s="401"/>
      <c r="DT363" s="401"/>
      <c r="DU363" s="401"/>
      <c r="DV363" s="401"/>
      <c r="DW363" s="401"/>
      <c r="DX363" s="401"/>
      <c r="DY363" s="401"/>
      <c r="DZ363" s="401"/>
      <c r="EA363" s="401"/>
      <c r="EB363" s="401"/>
      <c r="EC363" s="401"/>
      <c r="ED363" s="401"/>
      <c r="EE363" s="401"/>
      <c r="EF363" s="401"/>
      <c r="EG363" s="401"/>
      <c r="EH363" s="401"/>
      <c r="EI363" s="401"/>
      <c r="EJ363" s="401"/>
      <c r="EK363" s="401"/>
    </row>
    <row r="364" spans="1:141" ht="14.4" x14ac:dyDescent="0.3">
      <c r="A364" s="401"/>
      <c r="B364" s="401"/>
      <c r="C364" s="401"/>
      <c r="D364" s="401"/>
      <c r="E364" s="401"/>
      <c r="F364" s="401"/>
      <c r="G364" s="401"/>
      <c r="H364" s="401"/>
      <c r="I364" s="401"/>
      <c r="J364" s="401"/>
      <c r="K364" s="401"/>
      <c r="L364" s="401"/>
      <c r="M364" s="401"/>
      <c r="N364" s="401"/>
      <c r="O364" s="401"/>
      <c r="P364" s="401"/>
      <c r="Q364" s="401"/>
      <c r="R364" s="401"/>
      <c r="S364" s="401"/>
      <c r="T364" s="401"/>
      <c r="U364" s="401"/>
      <c r="V364" s="401"/>
      <c r="W364" s="401"/>
      <c r="X364" s="401"/>
      <c r="Y364" s="401"/>
      <c r="Z364" s="401"/>
      <c r="AA364" s="401"/>
      <c r="AB364" s="401"/>
      <c r="AC364" s="401"/>
      <c r="AD364" s="401"/>
      <c r="AE364" s="401"/>
      <c r="AF364" s="401"/>
      <c r="AG364" s="401"/>
      <c r="AH364" s="401"/>
      <c r="AI364" s="401"/>
      <c r="AJ364" s="401"/>
      <c r="AK364" s="401"/>
      <c r="AL364" s="401"/>
      <c r="AM364" s="401"/>
      <c r="AN364" s="401"/>
      <c r="AO364" s="401"/>
      <c r="AP364" s="401"/>
      <c r="AQ364" s="401"/>
      <c r="AR364" s="401"/>
      <c r="AS364" s="401"/>
      <c r="AT364" s="401"/>
      <c r="AU364" s="401"/>
      <c r="AV364" s="401"/>
      <c r="AW364" s="401"/>
      <c r="AX364" s="401"/>
      <c r="AY364" s="401"/>
      <c r="AZ364" s="401"/>
      <c r="BA364" s="401"/>
      <c r="BB364" s="401"/>
      <c r="BC364" s="401"/>
      <c r="BD364" s="401"/>
      <c r="BE364" s="401"/>
      <c r="BF364" s="401"/>
      <c r="BG364" s="401"/>
      <c r="BH364" s="401"/>
      <c r="BI364" s="401"/>
      <c r="BJ364" s="401"/>
      <c r="BK364" s="401"/>
      <c r="BL364" s="401"/>
      <c r="BM364" s="401"/>
      <c r="BN364" s="401"/>
      <c r="BO364" s="401"/>
      <c r="BP364" s="401"/>
      <c r="BQ364" s="401"/>
      <c r="BR364" s="401"/>
      <c r="BS364" s="401"/>
      <c r="BT364" s="401"/>
      <c r="BU364" s="401"/>
      <c r="BV364" s="401"/>
      <c r="BW364" s="401"/>
      <c r="BX364" s="401"/>
      <c r="BY364" s="401"/>
      <c r="BZ364" s="401"/>
      <c r="CA364" s="401"/>
      <c r="CB364" s="401"/>
      <c r="CC364" s="401"/>
      <c r="CD364" s="401"/>
      <c r="CE364" s="401"/>
      <c r="CF364" s="401"/>
      <c r="CG364" s="401"/>
      <c r="CH364" s="401"/>
      <c r="CI364" s="401"/>
      <c r="CJ364" s="401"/>
      <c r="CK364" s="401"/>
      <c r="CL364" s="401"/>
      <c r="CM364" s="401"/>
      <c r="CN364" s="401"/>
      <c r="CO364" s="401"/>
      <c r="CP364" s="401"/>
      <c r="CQ364" s="401"/>
      <c r="CR364" s="401"/>
      <c r="CS364" s="401"/>
      <c r="CT364" s="401"/>
      <c r="CU364" s="401"/>
      <c r="CV364" s="401"/>
      <c r="CW364" s="401"/>
      <c r="CX364" s="401"/>
      <c r="CY364" s="401"/>
      <c r="CZ364" s="401"/>
      <c r="DA364" s="401"/>
      <c r="DB364" s="401"/>
      <c r="DC364" s="401"/>
      <c r="DD364" s="401"/>
      <c r="DE364" s="401"/>
      <c r="DF364" s="401"/>
      <c r="DG364" s="401"/>
      <c r="DH364" s="401"/>
      <c r="DI364" s="401"/>
      <c r="DJ364" s="401"/>
      <c r="DK364" s="401"/>
      <c r="DL364" s="401"/>
      <c r="DM364" s="401"/>
      <c r="DN364" s="401"/>
      <c r="DO364" s="401"/>
      <c r="DP364" s="401"/>
      <c r="DQ364" s="401"/>
      <c r="DR364" s="401"/>
      <c r="DS364" s="401"/>
      <c r="DT364" s="401"/>
      <c r="DU364" s="401"/>
      <c r="DV364" s="401"/>
      <c r="DW364" s="401"/>
      <c r="DX364" s="401"/>
      <c r="DY364" s="401"/>
      <c r="DZ364" s="401"/>
      <c r="EA364" s="401"/>
      <c r="EB364" s="401"/>
      <c r="EC364" s="401"/>
      <c r="ED364" s="401"/>
      <c r="EE364" s="401"/>
      <c r="EF364" s="401"/>
      <c r="EG364" s="401"/>
      <c r="EH364" s="401"/>
      <c r="EI364" s="401"/>
      <c r="EJ364" s="401"/>
      <c r="EK364" s="401"/>
    </row>
    <row r="365" spans="1:141" ht="14.4" x14ac:dyDescent="0.3">
      <c r="A365" s="401"/>
      <c r="B365" s="401"/>
      <c r="C365" s="401"/>
      <c r="D365" s="401"/>
      <c r="E365" s="401"/>
      <c r="F365" s="401"/>
      <c r="G365" s="401"/>
      <c r="H365" s="401"/>
      <c r="I365" s="401"/>
      <c r="J365" s="401"/>
      <c r="K365" s="401"/>
      <c r="L365" s="401"/>
      <c r="M365" s="401"/>
      <c r="N365" s="401"/>
      <c r="O365" s="401"/>
      <c r="P365" s="401"/>
      <c r="Q365" s="401"/>
      <c r="R365" s="401"/>
      <c r="S365" s="401"/>
      <c r="T365" s="401"/>
      <c r="U365" s="401"/>
      <c r="V365" s="401"/>
      <c r="W365" s="401"/>
      <c r="X365" s="401"/>
      <c r="Y365" s="401"/>
      <c r="Z365" s="401"/>
      <c r="AA365" s="401"/>
      <c r="AB365" s="401"/>
      <c r="AC365" s="401"/>
      <c r="AD365" s="401"/>
      <c r="AE365" s="401"/>
      <c r="AF365" s="401"/>
      <c r="AG365" s="401"/>
      <c r="AH365" s="401"/>
      <c r="AI365" s="401"/>
      <c r="AJ365" s="401"/>
      <c r="AK365" s="401"/>
      <c r="AL365" s="401"/>
      <c r="AM365" s="401"/>
      <c r="AN365" s="401"/>
      <c r="AO365" s="401"/>
      <c r="AP365" s="401"/>
      <c r="AQ365" s="401"/>
      <c r="AR365" s="401"/>
      <c r="AS365" s="401"/>
      <c r="AT365" s="401"/>
      <c r="AU365" s="401"/>
      <c r="AV365" s="401"/>
      <c r="AW365" s="401"/>
      <c r="AX365" s="401"/>
      <c r="AY365" s="401"/>
      <c r="AZ365" s="401"/>
      <c r="BA365" s="401"/>
      <c r="BB365" s="401"/>
      <c r="BC365" s="401"/>
      <c r="BD365" s="401"/>
      <c r="BE365" s="401"/>
      <c r="BF365" s="401"/>
      <c r="BG365" s="401"/>
      <c r="BH365" s="401"/>
      <c r="BI365" s="401"/>
      <c r="BJ365" s="401"/>
      <c r="BK365" s="401"/>
      <c r="BL365" s="401"/>
      <c r="BM365" s="401"/>
      <c r="BN365" s="401"/>
      <c r="BO365" s="401"/>
      <c r="BP365" s="401"/>
      <c r="BQ365" s="401"/>
      <c r="BR365" s="401"/>
      <c r="BS365" s="401"/>
      <c r="BT365" s="401"/>
      <c r="BU365" s="401"/>
      <c r="BV365" s="401"/>
      <c r="BW365" s="401"/>
      <c r="BX365" s="401"/>
      <c r="BY365" s="401"/>
      <c r="BZ365" s="401"/>
      <c r="CA365" s="401"/>
      <c r="CB365" s="401"/>
      <c r="CC365" s="401"/>
      <c r="CD365" s="401"/>
      <c r="CE365" s="401"/>
      <c r="CF365" s="401"/>
      <c r="CG365" s="401"/>
      <c r="CH365" s="401"/>
      <c r="CI365" s="401"/>
      <c r="CJ365" s="401"/>
      <c r="CK365" s="401"/>
      <c r="CL365" s="401"/>
      <c r="CM365" s="401"/>
      <c r="CN365" s="401"/>
      <c r="CO365" s="401"/>
      <c r="CP365" s="401"/>
      <c r="CQ365" s="401"/>
      <c r="CR365" s="401"/>
      <c r="CS365" s="401"/>
      <c r="CT365" s="401"/>
      <c r="CU365" s="401"/>
      <c r="CV365" s="401"/>
      <c r="CW365" s="401"/>
      <c r="CX365" s="401"/>
      <c r="CY365" s="401"/>
      <c r="CZ365" s="401"/>
      <c r="DA365" s="401"/>
      <c r="DB365" s="401"/>
      <c r="DC365" s="401"/>
      <c r="DD365" s="401"/>
      <c r="DE365" s="401"/>
      <c r="DF365" s="401"/>
      <c r="DG365" s="401"/>
      <c r="DH365" s="401"/>
      <c r="DI365" s="401"/>
      <c r="DJ365" s="401"/>
      <c r="DK365" s="401"/>
      <c r="DL365" s="401"/>
      <c r="DM365" s="401"/>
      <c r="DN365" s="401"/>
      <c r="DO365" s="401"/>
      <c r="DP365" s="401"/>
      <c r="DQ365" s="401"/>
      <c r="DR365" s="401"/>
      <c r="DS365" s="401"/>
      <c r="DT365" s="401"/>
      <c r="DU365" s="401"/>
      <c r="DV365" s="401"/>
      <c r="DW365" s="401"/>
      <c r="DX365" s="401"/>
      <c r="DY365" s="401"/>
      <c r="DZ365" s="401"/>
      <c r="EA365" s="401"/>
      <c r="EB365" s="401"/>
      <c r="EC365" s="401"/>
      <c r="ED365" s="401"/>
      <c r="EE365" s="401"/>
      <c r="EF365" s="401"/>
      <c r="EG365" s="401"/>
      <c r="EH365" s="401"/>
      <c r="EI365" s="401"/>
      <c r="EJ365" s="401"/>
      <c r="EK365" s="401"/>
    </row>
    <row r="366" spans="1:141" ht="14.4" x14ac:dyDescent="0.3">
      <c r="A366" s="401"/>
      <c r="B366" s="401"/>
      <c r="C366" s="401"/>
      <c r="D366" s="401"/>
      <c r="E366" s="401"/>
      <c r="F366" s="401"/>
      <c r="G366" s="401"/>
      <c r="H366" s="401"/>
      <c r="I366" s="401"/>
      <c r="J366" s="401"/>
      <c r="K366" s="401"/>
      <c r="L366" s="401"/>
      <c r="M366" s="401"/>
      <c r="N366" s="401"/>
      <c r="O366" s="401"/>
      <c r="P366" s="401"/>
      <c r="Q366" s="401"/>
      <c r="R366" s="401"/>
      <c r="S366" s="401"/>
      <c r="T366" s="401"/>
      <c r="U366" s="401"/>
      <c r="V366" s="401"/>
      <c r="W366" s="401"/>
      <c r="X366" s="401"/>
      <c r="Y366" s="401"/>
      <c r="Z366" s="401"/>
      <c r="AA366" s="401"/>
      <c r="AB366" s="401"/>
      <c r="AC366" s="401"/>
      <c r="AD366" s="401"/>
      <c r="AE366" s="401"/>
      <c r="AF366" s="401"/>
      <c r="AG366" s="401"/>
      <c r="AH366" s="401"/>
      <c r="AI366" s="401"/>
      <c r="AJ366" s="401"/>
      <c r="AK366" s="401"/>
      <c r="AL366" s="401"/>
      <c r="AM366" s="401"/>
      <c r="AN366" s="401"/>
      <c r="AO366" s="401"/>
      <c r="AP366" s="401"/>
      <c r="AQ366" s="401"/>
      <c r="AR366" s="401"/>
      <c r="AS366" s="401"/>
      <c r="AT366" s="401"/>
      <c r="AU366" s="401"/>
      <c r="AV366" s="401"/>
      <c r="AW366" s="401"/>
      <c r="AX366" s="401"/>
      <c r="AY366" s="401"/>
      <c r="AZ366" s="401"/>
      <c r="BA366" s="401"/>
      <c r="BB366" s="401"/>
      <c r="BC366" s="401"/>
      <c r="BD366" s="401"/>
      <c r="BE366" s="401"/>
      <c r="BF366" s="401"/>
      <c r="BG366" s="401"/>
      <c r="BH366" s="401"/>
      <c r="BI366" s="401"/>
      <c r="BJ366" s="401"/>
      <c r="BK366" s="401"/>
      <c r="BL366" s="401"/>
      <c r="BM366" s="401"/>
      <c r="BN366" s="401"/>
      <c r="BO366" s="401"/>
      <c r="BP366" s="401"/>
      <c r="BQ366" s="401"/>
      <c r="BR366" s="401"/>
      <c r="BS366" s="401"/>
      <c r="BT366" s="401"/>
      <c r="BU366" s="401"/>
      <c r="BV366" s="401"/>
      <c r="BW366" s="401"/>
      <c r="BX366" s="401"/>
      <c r="BY366" s="401"/>
      <c r="BZ366" s="401"/>
      <c r="CA366" s="401"/>
      <c r="CB366" s="401"/>
      <c r="CC366" s="401"/>
      <c r="CD366" s="401"/>
      <c r="CE366" s="401"/>
      <c r="CF366" s="401"/>
      <c r="CG366" s="401"/>
      <c r="CH366" s="401"/>
      <c r="CI366" s="401"/>
      <c r="CJ366" s="401"/>
      <c r="CK366" s="401"/>
      <c r="CL366" s="401"/>
      <c r="CM366" s="401"/>
      <c r="CN366" s="401"/>
      <c r="CO366" s="401"/>
      <c r="CP366" s="401"/>
      <c r="CQ366" s="401"/>
      <c r="CR366" s="401"/>
      <c r="CS366" s="401"/>
      <c r="CT366" s="401"/>
      <c r="CU366" s="401"/>
      <c r="CV366" s="401"/>
      <c r="CW366" s="401"/>
      <c r="CX366" s="401"/>
      <c r="CY366" s="401"/>
      <c r="CZ366" s="401"/>
      <c r="DA366" s="401"/>
      <c r="DB366" s="401"/>
      <c r="DC366" s="401"/>
      <c r="DD366" s="401"/>
      <c r="DE366" s="401"/>
      <c r="DF366" s="401"/>
      <c r="DG366" s="401"/>
      <c r="DH366" s="401"/>
      <c r="DI366" s="401"/>
      <c r="DJ366" s="401"/>
      <c r="DK366" s="401"/>
      <c r="DL366" s="401"/>
      <c r="DM366" s="401"/>
      <c r="DN366" s="401"/>
      <c r="DO366" s="401"/>
      <c r="DP366" s="401"/>
      <c r="DQ366" s="401"/>
      <c r="DR366" s="401"/>
      <c r="DS366" s="401"/>
      <c r="DT366" s="401"/>
      <c r="DU366" s="401"/>
      <c r="DV366" s="401"/>
      <c r="DW366" s="401"/>
      <c r="DX366" s="401"/>
      <c r="DY366" s="401"/>
      <c r="DZ366" s="401"/>
      <c r="EA366" s="401"/>
      <c r="EB366" s="401"/>
      <c r="EC366" s="401"/>
      <c r="ED366" s="401"/>
      <c r="EE366" s="401"/>
      <c r="EF366" s="401"/>
      <c r="EG366" s="401"/>
      <c r="EH366" s="401"/>
      <c r="EI366" s="401"/>
      <c r="EJ366" s="401"/>
      <c r="EK366" s="401"/>
    </row>
    <row r="367" spans="1:141" ht="14.4" x14ac:dyDescent="0.3">
      <c r="A367" s="401"/>
      <c r="B367" s="401"/>
      <c r="C367" s="401"/>
      <c r="D367" s="401"/>
      <c r="E367" s="401"/>
      <c r="F367" s="401"/>
      <c r="G367" s="401"/>
      <c r="H367" s="401"/>
      <c r="I367" s="401"/>
      <c r="J367" s="401"/>
      <c r="K367" s="401"/>
      <c r="L367" s="401"/>
      <c r="M367" s="401"/>
      <c r="N367" s="401"/>
      <c r="O367" s="401"/>
      <c r="P367" s="401"/>
      <c r="Q367" s="401"/>
      <c r="R367" s="401"/>
      <c r="S367" s="401"/>
      <c r="T367" s="401"/>
      <c r="U367" s="401"/>
      <c r="V367" s="401"/>
      <c r="W367" s="401"/>
      <c r="X367" s="401"/>
      <c r="Y367" s="401"/>
      <c r="Z367" s="401"/>
      <c r="AA367" s="401"/>
      <c r="AB367" s="401"/>
      <c r="AC367" s="401"/>
      <c r="AD367" s="401"/>
      <c r="AE367" s="401"/>
      <c r="AF367" s="401"/>
      <c r="AG367" s="401"/>
      <c r="AH367" s="401"/>
      <c r="AI367" s="401"/>
      <c r="AJ367" s="401"/>
      <c r="AK367" s="401"/>
      <c r="AL367" s="401"/>
      <c r="AM367" s="401"/>
      <c r="AN367" s="401"/>
      <c r="AO367" s="401"/>
      <c r="AP367" s="401"/>
      <c r="AQ367" s="401"/>
      <c r="AR367" s="401"/>
      <c r="AS367" s="401"/>
      <c r="AT367" s="401"/>
      <c r="AU367" s="401"/>
      <c r="AV367" s="401"/>
      <c r="AW367" s="401"/>
      <c r="AX367" s="401"/>
      <c r="AY367" s="401"/>
      <c r="AZ367" s="401"/>
      <c r="BA367" s="401"/>
      <c r="BB367" s="401"/>
      <c r="BC367" s="401"/>
      <c r="BD367" s="401"/>
      <c r="BE367" s="401"/>
      <c r="BF367" s="401"/>
      <c r="BG367" s="401"/>
      <c r="BH367" s="401"/>
      <c r="BI367" s="401"/>
      <c r="BJ367" s="401"/>
      <c r="BK367" s="401"/>
      <c r="BL367" s="401"/>
      <c r="BM367" s="401"/>
      <c r="BN367" s="401"/>
      <c r="BO367" s="401"/>
      <c r="BP367" s="401"/>
      <c r="BQ367" s="401"/>
      <c r="BR367" s="401"/>
      <c r="BS367" s="401"/>
      <c r="BT367" s="401"/>
      <c r="BU367" s="401"/>
      <c r="BV367" s="401"/>
      <c r="BW367" s="401"/>
      <c r="BX367" s="401"/>
      <c r="BY367" s="401"/>
      <c r="BZ367" s="401"/>
      <c r="CA367" s="401"/>
      <c r="CB367" s="401"/>
      <c r="CC367" s="401"/>
      <c r="CD367" s="401"/>
      <c r="CE367" s="401"/>
      <c r="CF367" s="401"/>
      <c r="CG367" s="401"/>
      <c r="CH367" s="401"/>
      <c r="CI367" s="401"/>
      <c r="CJ367" s="401"/>
      <c r="CK367" s="401"/>
      <c r="CL367" s="401"/>
      <c r="CM367" s="401"/>
      <c r="CN367" s="401"/>
      <c r="CO367" s="401"/>
      <c r="CP367" s="401"/>
      <c r="CQ367" s="401"/>
      <c r="CR367" s="401"/>
      <c r="CS367" s="401"/>
      <c r="CT367" s="401"/>
      <c r="CU367" s="401"/>
      <c r="CV367" s="401"/>
      <c r="CW367" s="401"/>
      <c r="CX367" s="401"/>
      <c r="CY367" s="401"/>
      <c r="CZ367" s="401"/>
      <c r="DA367" s="401"/>
      <c r="DB367" s="401"/>
      <c r="DC367" s="401"/>
      <c r="DD367" s="401"/>
      <c r="DE367" s="401"/>
      <c r="DF367" s="401"/>
      <c r="DG367" s="401"/>
      <c r="DH367" s="401"/>
      <c r="DI367" s="401"/>
      <c r="DJ367" s="401"/>
      <c r="DK367" s="401"/>
      <c r="DL367" s="401"/>
      <c r="DM367" s="401"/>
      <c r="DN367" s="401"/>
      <c r="DO367" s="401"/>
      <c r="DP367" s="401"/>
      <c r="DQ367" s="401"/>
      <c r="DR367" s="401"/>
      <c r="DS367" s="401"/>
      <c r="DT367" s="401"/>
      <c r="DU367" s="401"/>
      <c r="DV367" s="401"/>
      <c r="DW367" s="401"/>
      <c r="DX367" s="401"/>
      <c r="DY367" s="401"/>
      <c r="DZ367" s="401"/>
      <c r="EA367" s="401"/>
      <c r="EB367" s="401"/>
      <c r="EC367" s="401"/>
      <c r="ED367" s="401"/>
      <c r="EE367" s="401"/>
      <c r="EF367" s="401"/>
      <c r="EG367" s="401"/>
      <c r="EH367" s="401"/>
      <c r="EI367" s="401"/>
      <c r="EJ367" s="401"/>
      <c r="EK367" s="401"/>
    </row>
    <row r="368" spans="1:141" ht="14.4" x14ac:dyDescent="0.3">
      <c r="A368" s="401"/>
      <c r="B368" s="401"/>
      <c r="C368" s="401"/>
      <c r="D368" s="401"/>
      <c r="E368" s="401"/>
      <c r="F368" s="401"/>
      <c r="G368" s="401"/>
      <c r="H368" s="401"/>
      <c r="I368" s="401"/>
      <c r="J368" s="401"/>
      <c r="K368" s="401"/>
      <c r="L368" s="401"/>
      <c r="M368" s="401"/>
      <c r="N368" s="401"/>
      <c r="O368" s="401"/>
      <c r="P368" s="401"/>
      <c r="Q368" s="401"/>
      <c r="R368" s="401"/>
      <c r="S368" s="401"/>
      <c r="T368" s="401"/>
      <c r="U368" s="401"/>
      <c r="V368" s="401"/>
      <c r="W368" s="401"/>
      <c r="X368" s="401"/>
      <c r="Y368" s="401"/>
      <c r="Z368" s="401"/>
      <c r="AA368" s="401"/>
      <c r="AB368" s="401"/>
      <c r="AC368" s="401"/>
      <c r="AD368" s="401"/>
      <c r="AE368" s="401"/>
      <c r="AF368" s="401"/>
      <c r="AG368" s="401"/>
      <c r="AH368" s="401"/>
      <c r="AI368" s="401"/>
      <c r="AJ368" s="401"/>
      <c r="AK368" s="401"/>
      <c r="AL368" s="401"/>
      <c r="AM368" s="401"/>
      <c r="AN368" s="401"/>
      <c r="AO368" s="401"/>
      <c r="AP368" s="401"/>
      <c r="AQ368" s="401"/>
      <c r="AR368" s="401"/>
      <c r="AS368" s="401"/>
      <c r="AT368" s="401"/>
      <c r="AU368" s="401"/>
      <c r="AV368" s="401"/>
      <c r="AW368" s="401"/>
      <c r="AX368" s="401"/>
      <c r="AY368" s="401"/>
      <c r="AZ368" s="401"/>
      <c r="BA368" s="401"/>
      <c r="BB368" s="401"/>
      <c r="BC368" s="401"/>
      <c r="BD368" s="401"/>
      <c r="BE368" s="401"/>
      <c r="BF368" s="401"/>
      <c r="BG368" s="401"/>
      <c r="BH368" s="401"/>
      <c r="BI368" s="401"/>
      <c r="BJ368" s="401"/>
      <c r="BK368" s="401"/>
      <c r="BL368" s="401"/>
      <c r="BM368" s="401"/>
      <c r="BN368" s="401"/>
      <c r="BO368" s="401"/>
      <c r="BP368" s="401"/>
      <c r="BQ368" s="401"/>
      <c r="BR368" s="401"/>
      <c r="BS368" s="401"/>
      <c r="BT368" s="401"/>
      <c r="BU368" s="401"/>
      <c r="BV368" s="401"/>
      <c r="BW368" s="401"/>
      <c r="BX368" s="401"/>
      <c r="BY368" s="401"/>
      <c r="BZ368" s="401"/>
      <c r="CA368" s="401"/>
      <c r="CB368" s="401"/>
      <c r="CC368" s="401"/>
      <c r="CD368" s="401"/>
      <c r="CE368" s="401"/>
      <c r="CF368" s="401"/>
      <c r="CG368" s="401"/>
      <c r="CH368" s="401"/>
      <c r="CI368" s="401"/>
      <c r="CJ368" s="401"/>
      <c r="CK368" s="401"/>
      <c r="CL368" s="401"/>
      <c r="CM368" s="401"/>
      <c r="CN368" s="401"/>
      <c r="CO368" s="401"/>
      <c r="CP368" s="401"/>
      <c r="CQ368" s="401"/>
      <c r="CR368" s="401"/>
      <c r="CS368" s="401"/>
      <c r="CT368" s="401"/>
      <c r="CU368" s="401"/>
      <c r="CV368" s="401"/>
      <c r="CW368" s="401"/>
      <c r="CX368" s="401"/>
      <c r="CY368" s="401"/>
      <c r="CZ368" s="401"/>
      <c r="DA368" s="401"/>
      <c r="DB368" s="401"/>
      <c r="DC368" s="401"/>
      <c r="DD368" s="401"/>
      <c r="DE368" s="401"/>
      <c r="DF368" s="401"/>
      <c r="DG368" s="401"/>
      <c r="DH368" s="401"/>
      <c r="DI368" s="401"/>
      <c r="DJ368" s="401"/>
      <c r="DK368" s="401"/>
      <c r="DL368" s="401"/>
      <c r="DM368" s="401"/>
      <c r="DN368" s="401"/>
      <c r="DO368" s="401"/>
      <c r="DP368" s="401"/>
      <c r="DQ368" s="401"/>
      <c r="DR368" s="401"/>
      <c r="DS368" s="401"/>
      <c r="DT368" s="401"/>
      <c r="DU368" s="401"/>
      <c r="DV368" s="401"/>
      <c r="DW368" s="401"/>
      <c r="DX368" s="401"/>
      <c r="DY368" s="401"/>
      <c r="DZ368" s="401"/>
      <c r="EA368" s="401"/>
      <c r="EB368" s="401"/>
      <c r="EC368" s="401"/>
      <c r="ED368" s="401"/>
      <c r="EE368" s="401"/>
      <c r="EF368" s="401"/>
      <c r="EG368" s="401"/>
      <c r="EH368" s="401"/>
      <c r="EI368" s="401"/>
      <c r="EJ368" s="401"/>
      <c r="EK368" s="401"/>
    </row>
    <row r="369" spans="1:141" ht="14.4" x14ac:dyDescent="0.3">
      <c r="A369" s="401"/>
      <c r="B369" s="401"/>
      <c r="C369" s="401"/>
      <c r="D369" s="401"/>
      <c r="E369" s="401"/>
      <c r="F369" s="401"/>
      <c r="G369" s="401"/>
      <c r="H369" s="401"/>
      <c r="I369" s="401"/>
      <c r="J369" s="401"/>
      <c r="K369" s="401"/>
      <c r="L369" s="401"/>
      <c r="M369" s="401"/>
      <c r="N369" s="401"/>
      <c r="O369" s="401"/>
      <c r="P369" s="401"/>
      <c r="Q369" s="401"/>
      <c r="R369" s="401"/>
      <c r="S369" s="401"/>
      <c r="T369" s="401"/>
      <c r="U369" s="401"/>
      <c r="V369" s="401"/>
      <c r="W369" s="401"/>
      <c r="X369" s="401"/>
      <c r="Y369" s="401"/>
      <c r="Z369" s="401"/>
      <c r="AA369" s="401"/>
      <c r="AB369" s="401"/>
      <c r="AC369" s="401"/>
      <c r="AD369" s="401"/>
      <c r="AE369" s="401"/>
      <c r="AF369" s="401"/>
      <c r="AG369" s="401"/>
      <c r="AH369" s="401"/>
      <c r="AI369" s="401"/>
      <c r="AJ369" s="401"/>
      <c r="AK369" s="401"/>
      <c r="AL369" s="401"/>
      <c r="AM369" s="401"/>
      <c r="AN369" s="401"/>
      <c r="AO369" s="401"/>
      <c r="AP369" s="401"/>
      <c r="AQ369" s="401"/>
      <c r="AR369" s="401"/>
      <c r="AS369" s="401"/>
      <c r="AT369" s="401"/>
      <c r="AU369" s="401"/>
      <c r="AV369" s="401"/>
      <c r="AW369" s="401"/>
      <c r="AX369" s="401"/>
      <c r="AY369" s="401"/>
      <c r="AZ369" s="401"/>
      <c r="BA369" s="401"/>
      <c r="BB369" s="401"/>
      <c r="BC369" s="401"/>
      <c r="BD369" s="401"/>
      <c r="BE369" s="401"/>
      <c r="BF369" s="401"/>
      <c r="BG369" s="401"/>
      <c r="BH369" s="401"/>
      <c r="BI369" s="401"/>
      <c r="BJ369" s="401"/>
      <c r="BK369" s="401"/>
      <c r="BL369" s="401"/>
      <c r="BM369" s="401"/>
      <c r="BN369" s="401"/>
      <c r="BO369" s="401"/>
      <c r="BP369" s="401"/>
      <c r="BQ369" s="401"/>
      <c r="BR369" s="401"/>
      <c r="BS369" s="401"/>
      <c r="BT369" s="401"/>
      <c r="BU369" s="401"/>
      <c r="BV369" s="401"/>
      <c r="BW369" s="401"/>
      <c r="BX369" s="401"/>
      <c r="BY369" s="401"/>
      <c r="BZ369" s="401"/>
      <c r="CA369" s="401"/>
      <c r="CB369" s="401"/>
      <c r="CC369" s="401"/>
      <c r="CD369" s="401"/>
      <c r="CE369" s="401"/>
      <c r="CF369" s="401"/>
      <c r="CG369" s="401"/>
      <c r="CH369" s="401"/>
      <c r="CI369" s="401"/>
      <c r="CJ369" s="401"/>
      <c r="CK369" s="401"/>
      <c r="CL369" s="401"/>
      <c r="CM369" s="401"/>
      <c r="CN369" s="401"/>
      <c r="CO369" s="401"/>
      <c r="CP369" s="401"/>
      <c r="CQ369" s="401"/>
      <c r="CR369" s="401"/>
      <c r="CS369" s="401"/>
      <c r="CT369" s="401"/>
      <c r="CU369" s="401"/>
      <c r="CV369" s="401"/>
      <c r="CW369" s="401"/>
      <c r="CX369" s="401"/>
      <c r="CY369" s="401"/>
      <c r="CZ369" s="401"/>
      <c r="DA369" s="401"/>
      <c r="DB369" s="401"/>
      <c r="DC369" s="401"/>
      <c r="DD369" s="401"/>
      <c r="DE369" s="401"/>
      <c r="DF369" s="401"/>
      <c r="DG369" s="401"/>
      <c r="DH369" s="401"/>
      <c r="DI369" s="401"/>
      <c r="DJ369" s="401"/>
      <c r="DK369" s="401"/>
      <c r="DL369" s="401"/>
      <c r="DM369" s="401"/>
      <c r="DN369" s="401"/>
      <c r="DO369" s="401"/>
      <c r="DP369" s="401"/>
      <c r="DQ369" s="401"/>
      <c r="DR369" s="401"/>
      <c r="DS369" s="401"/>
      <c r="DT369" s="401"/>
      <c r="DU369" s="401"/>
      <c r="DV369" s="401"/>
      <c r="DW369" s="401"/>
      <c r="DX369" s="401"/>
      <c r="DY369" s="401"/>
      <c r="DZ369" s="401"/>
      <c r="EA369" s="401"/>
      <c r="EB369" s="401"/>
      <c r="EC369" s="401"/>
      <c r="ED369" s="401"/>
      <c r="EE369" s="401"/>
      <c r="EF369" s="401"/>
      <c r="EG369" s="401"/>
      <c r="EH369" s="401"/>
      <c r="EI369" s="401"/>
      <c r="EJ369" s="401"/>
      <c r="EK369" s="401"/>
    </row>
    <row r="370" spans="1:141" ht="14.4" x14ac:dyDescent="0.3">
      <c r="A370" s="401"/>
      <c r="B370" s="401"/>
      <c r="C370" s="401"/>
      <c r="D370" s="401"/>
      <c r="E370" s="401"/>
      <c r="F370" s="401"/>
      <c r="G370" s="401"/>
      <c r="H370" s="401"/>
      <c r="I370" s="401"/>
      <c r="J370" s="401"/>
      <c r="K370" s="401"/>
      <c r="L370" s="401"/>
      <c r="M370" s="401"/>
      <c r="N370" s="401"/>
      <c r="O370" s="401"/>
      <c r="P370" s="401"/>
      <c r="Q370" s="401"/>
      <c r="R370" s="401"/>
      <c r="S370" s="401"/>
      <c r="T370" s="401"/>
      <c r="U370" s="401"/>
      <c r="V370" s="401"/>
      <c r="W370" s="401"/>
      <c r="X370" s="401"/>
      <c r="Y370" s="401"/>
      <c r="Z370" s="401"/>
      <c r="AA370" s="401"/>
      <c r="AB370" s="401"/>
      <c r="AC370" s="401"/>
      <c r="AD370" s="401"/>
      <c r="AE370" s="401"/>
      <c r="AF370" s="401"/>
      <c r="AG370" s="401"/>
      <c r="AH370" s="401"/>
      <c r="AI370" s="401"/>
      <c r="AJ370" s="401"/>
      <c r="AK370" s="401"/>
      <c r="AL370" s="401"/>
      <c r="AM370" s="401"/>
      <c r="AN370" s="401"/>
      <c r="AO370" s="401"/>
      <c r="AP370" s="401"/>
      <c r="AQ370" s="401"/>
      <c r="AR370" s="401"/>
      <c r="AS370" s="401"/>
      <c r="AT370" s="401"/>
      <c r="AU370" s="401"/>
      <c r="AV370" s="401"/>
      <c r="AW370" s="401"/>
      <c r="AX370" s="401"/>
      <c r="AY370" s="401"/>
      <c r="AZ370" s="401"/>
      <c r="BA370" s="401"/>
      <c r="BB370" s="401"/>
      <c r="BC370" s="401"/>
      <c r="BD370" s="401"/>
      <c r="BE370" s="401"/>
      <c r="BF370" s="401"/>
      <c r="BG370" s="401"/>
      <c r="BH370" s="401"/>
      <c r="BI370" s="401"/>
      <c r="BJ370" s="401"/>
      <c r="BK370" s="401"/>
      <c r="BL370" s="401"/>
      <c r="BM370" s="401"/>
      <c r="BN370" s="401"/>
      <c r="BO370" s="401"/>
      <c r="BP370" s="401"/>
      <c r="BQ370" s="401"/>
      <c r="BR370" s="401"/>
      <c r="BS370" s="401"/>
      <c r="BT370" s="401"/>
      <c r="BU370" s="401"/>
      <c r="BV370" s="401"/>
      <c r="BW370" s="401"/>
      <c r="BX370" s="401"/>
      <c r="BY370" s="401"/>
      <c r="BZ370" s="401"/>
      <c r="CA370" s="401"/>
      <c r="CB370" s="401"/>
      <c r="CC370" s="401"/>
      <c r="CD370" s="401"/>
      <c r="CE370" s="401"/>
      <c r="CF370" s="401"/>
      <c r="CG370" s="401"/>
      <c r="CH370" s="401"/>
      <c r="CI370" s="401"/>
      <c r="CJ370" s="401"/>
      <c r="CK370" s="401"/>
      <c r="CL370" s="401"/>
      <c r="CM370" s="401"/>
      <c r="CN370" s="401"/>
      <c r="CO370" s="401"/>
      <c r="CP370" s="401"/>
      <c r="CQ370" s="401"/>
      <c r="CR370" s="401"/>
      <c r="CS370" s="401"/>
      <c r="CT370" s="401"/>
      <c r="CU370" s="401"/>
      <c r="CV370" s="401"/>
      <c r="CW370" s="401"/>
      <c r="CX370" s="401"/>
      <c r="CY370" s="401"/>
      <c r="CZ370" s="401"/>
      <c r="DA370" s="401"/>
      <c r="DB370" s="401"/>
      <c r="DC370" s="401"/>
      <c r="DD370" s="401"/>
      <c r="DE370" s="401"/>
      <c r="DF370" s="401"/>
      <c r="DG370" s="401"/>
      <c r="DH370" s="401"/>
      <c r="DI370" s="401"/>
      <c r="DJ370" s="401"/>
      <c r="DK370" s="401"/>
      <c r="DL370" s="401"/>
      <c r="DM370" s="401"/>
      <c r="DN370" s="401"/>
      <c r="DO370" s="401"/>
      <c r="DP370" s="401"/>
      <c r="DQ370" s="401"/>
      <c r="DR370" s="401"/>
      <c r="DS370" s="401"/>
      <c r="DT370" s="401"/>
      <c r="DU370" s="401"/>
      <c r="DV370" s="401"/>
      <c r="DW370" s="401"/>
      <c r="DX370" s="401"/>
      <c r="DY370" s="401"/>
      <c r="DZ370" s="401"/>
      <c r="EA370" s="401"/>
      <c r="EB370" s="401"/>
      <c r="EC370" s="401"/>
      <c r="ED370" s="401"/>
      <c r="EE370" s="401"/>
      <c r="EF370" s="401"/>
      <c r="EG370" s="401"/>
      <c r="EH370" s="401"/>
      <c r="EI370" s="401"/>
      <c r="EJ370" s="401"/>
      <c r="EK370" s="401"/>
    </row>
    <row r="371" spans="1:141" ht="14.4" x14ac:dyDescent="0.3">
      <c r="A371" s="401"/>
      <c r="B371" s="401"/>
      <c r="C371" s="401"/>
      <c r="D371" s="401"/>
      <c r="E371" s="401"/>
      <c r="F371" s="401"/>
      <c r="G371" s="401"/>
      <c r="H371" s="401"/>
      <c r="I371" s="401"/>
      <c r="J371" s="401"/>
      <c r="K371" s="401"/>
      <c r="L371" s="401"/>
      <c r="M371" s="401"/>
      <c r="N371" s="401"/>
      <c r="O371" s="401"/>
      <c r="P371" s="401"/>
      <c r="Q371" s="401"/>
      <c r="R371" s="401"/>
      <c r="S371" s="401"/>
      <c r="T371" s="401"/>
      <c r="U371" s="401"/>
      <c r="V371" s="401"/>
      <c r="W371" s="401"/>
      <c r="X371" s="401"/>
      <c r="Y371" s="401"/>
      <c r="Z371" s="401"/>
      <c r="AA371" s="401"/>
      <c r="AB371" s="401"/>
      <c r="AC371" s="401"/>
      <c r="AD371" s="401"/>
      <c r="AE371" s="401"/>
      <c r="AF371" s="401"/>
      <c r="AG371" s="401"/>
      <c r="AH371" s="401"/>
      <c r="AI371" s="401"/>
      <c r="AJ371" s="401"/>
      <c r="AK371" s="401"/>
      <c r="AL371" s="401"/>
      <c r="AM371" s="401"/>
      <c r="AN371" s="401"/>
      <c r="AO371" s="401"/>
      <c r="AP371" s="401"/>
      <c r="AQ371" s="401"/>
      <c r="AR371" s="401"/>
      <c r="AS371" s="401"/>
      <c r="AT371" s="401"/>
      <c r="AU371" s="401"/>
      <c r="AV371" s="401"/>
      <c r="AW371" s="401"/>
      <c r="AX371" s="401"/>
      <c r="AY371" s="401"/>
      <c r="AZ371" s="401"/>
      <c r="BA371" s="401"/>
      <c r="BB371" s="401"/>
      <c r="BC371" s="401"/>
      <c r="BD371" s="401"/>
      <c r="BE371" s="401"/>
      <c r="BF371" s="401"/>
      <c r="BG371" s="401"/>
      <c r="BH371" s="401"/>
      <c r="BI371" s="401"/>
      <c r="BJ371" s="401"/>
      <c r="BK371" s="401"/>
      <c r="BL371" s="401"/>
      <c r="BM371" s="401"/>
      <c r="BN371" s="401"/>
      <c r="BO371" s="401"/>
      <c r="BP371" s="401"/>
      <c r="BQ371" s="401"/>
      <c r="BR371" s="401"/>
      <c r="BS371" s="401"/>
      <c r="BT371" s="401"/>
      <c r="BU371" s="401"/>
      <c r="BV371" s="401"/>
      <c r="BW371" s="401"/>
      <c r="BX371" s="401"/>
      <c r="BY371" s="401"/>
      <c r="BZ371" s="401"/>
      <c r="CA371" s="401"/>
      <c r="CB371" s="401"/>
      <c r="CC371" s="401"/>
      <c r="CD371" s="401"/>
      <c r="CE371" s="401"/>
      <c r="CF371" s="401"/>
      <c r="CG371" s="401"/>
      <c r="CH371" s="401"/>
      <c r="CI371" s="401"/>
      <c r="CJ371" s="401"/>
      <c r="CK371" s="401"/>
      <c r="CL371" s="401"/>
      <c r="CM371" s="401"/>
      <c r="CN371" s="401"/>
      <c r="CO371" s="401"/>
      <c r="CP371" s="401"/>
      <c r="CQ371" s="401"/>
      <c r="CR371" s="401"/>
      <c r="CS371" s="401"/>
      <c r="CT371" s="401"/>
      <c r="CU371" s="401"/>
      <c r="CV371" s="401"/>
      <c r="CW371" s="401"/>
      <c r="CX371" s="401"/>
      <c r="CY371" s="401"/>
      <c r="CZ371" s="401"/>
      <c r="DA371" s="401"/>
      <c r="DB371" s="401"/>
      <c r="DC371" s="401"/>
      <c r="DD371" s="401"/>
      <c r="DE371" s="401"/>
      <c r="DF371" s="401"/>
      <c r="DG371" s="401"/>
      <c r="DH371" s="401"/>
      <c r="DI371" s="401"/>
      <c r="DJ371" s="401"/>
      <c r="DK371" s="401"/>
      <c r="DL371" s="401"/>
      <c r="DM371" s="401"/>
      <c r="DN371" s="401"/>
      <c r="DO371" s="401"/>
      <c r="DP371" s="401"/>
      <c r="DQ371" s="401"/>
      <c r="DR371" s="401"/>
      <c r="DS371" s="401"/>
      <c r="DT371" s="401"/>
      <c r="DU371" s="401"/>
      <c r="DV371" s="401"/>
      <c r="DW371" s="401"/>
      <c r="DX371" s="401"/>
      <c r="DY371" s="401"/>
      <c r="DZ371" s="401"/>
      <c r="EA371" s="401"/>
      <c r="EB371" s="401"/>
      <c r="EC371" s="401"/>
      <c r="ED371" s="401"/>
      <c r="EE371" s="401"/>
      <c r="EF371" s="401"/>
      <c r="EG371" s="401"/>
      <c r="EH371" s="401"/>
      <c r="EI371" s="401"/>
      <c r="EJ371" s="401"/>
      <c r="EK371" s="401"/>
    </row>
    <row r="372" spans="1:141" ht="14.4" x14ac:dyDescent="0.3">
      <c r="A372" s="401"/>
      <c r="B372" s="401"/>
      <c r="C372" s="401"/>
      <c r="D372" s="401"/>
      <c r="E372" s="401"/>
      <c r="F372" s="401"/>
      <c r="G372" s="401"/>
      <c r="H372" s="401"/>
      <c r="I372" s="401"/>
      <c r="J372" s="401"/>
      <c r="K372" s="401"/>
      <c r="L372" s="401"/>
      <c r="M372" s="401"/>
      <c r="N372" s="401"/>
      <c r="O372" s="401"/>
      <c r="P372" s="401"/>
      <c r="Q372" s="401"/>
      <c r="R372" s="401"/>
      <c r="S372" s="401"/>
      <c r="T372" s="401"/>
      <c r="U372" s="401"/>
      <c r="V372" s="401"/>
      <c r="W372" s="401"/>
      <c r="X372" s="401"/>
      <c r="Y372" s="401"/>
      <c r="Z372" s="401"/>
      <c r="AA372" s="401"/>
      <c r="AB372" s="401"/>
      <c r="AC372" s="401"/>
      <c r="AD372" s="401"/>
      <c r="AE372" s="401"/>
      <c r="AF372" s="401"/>
      <c r="AG372" s="401"/>
      <c r="AH372" s="401"/>
      <c r="AI372" s="401"/>
      <c r="AJ372" s="401"/>
      <c r="AK372" s="401"/>
      <c r="AL372" s="401"/>
      <c r="AM372" s="401"/>
      <c r="AN372" s="401"/>
      <c r="AO372" s="401"/>
      <c r="AP372" s="401"/>
      <c r="AQ372" s="401"/>
      <c r="AR372" s="401"/>
      <c r="AS372" s="401"/>
      <c r="AT372" s="401"/>
      <c r="AU372" s="401"/>
      <c r="AV372" s="401"/>
      <c r="AW372" s="401"/>
      <c r="AX372" s="401"/>
      <c r="AY372" s="401"/>
      <c r="AZ372" s="401"/>
      <c r="BA372" s="401"/>
      <c r="BB372" s="401"/>
      <c r="BC372" s="401"/>
      <c r="BD372" s="401"/>
      <c r="BE372" s="401"/>
      <c r="BF372" s="401"/>
      <c r="BG372" s="401"/>
      <c r="BH372" s="401"/>
      <c r="BI372" s="401"/>
      <c r="BJ372" s="401"/>
      <c r="BK372" s="401"/>
      <c r="BL372" s="401"/>
      <c r="BM372" s="401"/>
      <c r="BN372" s="401"/>
      <c r="BO372" s="401"/>
      <c r="BP372" s="401"/>
      <c r="BQ372" s="401"/>
      <c r="BR372" s="401"/>
      <c r="BS372" s="401"/>
      <c r="BT372" s="401"/>
      <c r="BU372" s="401"/>
      <c r="BV372" s="401"/>
      <c r="BW372" s="401"/>
      <c r="BX372" s="401"/>
      <c r="BY372" s="401"/>
      <c r="BZ372" s="401"/>
      <c r="CA372" s="401"/>
      <c r="CB372" s="401"/>
      <c r="CC372" s="401"/>
      <c r="CD372" s="401"/>
      <c r="CE372" s="401"/>
      <c r="CF372" s="401"/>
      <c r="CG372" s="401"/>
      <c r="CH372" s="401"/>
      <c r="CI372" s="401"/>
      <c r="CJ372" s="401"/>
      <c r="CK372" s="401"/>
      <c r="CL372" s="401"/>
      <c r="CM372" s="401"/>
      <c r="CN372" s="401"/>
      <c r="CO372" s="401"/>
      <c r="CP372" s="401"/>
      <c r="CQ372" s="401"/>
      <c r="CR372" s="401"/>
      <c r="CS372" s="401"/>
      <c r="CT372" s="401"/>
      <c r="CU372" s="401"/>
      <c r="CV372" s="401"/>
      <c r="CW372" s="401"/>
      <c r="CX372" s="401"/>
      <c r="CY372" s="401"/>
      <c r="CZ372" s="401"/>
      <c r="DA372" s="401"/>
      <c r="DB372" s="401"/>
      <c r="DC372" s="401"/>
      <c r="DD372" s="401"/>
      <c r="DE372" s="401"/>
      <c r="DF372" s="401"/>
      <c r="DG372" s="401"/>
      <c r="DH372" s="401"/>
      <c r="DI372" s="401"/>
      <c r="DJ372" s="401"/>
      <c r="DK372" s="401"/>
      <c r="DL372" s="401"/>
      <c r="DM372" s="401"/>
      <c r="DN372" s="401"/>
      <c r="DO372" s="401"/>
      <c r="DP372" s="401"/>
      <c r="DQ372" s="401"/>
      <c r="DR372" s="401"/>
      <c r="DS372" s="401"/>
      <c r="DT372" s="401"/>
      <c r="DU372" s="401"/>
      <c r="DV372" s="401"/>
      <c r="DW372" s="401"/>
      <c r="DX372" s="401"/>
      <c r="DY372" s="401"/>
      <c r="DZ372" s="401"/>
      <c r="EA372" s="401"/>
      <c r="EB372" s="401"/>
      <c r="EC372" s="401"/>
      <c r="ED372" s="401"/>
      <c r="EE372" s="401"/>
      <c r="EF372" s="401"/>
      <c r="EG372" s="401"/>
      <c r="EH372" s="401"/>
      <c r="EI372" s="401"/>
      <c r="EJ372" s="401"/>
      <c r="EK372" s="401"/>
    </row>
    <row r="373" spans="1:141" ht="14.4" x14ac:dyDescent="0.3">
      <c r="A373" s="401"/>
      <c r="B373" s="401"/>
      <c r="C373" s="401"/>
      <c r="D373" s="401"/>
      <c r="E373" s="401"/>
      <c r="F373" s="401"/>
      <c r="G373" s="401"/>
      <c r="H373" s="401"/>
      <c r="I373" s="401"/>
      <c r="J373" s="401"/>
      <c r="K373" s="401"/>
      <c r="L373" s="401"/>
      <c r="M373" s="401"/>
      <c r="N373" s="401"/>
      <c r="O373" s="401"/>
      <c r="P373" s="401"/>
      <c r="Q373" s="401"/>
      <c r="R373" s="401"/>
      <c r="S373" s="401"/>
      <c r="T373" s="401"/>
      <c r="U373" s="401"/>
      <c r="V373" s="401"/>
      <c r="W373" s="401"/>
      <c r="X373" s="401"/>
      <c r="Y373" s="401"/>
      <c r="Z373" s="401"/>
      <c r="AA373" s="401"/>
      <c r="AB373" s="401"/>
      <c r="AC373" s="401"/>
      <c r="AD373" s="401"/>
      <c r="AE373" s="401"/>
      <c r="AF373" s="401"/>
      <c r="AG373" s="401"/>
      <c r="AH373" s="401"/>
      <c r="AI373" s="401"/>
      <c r="AJ373" s="401"/>
      <c r="AK373" s="401"/>
      <c r="AL373" s="401"/>
      <c r="AM373" s="401"/>
      <c r="AN373" s="401"/>
      <c r="AO373" s="401"/>
      <c r="AP373" s="401"/>
      <c r="AQ373" s="401"/>
      <c r="AR373" s="401"/>
      <c r="AS373" s="401"/>
      <c r="AT373" s="401"/>
      <c r="AU373" s="401"/>
      <c r="AV373" s="401"/>
      <c r="AW373" s="401"/>
      <c r="AX373" s="401"/>
      <c r="AY373" s="401"/>
      <c r="AZ373" s="401"/>
      <c r="BA373" s="401"/>
      <c r="BB373" s="401"/>
      <c r="BC373" s="401"/>
      <c r="BD373" s="401"/>
      <c r="BE373" s="401"/>
      <c r="BF373" s="401"/>
      <c r="BG373" s="401"/>
      <c r="BH373" s="401"/>
      <c r="BI373" s="401"/>
      <c r="BJ373" s="401"/>
      <c r="BK373" s="401"/>
      <c r="BL373" s="401"/>
      <c r="BM373" s="401"/>
      <c r="BN373" s="401"/>
      <c r="BO373" s="401"/>
      <c r="BP373" s="401"/>
      <c r="BQ373" s="401"/>
      <c r="BR373" s="401"/>
      <c r="BS373" s="401"/>
      <c r="BT373" s="401"/>
      <c r="BU373" s="401"/>
      <c r="BV373" s="401"/>
      <c r="BW373" s="401"/>
      <c r="BX373" s="401"/>
      <c r="BY373" s="401"/>
      <c r="BZ373" s="401"/>
      <c r="CA373" s="401"/>
      <c r="CB373" s="401"/>
      <c r="CC373" s="401"/>
      <c r="CD373" s="401"/>
      <c r="CE373" s="401"/>
      <c r="CF373" s="401"/>
      <c r="CG373" s="401"/>
      <c r="CH373" s="401"/>
      <c r="CI373" s="401"/>
      <c r="CJ373" s="401"/>
      <c r="CK373" s="401"/>
      <c r="CL373" s="401"/>
      <c r="CM373" s="401"/>
      <c r="CN373" s="401"/>
      <c r="CO373" s="401"/>
      <c r="CP373" s="401"/>
      <c r="CQ373" s="401"/>
      <c r="CR373" s="401"/>
      <c r="CS373" s="401"/>
      <c r="CT373" s="401"/>
      <c r="CU373" s="401"/>
      <c r="CV373" s="401"/>
      <c r="CW373" s="401"/>
      <c r="CX373" s="401"/>
      <c r="CY373" s="401"/>
      <c r="CZ373" s="401"/>
      <c r="DA373" s="401"/>
      <c r="DB373" s="401"/>
      <c r="DC373" s="401"/>
      <c r="DD373" s="401"/>
      <c r="DE373" s="401"/>
      <c r="DF373" s="401"/>
      <c r="DG373" s="401"/>
      <c r="DH373" s="401"/>
      <c r="DI373" s="401"/>
      <c r="DJ373" s="401"/>
      <c r="DK373" s="401"/>
      <c r="DL373" s="401"/>
      <c r="DM373" s="401"/>
      <c r="DN373" s="401"/>
      <c r="DO373" s="401"/>
      <c r="DP373" s="401"/>
      <c r="DQ373" s="401"/>
      <c r="DR373" s="401"/>
      <c r="DS373" s="401"/>
      <c r="DT373" s="401"/>
      <c r="DU373" s="401"/>
      <c r="DV373" s="401"/>
      <c r="DW373" s="401"/>
      <c r="DX373" s="401"/>
      <c r="DY373" s="401"/>
      <c r="DZ373" s="401"/>
      <c r="EA373" s="401"/>
      <c r="EB373" s="401"/>
      <c r="EC373" s="401"/>
      <c r="ED373" s="401"/>
      <c r="EE373" s="401"/>
      <c r="EF373" s="401"/>
      <c r="EG373" s="401"/>
      <c r="EH373" s="401"/>
      <c r="EI373" s="401"/>
      <c r="EJ373" s="401"/>
      <c r="EK373" s="401"/>
    </row>
    <row r="374" spans="1:141" ht="14.4" x14ac:dyDescent="0.3">
      <c r="A374" s="401"/>
      <c r="B374" s="401"/>
      <c r="C374" s="401"/>
      <c r="D374" s="401"/>
      <c r="E374" s="401"/>
      <c r="F374" s="401"/>
      <c r="G374" s="401"/>
      <c r="H374" s="401"/>
      <c r="I374" s="401"/>
      <c r="J374" s="401"/>
      <c r="K374" s="401"/>
      <c r="L374" s="401"/>
      <c r="M374" s="401"/>
      <c r="N374" s="401"/>
      <c r="O374" s="401"/>
      <c r="P374" s="401"/>
      <c r="Q374" s="401"/>
      <c r="R374" s="401"/>
      <c r="S374" s="401"/>
      <c r="T374" s="401"/>
      <c r="U374" s="401"/>
      <c r="V374" s="401"/>
      <c r="W374" s="401"/>
      <c r="X374" s="401"/>
      <c r="Y374" s="401"/>
      <c r="Z374" s="401"/>
      <c r="AA374" s="401"/>
      <c r="AB374" s="401"/>
      <c r="AC374" s="401"/>
      <c r="AD374" s="401"/>
      <c r="AE374" s="401"/>
      <c r="AF374" s="401"/>
      <c r="AG374" s="401"/>
      <c r="AH374" s="401"/>
      <c r="AI374" s="401"/>
      <c r="AJ374" s="401"/>
      <c r="AK374" s="401"/>
      <c r="AL374" s="401"/>
      <c r="AM374" s="401"/>
      <c r="AN374" s="401"/>
      <c r="AO374" s="401"/>
      <c r="AP374" s="401"/>
      <c r="AQ374" s="401"/>
      <c r="AR374" s="401"/>
      <c r="AS374" s="401"/>
      <c r="AT374" s="401"/>
      <c r="AU374" s="401"/>
      <c r="AV374" s="401"/>
      <c r="AW374" s="401"/>
      <c r="AX374" s="401"/>
      <c r="AY374" s="401"/>
      <c r="AZ374" s="401"/>
      <c r="BA374" s="401"/>
      <c r="BB374" s="401"/>
      <c r="BC374" s="401"/>
      <c r="BD374" s="401"/>
      <c r="BE374" s="401"/>
      <c r="BF374" s="401"/>
      <c r="BG374" s="401"/>
      <c r="BH374" s="401"/>
      <c r="BI374" s="401"/>
      <c r="BJ374" s="401"/>
      <c r="BK374" s="401"/>
      <c r="BL374" s="401"/>
      <c r="BM374" s="401"/>
      <c r="BN374" s="401"/>
      <c r="BO374" s="401"/>
      <c r="BP374" s="401"/>
      <c r="BQ374" s="401"/>
      <c r="BR374" s="401"/>
      <c r="BS374" s="401"/>
      <c r="BT374" s="401"/>
      <c r="BU374" s="401"/>
      <c r="BV374" s="401"/>
      <c r="BW374" s="401"/>
      <c r="BX374" s="401"/>
      <c r="BY374" s="401"/>
      <c r="BZ374" s="401"/>
      <c r="CA374" s="401"/>
      <c r="CB374" s="401"/>
      <c r="CC374" s="401"/>
      <c r="CD374" s="401"/>
      <c r="CE374" s="401"/>
      <c r="CF374" s="401"/>
      <c r="CG374" s="401"/>
      <c r="CH374" s="401"/>
      <c r="CI374" s="401"/>
      <c r="CJ374" s="401"/>
      <c r="CK374" s="401"/>
      <c r="CL374" s="401"/>
      <c r="CM374" s="401"/>
      <c r="CN374" s="401"/>
      <c r="CO374" s="401"/>
      <c r="CP374" s="401"/>
      <c r="CQ374" s="401"/>
      <c r="CR374" s="401"/>
      <c r="CS374" s="401"/>
      <c r="CT374" s="401"/>
      <c r="CU374" s="401"/>
      <c r="CV374" s="401"/>
      <c r="CW374" s="401"/>
      <c r="CX374" s="401"/>
      <c r="CY374" s="401"/>
      <c r="CZ374" s="401"/>
      <c r="DA374" s="401"/>
      <c r="DB374" s="401"/>
      <c r="DC374" s="401"/>
      <c r="DD374" s="401"/>
      <c r="DE374" s="401"/>
      <c r="DF374" s="401"/>
      <c r="DG374" s="401"/>
      <c r="DH374" s="401"/>
      <c r="DI374" s="401"/>
      <c r="DJ374" s="401"/>
      <c r="DK374" s="401"/>
      <c r="DL374" s="401"/>
      <c r="DM374" s="401"/>
      <c r="DN374" s="401"/>
      <c r="DO374" s="401"/>
      <c r="DP374" s="401"/>
      <c r="DQ374" s="401"/>
      <c r="DR374" s="401"/>
      <c r="DS374" s="401"/>
      <c r="DT374" s="401"/>
      <c r="DU374" s="401"/>
      <c r="DV374" s="401"/>
      <c r="DW374" s="401"/>
      <c r="DX374" s="401"/>
      <c r="DY374" s="401"/>
      <c r="DZ374" s="401"/>
      <c r="EA374" s="401"/>
      <c r="EB374" s="401"/>
      <c r="EC374" s="401"/>
      <c r="ED374" s="401"/>
      <c r="EE374" s="401"/>
      <c r="EF374" s="401"/>
      <c r="EG374" s="401"/>
      <c r="EH374" s="401"/>
      <c r="EI374" s="401"/>
      <c r="EJ374" s="401"/>
      <c r="EK374" s="401"/>
    </row>
    <row r="375" spans="1:141" ht="14.4" x14ac:dyDescent="0.3">
      <c r="A375" s="401"/>
      <c r="B375" s="401"/>
      <c r="C375" s="401"/>
      <c r="D375" s="401"/>
      <c r="E375" s="401"/>
      <c r="F375" s="401"/>
      <c r="G375" s="401"/>
      <c r="H375" s="401"/>
      <c r="I375" s="401"/>
      <c r="J375" s="401"/>
      <c r="K375" s="401"/>
      <c r="L375" s="401"/>
      <c r="M375" s="401"/>
      <c r="N375" s="401"/>
      <c r="O375" s="401"/>
      <c r="P375" s="401"/>
      <c r="Q375" s="401"/>
      <c r="R375" s="401"/>
      <c r="S375" s="401"/>
      <c r="T375" s="401"/>
      <c r="U375" s="401"/>
      <c r="V375" s="401"/>
      <c r="W375" s="401"/>
      <c r="X375" s="401"/>
      <c r="Y375" s="401"/>
      <c r="Z375" s="401"/>
      <c r="AA375" s="401"/>
      <c r="AB375" s="401"/>
      <c r="AC375" s="401"/>
      <c r="AD375" s="401"/>
      <c r="AE375" s="401"/>
      <c r="AF375" s="401"/>
      <c r="AG375" s="401"/>
      <c r="AH375" s="401"/>
      <c r="AI375" s="401"/>
      <c r="AJ375" s="401"/>
      <c r="AK375" s="401"/>
      <c r="AL375" s="401"/>
      <c r="AM375" s="401"/>
      <c r="AN375" s="401"/>
      <c r="AO375" s="401"/>
      <c r="AP375" s="401"/>
      <c r="AQ375" s="401"/>
      <c r="AR375" s="401"/>
      <c r="AS375" s="401"/>
      <c r="AT375" s="401"/>
      <c r="AU375" s="401"/>
      <c r="AV375" s="401"/>
      <c r="AW375" s="401"/>
      <c r="AX375" s="401"/>
      <c r="AY375" s="401"/>
      <c r="AZ375" s="401"/>
      <c r="BA375" s="401"/>
      <c r="BB375" s="401"/>
      <c r="BC375" s="401"/>
      <c r="BD375" s="401"/>
      <c r="BE375" s="401"/>
      <c r="BF375" s="401"/>
      <c r="BG375" s="401"/>
      <c r="BH375" s="401"/>
      <c r="BI375" s="401"/>
      <c r="BJ375" s="401"/>
      <c r="BK375" s="401"/>
      <c r="BL375" s="401"/>
      <c r="BM375" s="401"/>
      <c r="BN375" s="401"/>
      <c r="BO375" s="401"/>
      <c r="BP375" s="401"/>
      <c r="BQ375" s="401"/>
      <c r="BR375" s="401"/>
      <c r="BS375" s="401"/>
      <c r="BT375" s="401"/>
      <c r="BU375" s="401"/>
      <c r="BV375" s="401"/>
      <c r="BW375" s="401"/>
      <c r="BX375" s="401"/>
      <c r="BY375" s="401"/>
      <c r="BZ375" s="401"/>
      <c r="CA375" s="401"/>
      <c r="CB375" s="401"/>
      <c r="CC375" s="401"/>
      <c r="CD375" s="401"/>
      <c r="CE375" s="401"/>
      <c r="CF375" s="401"/>
      <c r="CG375" s="401"/>
      <c r="CH375" s="401"/>
      <c r="CI375" s="401"/>
      <c r="CJ375" s="401"/>
      <c r="CK375" s="401"/>
      <c r="CL375" s="401"/>
      <c r="CM375" s="401"/>
      <c r="CN375" s="401"/>
      <c r="CO375" s="401"/>
      <c r="CP375" s="401"/>
      <c r="CQ375" s="401"/>
      <c r="CR375" s="401"/>
      <c r="CS375" s="401"/>
      <c r="CT375" s="401"/>
      <c r="CU375" s="401"/>
      <c r="CV375" s="401"/>
      <c r="CW375" s="401"/>
      <c r="CX375" s="401"/>
      <c r="CY375" s="401"/>
      <c r="CZ375" s="401"/>
      <c r="DA375" s="401"/>
      <c r="DB375" s="401"/>
      <c r="DC375" s="401"/>
      <c r="DD375" s="401"/>
      <c r="DE375" s="401"/>
      <c r="DF375" s="401"/>
      <c r="DG375" s="401"/>
      <c r="DH375" s="401"/>
      <c r="DI375" s="401"/>
      <c r="DJ375" s="401"/>
      <c r="DK375" s="401"/>
      <c r="DL375" s="401"/>
      <c r="DM375" s="401"/>
      <c r="DN375" s="401"/>
      <c r="DO375" s="401"/>
      <c r="DP375" s="401"/>
      <c r="DQ375" s="401"/>
      <c r="DR375" s="401"/>
      <c r="DS375" s="401"/>
      <c r="DT375" s="401"/>
      <c r="DU375" s="401"/>
      <c r="DV375" s="401"/>
      <c r="DW375" s="401"/>
      <c r="DX375" s="401"/>
      <c r="DY375" s="401"/>
      <c r="DZ375" s="401"/>
      <c r="EA375" s="401"/>
      <c r="EB375" s="401"/>
      <c r="EC375" s="401"/>
      <c r="ED375" s="401"/>
      <c r="EE375" s="401"/>
      <c r="EF375" s="401"/>
      <c r="EG375" s="401"/>
      <c r="EH375" s="401"/>
      <c r="EI375" s="401"/>
      <c r="EJ375" s="401"/>
      <c r="EK375" s="401"/>
    </row>
    <row r="376" spans="1:141" ht="14.4" x14ac:dyDescent="0.3">
      <c r="A376" s="401"/>
      <c r="B376" s="401"/>
      <c r="C376" s="401"/>
      <c r="D376" s="401"/>
      <c r="E376" s="401"/>
      <c r="F376" s="401"/>
      <c r="G376" s="401"/>
      <c r="H376" s="401"/>
      <c r="I376" s="401"/>
      <c r="J376" s="401"/>
      <c r="K376" s="401"/>
      <c r="L376" s="401"/>
      <c r="M376" s="401"/>
      <c r="N376" s="401"/>
      <c r="O376" s="401"/>
      <c r="P376" s="401"/>
      <c r="Q376" s="401"/>
      <c r="R376" s="401"/>
      <c r="S376" s="401"/>
      <c r="T376" s="401"/>
      <c r="U376" s="401"/>
      <c r="V376" s="401"/>
      <c r="W376" s="401"/>
      <c r="X376" s="401"/>
      <c r="Y376" s="401"/>
      <c r="Z376" s="401"/>
      <c r="AA376" s="401"/>
      <c r="AB376" s="401"/>
      <c r="AC376" s="401"/>
      <c r="AD376" s="401"/>
      <c r="AE376" s="401"/>
      <c r="AF376" s="401"/>
      <c r="AG376" s="401"/>
      <c r="AH376" s="401"/>
      <c r="AI376" s="401"/>
      <c r="AJ376" s="401"/>
      <c r="AK376" s="401"/>
      <c r="AL376" s="401"/>
      <c r="AM376" s="401"/>
      <c r="AN376" s="401"/>
      <c r="AO376" s="401"/>
      <c r="AP376" s="401"/>
      <c r="AQ376" s="401"/>
      <c r="AR376" s="401"/>
      <c r="AS376" s="401"/>
      <c r="AT376" s="401"/>
      <c r="AU376" s="401"/>
      <c r="AV376" s="401"/>
      <c r="AW376" s="401"/>
      <c r="AX376" s="401"/>
      <c r="AY376" s="401"/>
      <c r="AZ376" s="401"/>
      <c r="BA376" s="401"/>
      <c r="BB376" s="401"/>
      <c r="BC376" s="401"/>
      <c r="BD376" s="401"/>
      <c r="BE376" s="401"/>
      <c r="BF376" s="401"/>
      <c r="BG376" s="401"/>
      <c r="BH376" s="401"/>
      <c r="BI376" s="401"/>
      <c r="BJ376" s="401"/>
      <c r="BK376" s="401"/>
      <c r="BL376" s="401"/>
      <c r="BM376" s="401"/>
      <c r="BN376" s="401"/>
      <c r="BO376" s="401"/>
      <c r="BP376" s="401"/>
      <c r="BQ376" s="401"/>
      <c r="BR376" s="401"/>
      <c r="BS376" s="401"/>
      <c r="BT376" s="401"/>
      <c r="BU376" s="401"/>
      <c r="BV376" s="401"/>
      <c r="BW376" s="401"/>
      <c r="BX376" s="401"/>
      <c r="BY376" s="401"/>
      <c r="BZ376" s="401"/>
      <c r="CA376" s="401"/>
      <c r="CB376" s="401"/>
      <c r="CC376" s="401"/>
      <c r="CD376" s="401"/>
      <c r="CE376" s="401"/>
      <c r="CF376" s="401"/>
      <c r="CG376" s="401"/>
      <c r="CH376" s="401"/>
      <c r="CI376" s="401"/>
      <c r="CJ376" s="401"/>
      <c r="CK376" s="401"/>
      <c r="CL376" s="401"/>
      <c r="CM376" s="401"/>
      <c r="CN376" s="401"/>
      <c r="CO376" s="401"/>
      <c r="CP376" s="401"/>
      <c r="CQ376" s="401"/>
      <c r="CR376" s="401"/>
      <c r="CS376" s="401"/>
      <c r="CT376" s="401"/>
      <c r="CU376" s="401"/>
      <c r="CV376" s="401"/>
      <c r="CW376" s="401"/>
      <c r="CX376" s="401"/>
      <c r="CY376" s="401"/>
      <c r="CZ376" s="401"/>
      <c r="DA376" s="401"/>
      <c r="DB376" s="401"/>
      <c r="DC376" s="401"/>
      <c r="DD376" s="401"/>
      <c r="DE376" s="401"/>
      <c r="DF376" s="401"/>
      <c r="DG376" s="401"/>
      <c r="DH376" s="401"/>
      <c r="DI376" s="401"/>
      <c r="DJ376" s="401"/>
      <c r="DK376" s="401"/>
      <c r="DL376" s="401"/>
      <c r="DM376" s="401"/>
      <c r="DN376" s="401"/>
      <c r="DO376" s="401"/>
      <c r="DP376" s="401"/>
      <c r="DQ376" s="401"/>
      <c r="DR376" s="401"/>
      <c r="DS376" s="401"/>
      <c r="DT376" s="401"/>
      <c r="DU376" s="401"/>
      <c r="DV376" s="401"/>
      <c r="DW376" s="401"/>
      <c r="DX376" s="401"/>
      <c r="DY376" s="401"/>
      <c r="DZ376" s="401"/>
      <c r="EA376" s="401"/>
      <c r="EB376" s="401"/>
      <c r="EC376" s="401"/>
      <c r="ED376" s="401"/>
      <c r="EE376" s="401"/>
      <c r="EF376" s="401"/>
      <c r="EG376" s="401"/>
      <c r="EH376" s="401"/>
      <c r="EI376" s="401"/>
      <c r="EJ376" s="401"/>
      <c r="EK376" s="401"/>
    </row>
    <row r="377" spans="1:141" ht="14.4" x14ac:dyDescent="0.3">
      <c r="A377" s="401"/>
      <c r="B377" s="401"/>
      <c r="C377" s="401"/>
      <c r="D377" s="401"/>
      <c r="E377" s="401"/>
      <c r="F377" s="401"/>
      <c r="G377" s="401"/>
      <c r="H377" s="401"/>
      <c r="I377" s="401"/>
      <c r="J377" s="401"/>
      <c r="K377" s="401"/>
      <c r="L377" s="401"/>
      <c r="M377" s="401"/>
      <c r="N377" s="401"/>
      <c r="O377" s="401"/>
      <c r="P377" s="401"/>
      <c r="Q377" s="401"/>
      <c r="R377" s="401"/>
      <c r="S377" s="401"/>
      <c r="T377" s="401"/>
      <c r="U377" s="401"/>
      <c r="V377" s="401"/>
      <c r="W377" s="401"/>
      <c r="X377" s="401"/>
      <c r="Y377" s="401"/>
      <c r="Z377" s="401"/>
      <c r="AA377" s="401"/>
      <c r="AB377" s="401"/>
      <c r="AC377" s="401"/>
      <c r="AD377" s="401"/>
      <c r="AE377" s="401"/>
      <c r="AF377" s="401"/>
      <c r="AG377" s="401"/>
      <c r="AH377" s="401"/>
      <c r="AI377" s="401"/>
      <c r="AJ377" s="401"/>
      <c r="AK377" s="401"/>
      <c r="AL377" s="401"/>
      <c r="AM377" s="401"/>
      <c r="AN377" s="401"/>
      <c r="AO377" s="401"/>
      <c r="AP377" s="401"/>
      <c r="AQ377" s="401"/>
      <c r="AR377" s="401"/>
      <c r="AS377" s="401"/>
      <c r="AT377" s="401"/>
      <c r="AU377" s="401"/>
      <c r="AV377" s="401"/>
      <c r="AW377" s="401"/>
      <c r="AX377" s="401"/>
      <c r="AY377" s="401"/>
      <c r="AZ377" s="401"/>
      <c r="BA377" s="401"/>
      <c r="BB377" s="401"/>
      <c r="BC377" s="401"/>
      <c r="BD377" s="401"/>
      <c r="BE377" s="401"/>
      <c r="BF377" s="401"/>
      <c r="BG377" s="401"/>
      <c r="BH377" s="401"/>
      <c r="BI377" s="401"/>
      <c r="BJ377" s="401"/>
      <c r="BK377" s="401"/>
      <c r="BL377" s="401"/>
      <c r="BM377" s="401"/>
      <c r="BN377" s="401"/>
      <c r="BO377" s="401"/>
      <c r="BP377" s="401"/>
      <c r="BQ377" s="401"/>
      <c r="BR377" s="401"/>
      <c r="BS377" s="401"/>
      <c r="BT377" s="401"/>
      <c r="BU377" s="401"/>
      <c r="BV377" s="401"/>
      <c r="BW377" s="401"/>
      <c r="BX377" s="401"/>
      <c r="BY377" s="401"/>
      <c r="BZ377" s="401"/>
      <c r="CA377" s="401"/>
      <c r="CB377" s="401"/>
      <c r="CC377" s="401"/>
      <c r="CD377" s="401"/>
      <c r="CE377" s="401"/>
      <c r="CF377" s="401"/>
      <c r="CG377" s="401"/>
      <c r="CH377" s="401"/>
      <c r="CI377" s="401"/>
      <c r="CJ377" s="401"/>
      <c r="CK377" s="401"/>
      <c r="CL377" s="401"/>
      <c r="CM377" s="401"/>
      <c r="CN377" s="401"/>
      <c r="CO377" s="401"/>
      <c r="CP377" s="401"/>
      <c r="CQ377" s="401"/>
      <c r="CR377" s="401"/>
      <c r="CS377" s="401"/>
      <c r="CT377" s="401"/>
      <c r="CU377" s="401"/>
      <c r="CV377" s="401"/>
      <c r="CW377" s="401"/>
      <c r="CX377" s="401"/>
      <c r="CY377" s="401"/>
      <c r="CZ377" s="401"/>
      <c r="DA377" s="401"/>
      <c r="DB377" s="401"/>
      <c r="DC377" s="401"/>
      <c r="DD377" s="401"/>
      <c r="DE377" s="401"/>
      <c r="DF377" s="401"/>
      <c r="DG377" s="401"/>
      <c r="DH377" s="401"/>
      <c r="DI377" s="401"/>
      <c r="DJ377" s="401"/>
      <c r="DK377" s="401"/>
      <c r="DL377" s="401"/>
      <c r="DM377" s="401"/>
      <c r="DN377" s="401"/>
      <c r="DO377" s="401"/>
      <c r="DP377" s="401"/>
      <c r="DQ377" s="401"/>
      <c r="DR377" s="401"/>
      <c r="DS377" s="401"/>
      <c r="DT377" s="401"/>
      <c r="DU377" s="401"/>
      <c r="DV377" s="401"/>
      <c r="DW377" s="401"/>
      <c r="DX377" s="401"/>
      <c r="DY377" s="401"/>
      <c r="DZ377" s="401"/>
      <c r="EA377" s="401"/>
      <c r="EB377" s="401"/>
      <c r="EC377" s="401"/>
      <c r="ED377" s="401"/>
      <c r="EE377" s="401"/>
      <c r="EF377" s="401"/>
      <c r="EG377" s="401"/>
      <c r="EH377" s="401"/>
      <c r="EI377" s="401"/>
      <c r="EJ377" s="401"/>
      <c r="EK377" s="401"/>
    </row>
    <row r="378" spans="1:141" ht="14.4" x14ac:dyDescent="0.3">
      <c r="A378" s="401"/>
      <c r="B378" s="401"/>
      <c r="C378" s="401"/>
      <c r="D378" s="401"/>
      <c r="E378" s="401"/>
      <c r="F378" s="401"/>
      <c r="G378" s="401"/>
      <c r="H378" s="401"/>
      <c r="I378" s="401"/>
      <c r="J378" s="401"/>
      <c r="K378" s="401"/>
      <c r="L378" s="401"/>
      <c r="M378" s="401"/>
      <c r="N378" s="401"/>
      <c r="O378" s="401"/>
      <c r="P378" s="401"/>
      <c r="Q378" s="401"/>
      <c r="R378" s="401"/>
      <c r="S378" s="401"/>
      <c r="T378" s="401"/>
      <c r="U378" s="401"/>
      <c r="V378" s="401"/>
      <c r="W378" s="401"/>
      <c r="X378" s="401"/>
      <c r="Y378" s="401"/>
      <c r="Z378" s="401"/>
      <c r="AA378" s="401"/>
      <c r="AB378" s="401"/>
      <c r="AC378" s="401"/>
      <c r="AD378" s="401"/>
      <c r="AE378" s="401"/>
      <c r="AF378" s="401"/>
      <c r="AG378" s="401"/>
      <c r="AH378" s="401"/>
      <c r="AI378" s="401"/>
      <c r="AJ378" s="401"/>
      <c r="AK378" s="401"/>
      <c r="AL378" s="401"/>
      <c r="AM378" s="401"/>
      <c r="AN378" s="401"/>
      <c r="AO378" s="401"/>
      <c r="AP378" s="401"/>
      <c r="AQ378" s="401"/>
      <c r="AR378" s="401"/>
      <c r="AS378" s="401"/>
      <c r="AT378" s="401"/>
      <c r="AU378" s="401"/>
      <c r="AV378" s="401"/>
      <c r="AW378" s="401"/>
      <c r="AX378" s="401"/>
      <c r="AY378" s="401"/>
      <c r="AZ378" s="401"/>
      <c r="BA378" s="401"/>
      <c r="BB378" s="401"/>
      <c r="BC378" s="401"/>
      <c r="BD378" s="401"/>
      <c r="BE378" s="401"/>
      <c r="BF378" s="401"/>
      <c r="BG378" s="401"/>
      <c r="BH378" s="401"/>
      <c r="BI378" s="401"/>
      <c r="BJ378" s="401"/>
      <c r="BK378" s="401"/>
      <c r="BL378" s="401"/>
      <c r="BM378" s="401"/>
      <c r="BN378" s="401"/>
      <c r="BO378" s="401"/>
      <c r="BP378" s="401"/>
      <c r="BQ378" s="401"/>
      <c r="BR378" s="401"/>
      <c r="BS378" s="401"/>
      <c r="BT378" s="401"/>
      <c r="BU378" s="401"/>
      <c r="BV378" s="401"/>
      <c r="BW378" s="401"/>
      <c r="BX378" s="401"/>
      <c r="BY378" s="401"/>
      <c r="BZ378" s="401"/>
      <c r="CA378" s="401"/>
      <c r="CB378" s="401"/>
      <c r="CC378" s="401"/>
      <c r="CD378" s="401"/>
      <c r="CE378" s="401"/>
      <c r="CF378" s="401"/>
      <c r="CG378" s="401"/>
      <c r="CH378" s="401"/>
      <c r="CI378" s="401"/>
      <c r="CJ378" s="401"/>
      <c r="CK378" s="401"/>
      <c r="CL378" s="401"/>
      <c r="CM378" s="401"/>
      <c r="CN378" s="401"/>
      <c r="CO378" s="401"/>
      <c r="CP378" s="401"/>
      <c r="CQ378" s="401"/>
      <c r="CR378" s="401"/>
      <c r="CS378" s="401"/>
      <c r="CT378" s="401"/>
      <c r="CU378" s="401"/>
      <c r="CV378" s="401"/>
      <c r="CW378" s="401"/>
      <c r="CX378" s="401"/>
      <c r="CY378" s="401"/>
      <c r="CZ378" s="401"/>
      <c r="DA378" s="401"/>
      <c r="DB378" s="401"/>
      <c r="DC378" s="401"/>
      <c r="DD378" s="401"/>
      <c r="DE378" s="401"/>
      <c r="DF378" s="401"/>
      <c r="DG378" s="401"/>
      <c r="DH378" s="401"/>
      <c r="DI378" s="401"/>
      <c r="DJ378" s="401"/>
      <c r="DK378" s="401"/>
      <c r="DL378" s="401"/>
      <c r="DM378" s="401"/>
      <c r="DN378" s="401"/>
      <c r="DO378" s="401"/>
      <c r="DP378" s="401"/>
      <c r="DQ378" s="401"/>
      <c r="DR378" s="401"/>
      <c r="DS378" s="401"/>
      <c r="DT378" s="401"/>
      <c r="DU378" s="401"/>
      <c r="DV378" s="401"/>
      <c r="DW378" s="401"/>
      <c r="DX378" s="401"/>
      <c r="DY378" s="401"/>
      <c r="DZ378" s="401"/>
      <c r="EA378" s="401"/>
      <c r="EB378" s="401"/>
      <c r="EC378" s="401"/>
      <c r="ED378" s="401"/>
      <c r="EE378" s="401"/>
      <c r="EF378" s="401"/>
      <c r="EG378" s="401"/>
      <c r="EH378" s="401"/>
      <c r="EI378" s="401"/>
      <c r="EJ378" s="401"/>
      <c r="EK378" s="401"/>
    </row>
    <row r="379" spans="1:141" ht="14.4" x14ac:dyDescent="0.3">
      <c r="A379" s="401"/>
      <c r="B379" s="401"/>
      <c r="C379" s="401"/>
      <c r="D379" s="401"/>
      <c r="E379" s="401"/>
      <c r="F379" s="401"/>
      <c r="G379" s="401"/>
      <c r="H379" s="401"/>
      <c r="I379" s="401"/>
      <c r="J379" s="401"/>
      <c r="K379" s="401"/>
      <c r="L379" s="401"/>
      <c r="M379" s="401"/>
      <c r="N379" s="401"/>
      <c r="O379" s="401"/>
      <c r="P379" s="401"/>
      <c r="Q379" s="401"/>
      <c r="R379" s="401"/>
      <c r="S379" s="401"/>
      <c r="T379" s="401"/>
      <c r="U379" s="401"/>
      <c r="V379" s="401"/>
      <c r="W379" s="401"/>
      <c r="X379" s="401"/>
      <c r="Y379" s="401"/>
      <c r="Z379" s="401"/>
      <c r="AA379" s="401"/>
      <c r="AB379" s="401"/>
      <c r="AC379" s="401"/>
      <c r="AD379" s="401"/>
      <c r="AE379" s="401"/>
      <c r="AF379" s="401"/>
      <c r="AG379" s="401"/>
      <c r="AH379" s="401"/>
      <c r="AI379" s="401"/>
      <c r="AJ379" s="401"/>
      <c r="AK379" s="401"/>
      <c r="AL379" s="401"/>
      <c r="AM379" s="401"/>
      <c r="AN379" s="401"/>
      <c r="AO379" s="401"/>
      <c r="AP379" s="401"/>
      <c r="AQ379" s="401"/>
      <c r="AR379" s="401"/>
      <c r="AS379" s="401"/>
      <c r="AT379" s="401"/>
      <c r="AU379" s="401"/>
      <c r="AV379" s="401"/>
      <c r="AW379" s="401"/>
      <c r="AX379" s="401"/>
      <c r="AY379" s="401"/>
      <c r="AZ379" s="401"/>
      <c r="BA379" s="401"/>
      <c r="BB379" s="401"/>
      <c r="BC379" s="401"/>
      <c r="BD379" s="401"/>
      <c r="BE379" s="401"/>
      <c r="BF379" s="401"/>
      <c r="BG379" s="401"/>
      <c r="BH379" s="401"/>
      <c r="BI379" s="401"/>
      <c r="BJ379" s="401"/>
      <c r="BK379" s="401"/>
      <c r="BL379" s="401"/>
      <c r="BM379" s="401"/>
      <c r="BN379" s="401"/>
      <c r="BO379" s="401"/>
      <c r="BP379" s="401"/>
      <c r="BQ379" s="401"/>
      <c r="BR379" s="401"/>
      <c r="BS379" s="401"/>
      <c r="BT379" s="401"/>
      <c r="BU379" s="401"/>
      <c r="BV379" s="401"/>
      <c r="BW379" s="401"/>
      <c r="BX379" s="401"/>
      <c r="BY379" s="401"/>
      <c r="BZ379" s="401"/>
      <c r="CA379" s="401"/>
      <c r="CB379" s="401"/>
      <c r="CC379" s="401"/>
      <c r="CD379" s="401"/>
      <c r="CE379" s="401"/>
      <c r="CF379" s="401"/>
      <c r="CG379" s="401"/>
      <c r="CH379" s="401"/>
      <c r="CI379" s="401"/>
      <c r="CJ379" s="401"/>
      <c r="CK379" s="401"/>
      <c r="CL379" s="401"/>
      <c r="CM379" s="401"/>
      <c r="CN379" s="401"/>
      <c r="CO379" s="401"/>
      <c r="CP379" s="401"/>
      <c r="CQ379" s="401"/>
      <c r="CR379" s="401"/>
      <c r="CS379" s="401"/>
      <c r="CT379" s="401"/>
      <c r="CU379" s="401"/>
      <c r="CV379" s="401"/>
      <c r="CW379" s="401"/>
      <c r="CX379" s="401"/>
      <c r="CY379" s="401"/>
      <c r="CZ379" s="401"/>
      <c r="DA379" s="401"/>
      <c r="DB379" s="401"/>
      <c r="DC379" s="401"/>
      <c r="DD379" s="401"/>
      <c r="DE379" s="401"/>
      <c r="DF379" s="401"/>
      <c r="DG379" s="401"/>
      <c r="DH379" s="401"/>
      <c r="DI379" s="401"/>
      <c r="DJ379" s="401"/>
      <c r="DK379" s="401"/>
      <c r="DL379" s="401"/>
      <c r="DM379" s="401"/>
      <c r="DN379" s="401"/>
      <c r="DO379" s="401"/>
      <c r="DP379" s="401"/>
      <c r="DQ379" s="401"/>
      <c r="DR379" s="401"/>
      <c r="DS379" s="401"/>
      <c r="DT379" s="401"/>
      <c r="DU379" s="401"/>
      <c r="DV379" s="401"/>
      <c r="DW379" s="401"/>
      <c r="DX379" s="401"/>
      <c r="DY379" s="401"/>
      <c r="DZ379" s="401"/>
      <c r="EA379" s="401"/>
      <c r="EB379" s="401"/>
      <c r="EC379" s="401"/>
      <c r="ED379" s="401"/>
      <c r="EE379" s="401"/>
      <c r="EF379" s="401"/>
      <c r="EG379" s="401"/>
      <c r="EH379" s="401"/>
      <c r="EI379" s="401"/>
      <c r="EJ379" s="401"/>
      <c r="EK379" s="401"/>
    </row>
    <row r="380" spans="1:141" ht="14.4" x14ac:dyDescent="0.3">
      <c r="A380" s="401"/>
      <c r="B380" s="401"/>
      <c r="C380" s="401"/>
      <c r="D380" s="401"/>
      <c r="E380" s="401"/>
      <c r="F380" s="401"/>
      <c r="G380" s="401"/>
      <c r="H380" s="401"/>
      <c r="I380" s="401"/>
      <c r="J380" s="401"/>
      <c r="K380" s="401"/>
      <c r="L380" s="401"/>
      <c r="M380" s="401"/>
      <c r="N380" s="401"/>
      <c r="O380" s="401"/>
      <c r="P380" s="401"/>
      <c r="Q380" s="401"/>
      <c r="R380" s="401"/>
      <c r="S380" s="401"/>
      <c r="T380" s="401"/>
      <c r="U380" s="401"/>
      <c r="V380" s="401"/>
      <c r="W380" s="401"/>
      <c r="X380" s="401"/>
      <c r="Y380" s="401"/>
      <c r="Z380" s="401"/>
      <c r="AA380" s="401"/>
      <c r="AB380" s="401"/>
      <c r="AC380" s="401"/>
      <c r="AD380" s="401"/>
      <c r="AE380" s="401"/>
      <c r="AF380" s="401"/>
      <c r="AG380" s="401"/>
      <c r="AH380" s="401"/>
      <c r="AI380" s="401"/>
      <c r="AJ380" s="401"/>
      <c r="AK380" s="401"/>
      <c r="AL380" s="401"/>
      <c r="AM380" s="401"/>
      <c r="AN380" s="401"/>
      <c r="AO380" s="401"/>
      <c r="AP380" s="401"/>
      <c r="AQ380" s="401"/>
      <c r="AR380" s="401"/>
      <c r="AS380" s="401"/>
      <c r="AT380" s="401"/>
      <c r="AU380" s="401"/>
      <c r="AV380" s="401"/>
      <c r="AW380" s="401"/>
      <c r="AX380" s="401"/>
      <c r="AY380" s="401"/>
      <c r="AZ380" s="401"/>
      <c r="BA380" s="401"/>
      <c r="BB380" s="401"/>
      <c r="BC380" s="401"/>
      <c r="BD380" s="401"/>
      <c r="BE380" s="401"/>
      <c r="BF380" s="401"/>
      <c r="BG380" s="401"/>
      <c r="BH380" s="401"/>
      <c r="BI380" s="401"/>
      <c r="BJ380" s="401"/>
      <c r="BK380" s="401"/>
      <c r="BL380" s="401"/>
      <c r="BM380" s="401"/>
      <c r="BN380" s="401"/>
      <c r="BO380" s="401"/>
      <c r="BP380" s="401"/>
      <c r="BQ380" s="401"/>
      <c r="BR380" s="401"/>
      <c r="BS380" s="401"/>
      <c r="BT380" s="401"/>
      <c r="BU380" s="401"/>
      <c r="BV380" s="401"/>
      <c r="BW380" s="401"/>
      <c r="BX380" s="401"/>
      <c r="BY380" s="401"/>
      <c r="BZ380" s="401"/>
      <c r="CA380" s="401"/>
      <c r="CB380" s="401"/>
      <c r="CC380" s="401"/>
      <c r="CD380" s="401"/>
      <c r="CE380" s="401"/>
      <c r="CF380" s="401"/>
      <c r="CG380" s="401"/>
      <c r="CH380" s="401"/>
      <c r="CI380" s="401"/>
      <c r="CJ380" s="401"/>
      <c r="CK380" s="401"/>
      <c r="CL380" s="401"/>
      <c r="CM380" s="401"/>
      <c r="CN380" s="401"/>
      <c r="CO380" s="401"/>
      <c r="CP380" s="401"/>
      <c r="CQ380" s="401"/>
      <c r="CR380" s="401"/>
      <c r="CS380" s="401"/>
      <c r="CT380" s="401"/>
      <c r="CU380" s="401"/>
      <c r="CV380" s="401"/>
      <c r="CW380" s="401"/>
      <c r="CX380" s="401"/>
      <c r="CY380" s="401"/>
      <c r="CZ380" s="401"/>
      <c r="DA380" s="401"/>
      <c r="DB380" s="401"/>
      <c r="DC380" s="401"/>
      <c r="DD380" s="401"/>
      <c r="DE380" s="401"/>
      <c r="DF380" s="401"/>
      <c r="DG380" s="401"/>
      <c r="DH380" s="401"/>
      <c r="DI380" s="401"/>
      <c r="DJ380" s="401"/>
      <c r="DK380" s="401"/>
      <c r="DL380" s="401"/>
      <c r="DM380" s="401"/>
      <c r="DN380" s="401"/>
      <c r="DO380" s="401"/>
      <c r="DP380" s="401"/>
      <c r="DQ380" s="401"/>
      <c r="DR380" s="401"/>
      <c r="DS380" s="401"/>
      <c r="DT380" s="401"/>
      <c r="DU380" s="401"/>
      <c r="DV380" s="401"/>
      <c r="DW380" s="401"/>
      <c r="DX380" s="401"/>
      <c r="DY380" s="401"/>
      <c r="DZ380" s="401"/>
      <c r="EA380" s="401"/>
      <c r="EB380" s="401"/>
      <c r="EC380" s="401"/>
      <c r="ED380" s="401"/>
      <c r="EE380" s="401"/>
      <c r="EF380" s="401"/>
      <c r="EG380" s="401"/>
      <c r="EH380" s="401"/>
      <c r="EI380" s="401"/>
      <c r="EJ380" s="401"/>
      <c r="EK380" s="401"/>
    </row>
    <row r="381" spans="1:141" ht="14.4" x14ac:dyDescent="0.3">
      <c r="A381" s="401"/>
      <c r="B381" s="401"/>
      <c r="C381" s="401"/>
      <c r="D381" s="401"/>
      <c r="E381" s="401"/>
      <c r="F381" s="401"/>
      <c r="G381" s="401"/>
      <c r="H381" s="401"/>
      <c r="I381" s="401"/>
      <c r="J381" s="401"/>
      <c r="K381" s="401"/>
      <c r="L381" s="401"/>
      <c r="M381" s="401"/>
      <c r="N381" s="401"/>
      <c r="O381" s="401"/>
      <c r="P381" s="401"/>
      <c r="Q381" s="401"/>
      <c r="R381" s="401"/>
      <c r="S381" s="401"/>
      <c r="T381" s="401"/>
      <c r="U381" s="401"/>
      <c r="V381" s="401"/>
      <c r="W381" s="401"/>
      <c r="X381" s="401"/>
      <c r="Y381" s="401"/>
      <c r="Z381" s="401"/>
      <c r="AA381" s="401"/>
      <c r="AB381" s="401"/>
      <c r="AC381" s="401"/>
      <c r="AD381" s="401"/>
      <c r="AE381" s="401"/>
      <c r="AF381" s="401"/>
      <c r="AG381" s="401"/>
      <c r="AH381" s="401"/>
      <c r="AI381" s="401"/>
      <c r="AJ381" s="401"/>
      <c r="AK381" s="401"/>
      <c r="AL381" s="401"/>
      <c r="AM381" s="401"/>
      <c r="AN381" s="401"/>
      <c r="AO381" s="401"/>
      <c r="AP381" s="401"/>
      <c r="AQ381" s="401"/>
      <c r="AR381" s="401"/>
      <c r="AS381" s="401"/>
      <c r="AT381" s="401"/>
      <c r="AU381" s="401"/>
      <c r="AV381" s="401"/>
      <c r="AW381" s="401"/>
      <c r="AX381" s="401"/>
      <c r="AY381" s="401"/>
      <c r="AZ381" s="401"/>
      <c r="BA381" s="401"/>
      <c r="BB381" s="401"/>
      <c r="BC381" s="401"/>
      <c r="BD381" s="401"/>
      <c r="BE381" s="401"/>
      <c r="BF381" s="401"/>
      <c r="BG381" s="401"/>
      <c r="BH381" s="401"/>
      <c r="BI381" s="401"/>
      <c r="BJ381" s="401"/>
      <c r="BK381" s="401"/>
      <c r="BL381" s="401"/>
      <c r="BM381" s="401"/>
      <c r="BN381" s="401"/>
      <c r="BO381" s="401"/>
      <c r="BP381" s="401"/>
      <c r="BQ381" s="401"/>
      <c r="BR381" s="401"/>
      <c r="BS381" s="401"/>
      <c r="BT381" s="401"/>
      <c r="BU381" s="401"/>
      <c r="BV381" s="401"/>
      <c r="BW381" s="401"/>
      <c r="BX381" s="401"/>
      <c r="BY381" s="401"/>
      <c r="BZ381" s="401"/>
      <c r="CA381" s="401"/>
      <c r="CB381" s="401"/>
      <c r="CC381" s="401"/>
      <c r="CD381" s="401"/>
      <c r="CE381" s="401"/>
      <c r="CF381" s="401"/>
      <c r="CG381" s="401"/>
      <c r="CH381" s="401"/>
      <c r="CI381" s="401"/>
      <c r="CJ381" s="401"/>
      <c r="CK381" s="401"/>
      <c r="CL381" s="401"/>
      <c r="CM381" s="401"/>
      <c r="CN381" s="401"/>
      <c r="CO381" s="401"/>
      <c r="CP381" s="401"/>
      <c r="CQ381" s="401"/>
      <c r="CR381" s="401"/>
      <c r="CS381" s="401"/>
      <c r="CT381" s="401"/>
      <c r="CU381" s="401"/>
      <c r="CV381" s="401"/>
      <c r="CW381" s="401"/>
      <c r="CX381" s="401"/>
      <c r="CY381" s="401"/>
      <c r="CZ381" s="401"/>
      <c r="DA381" s="401"/>
      <c r="DB381" s="401"/>
      <c r="DC381" s="401"/>
      <c r="DD381" s="401"/>
      <c r="DE381" s="401"/>
      <c r="DF381" s="401"/>
      <c r="DG381" s="401"/>
      <c r="DH381" s="401"/>
      <c r="DI381" s="401"/>
      <c r="DJ381" s="401"/>
      <c r="DK381" s="401"/>
      <c r="DL381" s="401"/>
      <c r="DM381" s="401"/>
      <c r="DN381" s="401"/>
      <c r="DO381" s="401"/>
      <c r="DP381" s="401"/>
      <c r="DQ381" s="401"/>
      <c r="DR381" s="401"/>
      <c r="DS381" s="401"/>
      <c r="DT381" s="401"/>
      <c r="DU381" s="401"/>
      <c r="DV381" s="401"/>
      <c r="DW381" s="401"/>
      <c r="DX381" s="401"/>
      <c r="DY381" s="401"/>
      <c r="DZ381" s="401"/>
      <c r="EA381" s="401"/>
      <c r="EB381" s="401"/>
      <c r="EC381" s="401"/>
      <c r="ED381" s="401"/>
      <c r="EE381" s="401"/>
      <c r="EF381" s="401"/>
      <c r="EG381" s="401"/>
      <c r="EH381" s="401"/>
      <c r="EI381" s="401"/>
      <c r="EJ381" s="401"/>
      <c r="EK381" s="401"/>
    </row>
    <row r="382" spans="1:141" ht="14.4" x14ac:dyDescent="0.3">
      <c r="A382" s="401"/>
      <c r="B382" s="401"/>
      <c r="C382" s="401"/>
      <c r="D382" s="401"/>
      <c r="E382" s="401"/>
      <c r="F382" s="401"/>
      <c r="G382" s="401"/>
      <c r="H382" s="401"/>
      <c r="I382" s="401"/>
      <c r="J382" s="401"/>
      <c r="K382" s="401"/>
      <c r="L382" s="401"/>
      <c r="M382" s="401"/>
      <c r="N382" s="401"/>
      <c r="O382" s="401"/>
      <c r="P382" s="401"/>
      <c r="Q382" s="401"/>
      <c r="R382" s="401"/>
      <c r="S382" s="401"/>
      <c r="T382" s="401"/>
      <c r="U382" s="401"/>
      <c r="V382" s="401"/>
      <c r="W382" s="401"/>
      <c r="X382" s="401"/>
      <c r="Y382" s="401"/>
      <c r="Z382" s="401"/>
      <c r="AA382" s="401"/>
      <c r="AB382" s="401"/>
      <c r="AC382" s="401"/>
      <c r="AD382" s="401"/>
      <c r="AE382" s="401"/>
      <c r="AF382" s="401"/>
      <c r="AG382" s="401"/>
      <c r="AH382" s="401"/>
      <c r="AI382" s="401"/>
      <c r="AJ382" s="401"/>
      <c r="AK382" s="401"/>
      <c r="AL382" s="401"/>
      <c r="AM382" s="401"/>
      <c r="AN382" s="401"/>
      <c r="AO382" s="401"/>
      <c r="AP382" s="401"/>
      <c r="AQ382" s="401"/>
      <c r="AR382" s="401"/>
      <c r="AS382" s="401"/>
      <c r="AT382" s="401"/>
      <c r="AU382" s="401"/>
      <c r="AV382" s="401"/>
      <c r="AW382" s="401"/>
      <c r="AX382" s="401"/>
      <c r="AY382" s="401"/>
      <c r="AZ382" s="401"/>
      <c r="BA382" s="401"/>
      <c r="BB382" s="401"/>
      <c r="BC382" s="401"/>
      <c r="BD382" s="401"/>
      <c r="BE382" s="401"/>
      <c r="BF382" s="401"/>
      <c r="BG382" s="401"/>
      <c r="BH382" s="401"/>
      <c r="BI382" s="401"/>
      <c r="BJ382" s="401"/>
      <c r="BK382" s="401"/>
      <c r="BL382" s="401"/>
      <c r="BM382" s="401"/>
      <c r="BN382" s="401"/>
      <c r="BO382" s="401"/>
      <c r="BP382" s="401"/>
      <c r="BQ382" s="401"/>
      <c r="BR382" s="401"/>
      <c r="BS382" s="401"/>
      <c r="BT382" s="401"/>
      <c r="BU382" s="401"/>
      <c r="BV382" s="401"/>
      <c r="BW382" s="401"/>
      <c r="BX382" s="401"/>
      <c r="BY382" s="401"/>
      <c r="BZ382" s="401"/>
      <c r="CA382" s="401"/>
      <c r="CB382" s="401"/>
      <c r="CC382" s="401"/>
      <c r="CD382" s="401"/>
      <c r="CE382" s="401"/>
      <c r="CF382" s="401"/>
      <c r="CG382" s="401"/>
      <c r="CH382" s="401"/>
      <c r="CI382" s="401"/>
      <c r="CJ382" s="401"/>
      <c r="CK382" s="401"/>
      <c r="CL382" s="401"/>
      <c r="CM382" s="401"/>
      <c r="CN382" s="401"/>
      <c r="CO382" s="401"/>
      <c r="CP382" s="401"/>
      <c r="CQ382" s="401"/>
      <c r="CR382" s="401"/>
      <c r="CS382" s="401"/>
      <c r="CT382" s="401"/>
      <c r="CU382" s="401"/>
      <c r="CV382" s="401"/>
      <c r="CW382" s="401"/>
      <c r="CX382" s="401"/>
      <c r="CY382" s="401"/>
      <c r="CZ382" s="401"/>
      <c r="DA382" s="401"/>
      <c r="DB382" s="401"/>
      <c r="DC382" s="401"/>
      <c r="DD382" s="401"/>
      <c r="DE382" s="401"/>
      <c r="DF382" s="401"/>
      <c r="DG382" s="401"/>
      <c r="DH382" s="401"/>
      <c r="DI382" s="401"/>
      <c r="DJ382" s="401"/>
      <c r="DK382" s="401"/>
      <c r="DL382" s="401"/>
      <c r="DM382" s="401"/>
      <c r="DN382" s="401"/>
      <c r="DO382" s="401"/>
      <c r="DP382" s="401"/>
      <c r="DQ382" s="401"/>
      <c r="DR382" s="401"/>
      <c r="DS382" s="401"/>
      <c r="DT382" s="401"/>
      <c r="DU382" s="401"/>
      <c r="DV382" s="401"/>
      <c r="DW382" s="401"/>
      <c r="DX382" s="401"/>
      <c r="DY382" s="401"/>
      <c r="DZ382" s="401"/>
      <c r="EA382" s="401"/>
      <c r="EB382" s="401"/>
      <c r="EC382" s="401"/>
      <c r="ED382" s="401"/>
      <c r="EE382" s="401"/>
      <c r="EF382" s="401"/>
      <c r="EG382" s="401"/>
      <c r="EH382" s="401"/>
      <c r="EI382" s="401"/>
      <c r="EJ382" s="401"/>
      <c r="EK382" s="401"/>
    </row>
    <row r="383" spans="1:141" ht="14.4" x14ac:dyDescent="0.3">
      <c r="A383" s="401"/>
      <c r="B383" s="401"/>
      <c r="C383" s="401"/>
      <c r="D383" s="401"/>
      <c r="E383" s="401"/>
      <c r="F383" s="401"/>
      <c r="G383" s="401"/>
      <c r="H383" s="401"/>
      <c r="I383" s="401"/>
      <c r="J383" s="401"/>
      <c r="K383" s="401"/>
      <c r="L383" s="401"/>
      <c r="M383" s="401"/>
      <c r="N383" s="401"/>
      <c r="O383" s="401"/>
      <c r="P383" s="401"/>
      <c r="Q383" s="401"/>
      <c r="R383" s="401"/>
      <c r="S383" s="401"/>
      <c r="T383" s="401"/>
      <c r="U383" s="401"/>
      <c r="V383" s="401"/>
      <c r="W383" s="401"/>
      <c r="X383" s="401"/>
      <c r="Y383" s="401"/>
      <c r="Z383" s="401"/>
      <c r="AA383" s="401"/>
      <c r="AB383" s="401"/>
      <c r="AC383" s="401"/>
      <c r="AD383" s="401"/>
      <c r="AE383" s="401"/>
      <c r="AF383" s="401"/>
      <c r="AG383" s="401"/>
      <c r="AH383" s="401"/>
      <c r="AI383" s="401"/>
      <c r="AJ383" s="401"/>
      <c r="AK383" s="401"/>
      <c r="AL383" s="401"/>
      <c r="AM383" s="401"/>
      <c r="AN383" s="401"/>
      <c r="AO383" s="401"/>
      <c r="AP383" s="401"/>
      <c r="AQ383" s="401"/>
      <c r="AR383" s="401"/>
      <c r="AS383" s="401"/>
      <c r="AT383" s="401"/>
      <c r="AU383" s="401"/>
      <c r="AV383" s="401"/>
      <c r="AW383" s="401"/>
      <c r="AX383" s="401"/>
      <c r="AY383" s="401"/>
      <c r="AZ383" s="401"/>
      <c r="BA383" s="401"/>
      <c r="BB383" s="401"/>
      <c r="BC383" s="401"/>
      <c r="BD383" s="401"/>
      <c r="BE383" s="401"/>
      <c r="BF383" s="401"/>
      <c r="BG383" s="401"/>
      <c r="BH383" s="401"/>
      <c r="BI383" s="401"/>
      <c r="BJ383" s="401"/>
      <c r="BK383" s="401"/>
      <c r="BL383" s="401"/>
      <c r="BM383" s="401"/>
      <c r="BN383" s="401"/>
      <c r="BO383" s="401"/>
      <c r="BP383" s="401"/>
      <c r="BQ383" s="401"/>
      <c r="BR383" s="401"/>
      <c r="BS383" s="401"/>
      <c r="BT383" s="401"/>
      <c r="BU383" s="401"/>
      <c r="BV383" s="401"/>
      <c r="BW383" s="401"/>
      <c r="BX383" s="401"/>
      <c r="BY383" s="401"/>
      <c r="BZ383" s="401"/>
      <c r="CA383" s="401"/>
      <c r="CB383" s="401"/>
      <c r="CC383" s="401"/>
      <c r="CD383" s="401"/>
      <c r="CE383" s="401"/>
      <c r="CF383" s="401"/>
      <c r="CG383" s="401"/>
      <c r="CH383" s="401"/>
      <c r="CI383" s="401"/>
      <c r="CJ383" s="401"/>
      <c r="CK383" s="401"/>
      <c r="CL383" s="401"/>
      <c r="CM383" s="401"/>
      <c r="CN383" s="401"/>
      <c r="CO383" s="401"/>
      <c r="CP383" s="401"/>
      <c r="CQ383" s="401"/>
      <c r="CR383" s="401"/>
      <c r="CS383" s="401"/>
      <c r="CT383" s="401"/>
      <c r="CU383" s="401"/>
      <c r="CV383" s="401"/>
      <c r="CW383" s="401"/>
      <c r="CX383" s="401"/>
      <c r="CY383" s="401"/>
      <c r="CZ383" s="401"/>
      <c r="DA383" s="401"/>
      <c r="DB383" s="401"/>
      <c r="DC383" s="401"/>
      <c r="DD383" s="401"/>
      <c r="DE383" s="401"/>
      <c r="DF383" s="401"/>
      <c r="DG383" s="401"/>
      <c r="DH383" s="401"/>
      <c r="DI383" s="401"/>
      <c r="DJ383" s="401"/>
      <c r="DK383" s="401"/>
      <c r="DL383" s="401"/>
      <c r="DM383" s="401"/>
      <c r="DN383" s="401"/>
      <c r="DO383" s="401"/>
      <c r="DP383" s="401"/>
      <c r="DQ383" s="401"/>
      <c r="DR383" s="401"/>
      <c r="DS383" s="401"/>
      <c r="DT383" s="401"/>
      <c r="DU383" s="401"/>
      <c r="DV383" s="401"/>
      <c r="DW383" s="401"/>
      <c r="DX383" s="401"/>
      <c r="DY383" s="401"/>
      <c r="DZ383" s="401"/>
      <c r="EA383" s="401"/>
      <c r="EB383" s="401"/>
      <c r="EC383" s="401"/>
      <c r="ED383" s="401"/>
      <c r="EE383" s="401"/>
      <c r="EF383" s="401"/>
      <c r="EG383" s="401"/>
      <c r="EH383" s="401"/>
      <c r="EI383" s="401"/>
      <c r="EJ383" s="401"/>
      <c r="EK383" s="401"/>
    </row>
    <row r="384" spans="1:141" ht="14.4" x14ac:dyDescent="0.3">
      <c r="A384" s="401"/>
      <c r="B384" s="401"/>
      <c r="C384" s="401"/>
      <c r="D384" s="401"/>
      <c r="E384" s="401"/>
      <c r="F384" s="401"/>
      <c r="G384" s="401"/>
      <c r="H384" s="401"/>
      <c r="I384" s="401"/>
      <c r="J384" s="401"/>
      <c r="K384" s="401"/>
      <c r="L384" s="401"/>
      <c r="M384" s="401"/>
      <c r="N384" s="401"/>
      <c r="O384" s="401"/>
      <c r="P384" s="401"/>
      <c r="Q384" s="401"/>
      <c r="R384" s="401"/>
      <c r="S384" s="401"/>
      <c r="T384" s="401"/>
      <c r="U384" s="401"/>
      <c r="V384" s="401"/>
      <c r="W384" s="401"/>
      <c r="X384" s="401"/>
      <c r="Y384" s="401"/>
      <c r="Z384" s="401"/>
      <c r="AA384" s="401"/>
      <c r="AB384" s="401"/>
      <c r="AC384" s="401"/>
      <c r="AD384" s="401"/>
      <c r="AE384" s="401"/>
      <c r="AF384" s="401"/>
      <c r="AG384" s="401"/>
      <c r="AH384" s="401"/>
      <c r="AI384" s="401"/>
      <c r="AJ384" s="401"/>
      <c r="AK384" s="401"/>
      <c r="AL384" s="401"/>
      <c r="AM384" s="401"/>
      <c r="AN384" s="401"/>
      <c r="AO384" s="401"/>
      <c r="AP384" s="401"/>
      <c r="AQ384" s="401"/>
      <c r="AR384" s="401"/>
      <c r="AS384" s="401"/>
      <c r="AT384" s="401"/>
      <c r="AU384" s="401"/>
      <c r="AV384" s="401"/>
      <c r="AW384" s="401"/>
      <c r="AX384" s="401"/>
      <c r="AY384" s="401"/>
      <c r="AZ384" s="401"/>
      <c r="BA384" s="401"/>
      <c r="BB384" s="401"/>
      <c r="BC384" s="401"/>
      <c r="BD384" s="401"/>
      <c r="BE384" s="401"/>
      <c r="BF384" s="401"/>
      <c r="BG384" s="401"/>
      <c r="BH384" s="401"/>
      <c r="BI384" s="401"/>
      <c r="BJ384" s="401"/>
      <c r="BK384" s="401"/>
      <c r="BL384" s="401"/>
      <c r="BM384" s="401"/>
      <c r="BN384" s="401"/>
      <c r="BO384" s="401"/>
      <c r="BP384" s="401"/>
      <c r="BQ384" s="401"/>
      <c r="BR384" s="401"/>
      <c r="BS384" s="401"/>
      <c r="BT384" s="401"/>
      <c r="BU384" s="401"/>
      <c r="BV384" s="401"/>
      <c r="BW384" s="401"/>
      <c r="BX384" s="401"/>
      <c r="BY384" s="401"/>
      <c r="BZ384" s="401"/>
      <c r="CA384" s="401"/>
      <c r="CB384" s="401"/>
      <c r="CC384" s="401"/>
      <c r="CD384" s="401"/>
      <c r="CE384" s="401"/>
      <c r="CF384" s="401"/>
      <c r="CG384" s="401"/>
      <c r="CH384" s="401"/>
      <c r="CI384" s="401"/>
      <c r="CJ384" s="401"/>
      <c r="CK384" s="401"/>
      <c r="CL384" s="401"/>
      <c r="CM384" s="401"/>
      <c r="CN384" s="401"/>
      <c r="CO384" s="401"/>
      <c r="CP384" s="401"/>
      <c r="CQ384" s="401"/>
      <c r="CR384" s="401"/>
      <c r="CS384" s="401"/>
      <c r="CT384" s="401"/>
      <c r="CU384" s="401"/>
      <c r="CV384" s="401"/>
      <c r="CW384" s="401"/>
      <c r="CX384" s="401"/>
      <c r="CY384" s="401"/>
      <c r="CZ384" s="401"/>
      <c r="DA384" s="401"/>
      <c r="DB384" s="401"/>
      <c r="DC384" s="401"/>
      <c r="DD384" s="401"/>
      <c r="DE384" s="401"/>
      <c r="DF384" s="401"/>
      <c r="DG384" s="401"/>
      <c r="DH384" s="401"/>
      <c r="DI384" s="401"/>
      <c r="DJ384" s="401"/>
      <c r="DK384" s="401"/>
      <c r="DL384" s="401"/>
      <c r="DM384" s="401"/>
      <c r="DN384" s="401"/>
      <c r="DO384" s="401"/>
      <c r="DP384" s="401"/>
      <c r="DQ384" s="401"/>
      <c r="DR384" s="401"/>
      <c r="DS384" s="401"/>
      <c r="DT384" s="401"/>
      <c r="DU384" s="401"/>
      <c r="DV384" s="401"/>
      <c r="DW384" s="401"/>
      <c r="DX384" s="401"/>
      <c r="DY384" s="401"/>
      <c r="DZ384" s="401"/>
      <c r="EA384" s="401"/>
      <c r="EB384" s="401"/>
      <c r="EC384" s="401"/>
      <c r="ED384" s="401"/>
      <c r="EE384" s="401"/>
      <c r="EF384" s="401"/>
      <c r="EG384" s="401"/>
      <c r="EH384" s="401"/>
      <c r="EI384" s="401"/>
      <c r="EJ384" s="401"/>
      <c r="EK384" s="401"/>
    </row>
    <row r="385" spans="1:141" ht="14.4" x14ac:dyDescent="0.3">
      <c r="A385" s="401"/>
      <c r="B385" s="401"/>
      <c r="C385" s="401"/>
      <c r="D385" s="401"/>
      <c r="E385" s="401"/>
      <c r="F385" s="401"/>
      <c r="G385" s="401"/>
      <c r="H385" s="401"/>
      <c r="I385" s="401"/>
      <c r="J385" s="401"/>
      <c r="K385" s="401"/>
      <c r="L385" s="401"/>
      <c r="M385" s="401"/>
      <c r="N385" s="401"/>
      <c r="O385" s="401"/>
      <c r="P385" s="401"/>
      <c r="Q385" s="401"/>
      <c r="R385" s="401"/>
      <c r="S385" s="401"/>
      <c r="T385" s="401"/>
      <c r="U385" s="401"/>
      <c r="V385" s="401"/>
      <c r="W385" s="401"/>
      <c r="X385" s="401"/>
      <c r="Y385" s="401"/>
      <c r="Z385" s="401"/>
      <c r="AA385" s="401"/>
      <c r="AB385" s="401"/>
      <c r="AC385" s="401"/>
      <c r="AD385" s="401"/>
      <c r="AE385" s="401"/>
      <c r="AF385" s="401"/>
      <c r="AG385" s="401"/>
      <c r="AH385" s="401"/>
      <c r="AI385" s="401"/>
      <c r="AJ385" s="401"/>
      <c r="AK385" s="401"/>
      <c r="AL385" s="401"/>
      <c r="AM385" s="401"/>
      <c r="AN385" s="401"/>
      <c r="AO385" s="401"/>
      <c r="AP385" s="401"/>
      <c r="AQ385" s="401"/>
      <c r="AR385" s="401"/>
      <c r="AS385" s="401"/>
      <c r="AT385" s="401"/>
      <c r="AU385" s="401"/>
      <c r="AV385" s="401"/>
      <c r="AW385" s="401"/>
      <c r="AX385" s="401"/>
      <c r="AY385" s="401"/>
      <c r="AZ385" s="401"/>
      <c r="BA385" s="401"/>
      <c r="BB385" s="401"/>
      <c r="BC385" s="401"/>
      <c r="BD385" s="401"/>
      <c r="BE385" s="401"/>
      <c r="BF385" s="401"/>
      <c r="BG385" s="401"/>
      <c r="BH385" s="401"/>
      <c r="BI385" s="401"/>
      <c r="BJ385" s="401"/>
      <c r="BK385" s="401"/>
      <c r="BL385" s="401"/>
      <c r="BM385" s="401"/>
      <c r="BN385" s="401"/>
      <c r="BO385" s="401"/>
      <c r="BP385" s="401"/>
      <c r="BQ385" s="401"/>
      <c r="BR385" s="401"/>
      <c r="BS385" s="401"/>
      <c r="BT385" s="401"/>
      <c r="BU385" s="401"/>
      <c r="BV385" s="401"/>
      <c r="BW385" s="401"/>
      <c r="BX385" s="401"/>
      <c r="BY385" s="401"/>
      <c r="BZ385" s="401"/>
      <c r="CA385" s="401"/>
      <c r="CB385" s="401"/>
      <c r="CC385" s="401"/>
      <c r="CD385" s="401"/>
      <c r="CE385" s="401"/>
      <c r="CF385" s="401"/>
      <c r="CG385" s="401"/>
      <c r="CH385" s="401"/>
      <c r="CI385" s="401"/>
      <c r="CJ385" s="401"/>
      <c r="CK385" s="401"/>
      <c r="CL385" s="401"/>
      <c r="CM385" s="401"/>
      <c r="CN385" s="401"/>
      <c r="CO385" s="401"/>
      <c r="CP385" s="401"/>
      <c r="CQ385" s="401"/>
      <c r="CR385" s="401"/>
      <c r="CS385" s="401"/>
      <c r="CT385" s="401"/>
      <c r="CU385" s="401"/>
      <c r="CV385" s="401"/>
      <c r="CW385" s="401"/>
      <c r="CX385" s="401"/>
      <c r="CY385" s="401"/>
      <c r="CZ385" s="401"/>
      <c r="DA385" s="401"/>
      <c r="DB385" s="401"/>
      <c r="DC385" s="401"/>
      <c r="DD385" s="401"/>
      <c r="DE385" s="401"/>
      <c r="DF385" s="401"/>
      <c r="DG385" s="401"/>
      <c r="DH385" s="401"/>
      <c r="DI385" s="401"/>
      <c r="DJ385" s="401"/>
      <c r="DK385" s="401"/>
      <c r="DL385" s="401"/>
      <c r="DM385" s="401"/>
      <c r="DN385" s="401"/>
      <c r="DO385" s="401"/>
      <c r="DP385" s="401"/>
      <c r="DQ385" s="401"/>
      <c r="DR385" s="401"/>
      <c r="DS385" s="401"/>
      <c r="DT385" s="401"/>
      <c r="DU385" s="401"/>
      <c r="DV385" s="401"/>
      <c r="DW385" s="401"/>
      <c r="DX385" s="401"/>
      <c r="DY385" s="401"/>
      <c r="DZ385" s="401"/>
      <c r="EA385" s="401"/>
      <c r="EB385" s="401"/>
      <c r="EC385" s="401"/>
      <c r="ED385" s="401"/>
      <c r="EE385" s="401"/>
      <c r="EF385" s="401"/>
      <c r="EG385" s="401"/>
      <c r="EH385" s="401"/>
      <c r="EI385" s="401"/>
      <c r="EJ385" s="401"/>
      <c r="EK385" s="401"/>
    </row>
    <row r="386" spans="1:141" ht="14.4" x14ac:dyDescent="0.3">
      <c r="A386" s="401"/>
      <c r="B386" s="401"/>
      <c r="C386" s="401"/>
      <c r="D386" s="401"/>
      <c r="E386" s="401"/>
      <c r="F386" s="401"/>
      <c r="G386" s="401"/>
      <c r="H386" s="401"/>
      <c r="I386" s="401"/>
      <c r="J386" s="401"/>
      <c r="K386" s="401"/>
      <c r="L386" s="401"/>
      <c r="M386" s="401"/>
      <c r="N386" s="401"/>
      <c r="O386" s="401"/>
      <c r="P386" s="401"/>
      <c r="Q386" s="401"/>
      <c r="R386" s="401"/>
      <c r="S386" s="401"/>
      <c r="T386" s="401"/>
      <c r="U386" s="401"/>
      <c r="V386" s="401"/>
      <c r="W386" s="401"/>
      <c r="X386" s="401"/>
      <c r="Y386" s="401"/>
      <c r="Z386" s="401"/>
      <c r="AA386" s="401"/>
      <c r="AB386" s="401"/>
      <c r="AC386" s="401"/>
      <c r="AD386" s="401"/>
      <c r="AE386" s="401"/>
      <c r="AF386" s="401"/>
      <c r="AG386" s="401"/>
      <c r="AH386" s="401"/>
      <c r="AI386" s="401"/>
      <c r="AJ386" s="401"/>
      <c r="AK386" s="401"/>
      <c r="AL386" s="401"/>
      <c r="AM386" s="401"/>
      <c r="AN386" s="401"/>
      <c r="AO386" s="401"/>
      <c r="AP386" s="401"/>
      <c r="AQ386" s="401"/>
      <c r="AR386" s="401"/>
      <c r="AS386" s="401"/>
      <c r="AT386" s="401"/>
      <c r="AU386" s="401"/>
      <c r="AV386" s="401"/>
      <c r="AW386" s="401"/>
      <c r="AX386" s="401"/>
      <c r="AY386" s="401"/>
      <c r="AZ386" s="401"/>
      <c r="BA386" s="401"/>
      <c r="BB386" s="401"/>
      <c r="BC386" s="401"/>
      <c r="BD386" s="401"/>
      <c r="BE386" s="401"/>
      <c r="BF386" s="401"/>
      <c r="BG386" s="401"/>
      <c r="BH386" s="401"/>
      <c r="BI386" s="401"/>
      <c r="BJ386" s="401"/>
      <c r="BK386" s="401"/>
      <c r="BL386" s="401"/>
      <c r="BM386" s="401"/>
      <c r="BN386" s="401"/>
      <c r="BO386" s="401"/>
      <c r="BP386" s="401"/>
      <c r="BQ386" s="401"/>
      <c r="BR386" s="401"/>
      <c r="BS386" s="401"/>
      <c r="BT386" s="401"/>
      <c r="BU386" s="401"/>
      <c r="BV386" s="401"/>
      <c r="BW386" s="401"/>
      <c r="BX386" s="401"/>
      <c r="BY386" s="401"/>
      <c r="BZ386" s="401"/>
      <c r="CA386" s="401"/>
      <c r="CB386" s="401"/>
      <c r="CC386" s="401"/>
      <c r="CD386" s="401"/>
      <c r="CE386" s="401"/>
      <c r="CF386" s="401"/>
      <c r="CG386" s="401"/>
      <c r="CH386" s="401"/>
      <c r="CI386" s="401"/>
      <c r="CJ386" s="401"/>
      <c r="CK386" s="401"/>
      <c r="CL386" s="401"/>
      <c r="CM386" s="401"/>
      <c r="CN386" s="401"/>
      <c r="CO386" s="401"/>
      <c r="CP386" s="401"/>
      <c r="CQ386" s="401"/>
      <c r="CR386" s="401"/>
      <c r="CS386" s="401"/>
      <c r="CT386" s="401"/>
      <c r="CU386" s="401"/>
      <c r="CV386" s="401"/>
      <c r="CW386" s="401"/>
      <c r="CX386" s="401"/>
      <c r="CY386" s="401"/>
      <c r="CZ386" s="401"/>
      <c r="DA386" s="401"/>
      <c r="DB386" s="401"/>
      <c r="DC386" s="401"/>
      <c r="DD386" s="401"/>
      <c r="DE386" s="401"/>
      <c r="DF386" s="401"/>
      <c r="DG386" s="401"/>
      <c r="DH386" s="401"/>
      <c r="DI386" s="401"/>
      <c r="DJ386" s="401"/>
      <c r="DK386" s="401"/>
      <c r="DL386" s="401"/>
      <c r="DM386" s="401"/>
      <c r="DN386" s="401"/>
      <c r="DO386" s="401"/>
      <c r="DP386" s="401"/>
      <c r="DQ386" s="401"/>
      <c r="DR386" s="401"/>
      <c r="DS386" s="401"/>
      <c r="DT386" s="401"/>
      <c r="DU386" s="401"/>
      <c r="DV386" s="401"/>
      <c r="DW386" s="401"/>
      <c r="DX386" s="401"/>
      <c r="DY386" s="401"/>
      <c r="DZ386" s="401"/>
      <c r="EA386" s="401"/>
      <c r="EB386" s="401"/>
      <c r="EC386" s="401"/>
      <c r="ED386" s="401"/>
      <c r="EE386" s="401"/>
      <c r="EF386" s="401"/>
      <c r="EG386" s="401"/>
      <c r="EH386" s="401"/>
      <c r="EI386" s="401"/>
      <c r="EJ386" s="401"/>
      <c r="EK386" s="401"/>
    </row>
    <row r="387" spans="1:141" ht="14.4" x14ac:dyDescent="0.3">
      <c r="A387" s="401"/>
      <c r="B387" s="401"/>
      <c r="C387" s="401"/>
      <c r="D387" s="401"/>
      <c r="E387" s="401"/>
      <c r="F387" s="401"/>
      <c r="G387" s="401"/>
      <c r="H387" s="401"/>
      <c r="I387" s="401"/>
      <c r="J387" s="401"/>
      <c r="K387" s="401"/>
      <c r="L387" s="401"/>
      <c r="M387" s="401"/>
      <c r="N387" s="401"/>
      <c r="O387" s="401"/>
      <c r="P387" s="401"/>
      <c r="Q387" s="401"/>
      <c r="R387" s="401"/>
      <c r="S387" s="401"/>
      <c r="T387" s="401"/>
      <c r="U387" s="401"/>
      <c r="V387" s="401"/>
      <c r="W387" s="401"/>
      <c r="X387" s="401"/>
      <c r="Y387" s="401"/>
      <c r="Z387" s="401"/>
      <c r="AA387" s="401"/>
      <c r="AB387" s="401"/>
      <c r="AC387" s="401"/>
      <c r="AD387" s="401"/>
      <c r="AE387" s="401"/>
      <c r="AF387" s="401"/>
      <c r="AG387" s="401"/>
      <c r="AH387" s="401"/>
      <c r="AI387" s="401"/>
      <c r="AJ387" s="401"/>
      <c r="AK387" s="401"/>
      <c r="AL387" s="401"/>
      <c r="AM387" s="401"/>
      <c r="AN387" s="401"/>
      <c r="AO387" s="401"/>
      <c r="AP387" s="401"/>
      <c r="AQ387" s="401"/>
      <c r="AR387" s="401"/>
      <c r="AS387" s="401"/>
      <c r="AT387" s="401"/>
      <c r="AU387" s="401"/>
      <c r="AV387" s="401"/>
      <c r="AW387" s="401"/>
      <c r="AX387" s="401"/>
      <c r="AY387" s="401"/>
      <c r="AZ387" s="401"/>
      <c r="BA387" s="401"/>
      <c r="BB387" s="401"/>
      <c r="BC387" s="401"/>
      <c r="BD387" s="401"/>
      <c r="BE387" s="401"/>
      <c r="BF387" s="401"/>
      <c r="BG387" s="401"/>
      <c r="BH387" s="401"/>
      <c r="BI387" s="401"/>
      <c r="BJ387" s="401"/>
      <c r="BK387" s="401"/>
      <c r="BL387" s="401"/>
      <c r="BM387" s="401"/>
      <c r="BN387" s="401"/>
      <c r="BO387" s="401"/>
      <c r="BP387" s="401"/>
      <c r="BQ387" s="401"/>
      <c r="BR387" s="401"/>
      <c r="BS387" s="401"/>
      <c r="BT387" s="401"/>
      <c r="BU387" s="401"/>
      <c r="BV387" s="401"/>
      <c r="BW387" s="401"/>
      <c r="BX387" s="401"/>
      <c r="BY387" s="401"/>
      <c r="BZ387" s="401"/>
      <c r="CA387" s="401"/>
      <c r="CB387" s="401"/>
      <c r="CC387" s="401"/>
      <c r="CD387" s="401"/>
      <c r="CE387" s="401"/>
      <c r="CF387" s="401"/>
      <c r="CG387" s="401"/>
      <c r="CH387" s="401"/>
      <c r="CI387" s="401"/>
      <c r="CJ387" s="401"/>
      <c r="CK387" s="401"/>
      <c r="CL387" s="401"/>
      <c r="CM387" s="401"/>
      <c r="CN387" s="401"/>
      <c r="CO387" s="401"/>
      <c r="CP387" s="401"/>
      <c r="CQ387" s="401"/>
      <c r="CR387" s="401"/>
      <c r="CS387" s="401"/>
      <c r="CT387" s="401"/>
      <c r="CU387" s="401"/>
      <c r="CV387" s="401"/>
      <c r="CW387" s="401"/>
      <c r="CX387" s="401"/>
      <c r="CY387" s="401"/>
      <c r="CZ387" s="401"/>
      <c r="DA387" s="401"/>
      <c r="DB387" s="401"/>
      <c r="DC387" s="401"/>
      <c r="DD387" s="401"/>
      <c r="DE387" s="401"/>
      <c r="DF387" s="401"/>
      <c r="DG387" s="401"/>
      <c r="DH387" s="401"/>
      <c r="DI387" s="401"/>
      <c r="DJ387" s="401"/>
      <c r="DK387" s="401"/>
      <c r="DL387" s="401"/>
      <c r="DM387" s="401"/>
      <c r="DN387" s="401"/>
      <c r="DO387" s="401"/>
      <c r="DP387" s="401"/>
      <c r="DQ387" s="401"/>
      <c r="DR387" s="401"/>
      <c r="DS387" s="401"/>
      <c r="DT387" s="401"/>
      <c r="DU387" s="401"/>
      <c r="DV387" s="401"/>
      <c r="DW387" s="401"/>
      <c r="DX387" s="401"/>
      <c r="DY387" s="401"/>
      <c r="DZ387" s="401"/>
      <c r="EA387" s="401"/>
      <c r="EB387" s="401"/>
      <c r="EC387" s="401"/>
      <c r="ED387" s="401"/>
      <c r="EE387" s="401"/>
      <c r="EF387" s="401"/>
      <c r="EG387" s="401"/>
      <c r="EH387" s="401"/>
      <c r="EI387" s="401"/>
      <c r="EJ387" s="401"/>
      <c r="EK387" s="401"/>
    </row>
    <row r="388" spans="1:141" ht="14.4" x14ac:dyDescent="0.3">
      <c r="A388" s="401"/>
      <c r="B388" s="401"/>
      <c r="C388" s="401"/>
      <c r="D388" s="401"/>
      <c r="E388" s="401"/>
      <c r="F388" s="401"/>
      <c r="G388" s="401"/>
      <c r="H388" s="401"/>
      <c r="I388" s="401"/>
      <c r="J388" s="401"/>
      <c r="K388" s="401"/>
      <c r="L388" s="401"/>
      <c r="M388" s="401"/>
      <c r="N388" s="401"/>
      <c r="O388" s="401"/>
      <c r="P388" s="401"/>
      <c r="Q388" s="401"/>
      <c r="R388" s="401"/>
      <c r="S388" s="401"/>
      <c r="T388" s="401"/>
      <c r="U388" s="401"/>
      <c r="V388" s="401"/>
      <c r="W388" s="401"/>
      <c r="X388" s="401"/>
      <c r="Y388" s="401"/>
      <c r="Z388" s="401"/>
      <c r="AA388" s="401"/>
      <c r="AB388" s="401"/>
      <c r="AC388" s="401"/>
      <c r="AD388" s="401"/>
      <c r="AE388" s="401"/>
      <c r="AF388" s="401"/>
      <c r="AG388" s="401"/>
      <c r="AH388" s="401"/>
      <c r="AI388" s="401"/>
      <c r="AJ388" s="401"/>
      <c r="AK388" s="401"/>
      <c r="AL388" s="401"/>
      <c r="AM388" s="401"/>
      <c r="AN388" s="401"/>
      <c r="AO388" s="401"/>
      <c r="AP388" s="401"/>
      <c r="AQ388" s="401"/>
      <c r="AR388" s="401"/>
      <c r="AS388" s="401"/>
      <c r="AT388" s="401"/>
      <c r="AU388" s="401"/>
      <c r="AV388" s="401"/>
      <c r="AW388" s="401"/>
      <c r="AX388" s="401"/>
      <c r="AY388" s="401"/>
      <c r="AZ388" s="401"/>
      <c r="BA388" s="401"/>
      <c r="BB388" s="401"/>
      <c r="BC388" s="401"/>
      <c r="BD388" s="401"/>
      <c r="BE388" s="401"/>
      <c r="BF388" s="401"/>
      <c r="BG388" s="401"/>
      <c r="BH388" s="401"/>
      <c r="BI388" s="401"/>
      <c r="BJ388" s="401"/>
      <c r="BK388" s="401"/>
      <c r="BL388" s="401"/>
      <c r="BM388" s="401"/>
      <c r="BN388" s="401"/>
      <c r="BO388" s="401"/>
      <c r="BP388" s="401"/>
      <c r="BQ388" s="401"/>
      <c r="BR388" s="401"/>
      <c r="BS388" s="401"/>
      <c r="BT388" s="401"/>
      <c r="BU388" s="401"/>
      <c r="BV388" s="401"/>
      <c r="BW388" s="401"/>
      <c r="BX388" s="401"/>
      <c r="BY388" s="401"/>
      <c r="BZ388" s="401"/>
      <c r="CA388" s="401"/>
      <c r="CB388" s="401"/>
      <c r="CC388" s="401"/>
      <c r="CD388" s="401"/>
      <c r="CE388" s="401"/>
      <c r="CF388" s="401"/>
      <c r="CG388" s="401"/>
      <c r="CH388" s="401"/>
      <c r="CI388" s="401"/>
      <c r="CJ388" s="401"/>
      <c r="CK388" s="401"/>
      <c r="CL388" s="401"/>
      <c r="CM388" s="401"/>
      <c r="CN388" s="401"/>
      <c r="CO388" s="401"/>
      <c r="CP388" s="401"/>
      <c r="CQ388" s="401"/>
      <c r="CR388" s="401"/>
      <c r="CS388" s="401"/>
      <c r="CT388" s="401"/>
      <c r="CU388" s="401"/>
      <c r="CV388" s="401"/>
      <c r="CW388" s="401"/>
      <c r="CX388" s="401"/>
      <c r="CY388" s="401"/>
      <c r="CZ388" s="401"/>
      <c r="DA388" s="401"/>
      <c r="DB388" s="401"/>
      <c r="DC388" s="401"/>
      <c r="DD388" s="401"/>
      <c r="DE388" s="401"/>
      <c r="DF388" s="401"/>
      <c r="DG388" s="401"/>
      <c r="DH388" s="401"/>
      <c r="DI388" s="401"/>
      <c r="DJ388" s="401"/>
      <c r="DK388" s="401"/>
      <c r="DL388" s="401"/>
      <c r="DM388" s="401"/>
      <c r="DN388" s="401"/>
      <c r="DO388" s="401"/>
      <c r="DP388" s="401"/>
      <c r="DQ388" s="401"/>
      <c r="DR388" s="401"/>
      <c r="DS388" s="401"/>
      <c r="DT388" s="401"/>
      <c r="DU388" s="401"/>
      <c r="DV388" s="401"/>
      <c r="DW388" s="401"/>
      <c r="DX388" s="401"/>
      <c r="DY388" s="401"/>
      <c r="DZ388" s="401"/>
      <c r="EA388" s="401"/>
      <c r="EB388" s="401"/>
      <c r="EC388" s="401"/>
      <c r="ED388" s="401"/>
      <c r="EE388" s="401"/>
      <c r="EF388" s="401"/>
      <c r="EG388" s="401"/>
      <c r="EH388" s="401"/>
      <c r="EI388" s="401"/>
      <c r="EJ388" s="401"/>
      <c r="EK388" s="401"/>
    </row>
    <row r="389" spans="1:141" ht="14.4" x14ac:dyDescent="0.3">
      <c r="A389" s="401"/>
      <c r="B389" s="401"/>
      <c r="C389" s="401"/>
      <c r="D389" s="401"/>
      <c r="E389" s="401"/>
      <c r="F389" s="401"/>
      <c r="G389" s="401"/>
      <c r="H389" s="401"/>
      <c r="I389" s="401"/>
      <c r="J389" s="401"/>
      <c r="K389" s="401"/>
      <c r="L389" s="401"/>
      <c r="M389" s="401"/>
      <c r="N389" s="401"/>
      <c r="O389" s="401"/>
      <c r="P389" s="401"/>
      <c r="Q389" s="401"/>
      <c r="R389" s="401"/>
      <c r="S389" s="401"/>
      <c r="T389" s="401"/>
      <c r="U389" s="401"/>
      <c r="V389" s="401"/>
      <c r="W389" s="401"/>
      <c r="X389" s="401"/>
      <c r="Y389" s="401"/>
      <c r="Z389" s="401"/>
      <c r="AA389" s="401"/>
      <c r="AB389" s="401"/>
      <c r="AC389" s="401"/>
      <c r="AD389" s="401"/>
      <c r="AE389" s="401"/>
      <c r="AF389" s="401"/>
      <c r="AG389" s="401"/>
      <c r="AH389" s="401"/>
      <c r="AI389" s="401"/>
      <c r="AJ389" s="401"/>
      <c r="AK389" s="401"/>
      <c r="AL389" s="401"/>
      <c r="AM389" s="401"/>
      <c r="AN389" s="401"/>
      <c r="AO389" s="401"/>
      <c r="AP389" s="401"/>
      <c r="AQ389" s="401"/>
      <c r="AR389" s="401"/>
      <c r="AS389" s="401"/>
      <c r="AT389" s="401"/>
      <c r="AU389" s="401"/>
      <c r="AV389" s="401"/>
      <c r="AW389" s="401"/>
      <c r="AX389" s="401"/>
      <c r="AY389" s="401"/>
      <c r="AZ389" s="401"/>
      <c r="BA389" s="401"/>
      <c r="BB389" s="401"/>
      <c r="BC389" s="401"/>
      <c r="BD389" s="401"/>
      <c r="BE389" s="401"/>
      <c r="BF389" s="401"/>
      <c r="BG389" s="401"/>
      <c r="BH389" s="401"/>
      <c r="BI389" s="401"/>
      <c r="BJ389" s="401"/>
      <c r="BK389" s="401"/>
      <c r="BL389" s="401"/>
      <c r="BM389" s="401"/>
      <c r="BN389" s="401"/>
      <c r="BO389" s="401"/>
      <c r="BP389" s="401"/>
      <c r="BQ389" s="401"/>
      <c r="BR389" s="401"/>
      <c r="BS389" s="401"/>
      <c r="BT389" s="401"/>
      <c r="BU389" s="401"/>
      <c r="BV389" s="401"/>
      <c r="BW389" s="401"/>
      <c r="BX389" s="401"/>
      <c r="BY389" s="401"/>
      <c r="BZ389" s="401"/>
      <c r="CA389" s="401"/>
      <c r="CB389" s="401"/>
      <c r="CC389" s="401"/>
      <c r="CD389" s="401"/>
      <c r="CE389" s="401"/>
      <c r="CF389" s="401"/>
      <c r="CG389" s="401"/>
      <c r="CH389" s="401"/>
      <c r="CI389" s="401"/>
      <c r="CJ389" s="401"/>
      <c r="CK389" s="401"/>
      <c r="CL389" s="401"/>
      <c r="CM389" s="401"/>
      <c r="CN389" s="401"/>
      <c r="CO389" s="401"/>
      <c r="CP389" s="401"/>
      <c r="CQ389" s="401"/>
      <c r="CR389" s="401"/>
      <c r="CS389" s="401"/>
      <c r="CT389" s="401"/>
      <c r="CU389" s="401"/>
      <c r="CV389" s="401"/>
      <c r="CW389" s="401"/>
      <c r="CX389" s="401"/>
      <c r="CY389" s="401"/>
      <c r="CZ389" s="401"/>
      <c r="DA389" s="401"/>
      <c r="DB389" s="401"/>
      <c r="DC389" s="401"/>
      <c r="DD389" s="401"/>
      <c r="DE389" s="401"/>
      <c r="DF389" s="401"/>
      <c r="DG389" s="401"/>
      <c r="DH389" s="401"/>
      <c r="DI389" s="401"/>
      <c r="DJ389" s="401"/>
      <c r="DK389" s="401"/>
      <c r="DL389" s="401"/>
      <c r="DM389" s="401"/>
      <c r="DN389" s="401"/>
      <c r="DO389" s="401"/>
      <c r="DP389" s="401"/>
      <c r="DQ389" s="401"/>
      <c r="DR389" s="401"/>
      <c r="DS389" s="401"/>
      <c r="DT389" s="401"/>
      <c r="DU389" s="401"/>
      <c r="DV389" s="401"/>
      <c r="DW389" s="401"/>
      <c r="DX389" s="401"/>
      <c r="DY389" s="401"/>
      <c r="DZ389" s="401"/>
      <c r="EA389" s="401"/>
      <c r="EB389" s="401"/>
      <c r="EC389" s="401"/>
      <c r="ED389" s="401"/>
      <c r="EE389" s="401"/>
      <c r="EF389" s="401"/>
      <c r="EG389" s="401"/>
      <c r="EH389" s="401"/>
      <c r="EI389" s="401"/>
      <c r="EJ389" s="401"/>
      <c r="EK389" s="401"/>
    </row>
    <row r="390" spans="1:141" ht="14.4" x14ac:dyDescent="0.3">
      <c r="A390" s="401"/>
      <c r="B390" s="401"/>
      <c r="C390" s="401"/>
      <c r="D390" s="401"/>
      <c r="E390" s="401"/>
      <c r="F390" s="401"/>
      <c r="G390" s="401"/>
      <c r="H390" s="401"/>
      <c r="I390" s="401"/>
      <c r="J390" s="401"/>
      <c r="K390" s="401"/>
      <c r="L390" s="401"/>
      <c r="M390" s="401"/>
      <c r="N390" s="401"/>
      <c r="O390" s="401"/>
      <c r="P390" s="401"/>
      <c r="Q390" s="401"/>
      <c r="R390" s="401"/>
      <c r="S390" s="401"/>
      <c r="T390" s="401"/>
      <c r="U390" s="401"/>
      <c r="V390" s="401"/>
      <c r="W390" s="401"/>
      <c r="X390" s="401"/>
      <c r="Y390" s="401"/>
      <c r="Z390" s="401"/>
      <c r="AA390" s="401"/>
      <c r="AB390" s="401"/>
      <c r="AC390" s="401"/>
      <c r="AD390" s="401"/>
      <c r="AE390" s="401"/>
      <c r="AF390" s="401"/>
      <c r="AG390" s="401"/>
      <c r="AH390" s="401"/>
      <c r="AI390" s="401"/>
      <c r="AJ390" s="401"/>
      <c r="AK390" s="401"/>
      <c r="AL390" s="401"/>
      <c r="AM390" s="401"/>
      <c r="AN390" s="401"/>
      <c r="AO390" s="401"/>
      <c r="AP390" s="401"/>
      <c r="AQ390" s="401"/>
      <c r="AR390" s="401"/>
      <c r="AS390" s="401"/>
      <c r="AT390" s="401"/>
      <c r="AU390" s="401"/>
      <c r="AV390" s="401"/>
      <c r="AW390" s="401"/>
      <c r="AX390" s="401"/>
      <c r="AY390" s="401"/>
      <c r="AZ390" s="401"/>
      <c r="BA390" s="401"/>
      <c r="BB390" s="401"/>
      <c r="BC390" s="401"/>
      <c r="BD390" s="401"/>
      <c r="BE390" s="401"/>
      <c r="BF390" s="401"/>
      <c r="BG390" s="401"/>
      <c r="BH390" s="401"/>
      <c r="BI390" s="401"/>
      <c r="BJ390" s="401"/>
      <c r="BK390" s="401"/>
      <c r="BL390" s="401"/>
      <c r="BM390" s="401"/>
      <c r="BN390" s="401"/>
      <c r="BO390" s="401"/>
      <c r="BP390" s="401"/>
      <c r="BQ390" s="401"/>
      <c r="BR390" s="401"/>
      <c r="BS390" s="401"/>
      <c r="BT390" s="401"/>
      <c r="BU390" s="401"/>
      <c r="BV390" s="401"/>
      <c r="BW390" s="401"/>
      <c r="BX390" s="401"/>
      <c r="BY390" s="401"/>
      <c r="BZ390" s="401"/>
      <c r="CA390" s="401"/>
      <c r="CB390" s="401"/>
      <c r="CC390" s="401"/>
      <c r="CD390" s="401"/>
      <c r="CE390" s="401"/>
      <c r="CF390" s="401"/>
      <c r="CG390" s="401"/>
      <c r="CH390" s="401"/>
      <c r="CI390" s="401"/>
      <c r="CJ390" s="401"/>
      <c r="CK390" s="401"/>
      <c r="CL390" s="401"/>
      <c r="CM390" s="401"/>
      <c r="CN390" s="401"/>
      <c r="CO390" s="401"/>
      <c r="CP390" s="401"/>
      <c r="CQ390" s="401"/>
      <c r="CR390" s="401"/>
      <c r="CS390" s="401"/>
      <c r="CT390" s="401"/>
      <c r="CU390" s="401"/>
      <c r="CV390" s="401"/>
      <c r="CW390" s="401"/>
      <c r="CX390" s="401"/>
      <c r="CY390" s="401"/>
      <c r="CZ390" s="401"/>
      <c r="DA390" s="401"/>
      <c r="DB390" s="401"/>
      <c r="DC390" s="401"/>
      <c r="DD390" s="401"/>
      <c r="DE390" s="401"/>
      <c r="DF390" s="401"/>
      <c r="DG390" s="401"/>
      <c r="DH390" s="401"/>
      <c r="DI390" s="401"/>
      <c r="DJ390" s="401"/>
      <c r="DK390" s="401"/>
      <c r="DL390" s="401"/>
      <c r="DM390" s="401"/>
      <c r="DN390" s="401"/>
      <c r="DO390" s="401"/>
      <c r="DP390" s="401"/>
      <c r="DQ390" s="401"/>
      <c r="DR390" s="401"/>
      <c r="DS390" s="401"/>
      <c r="DT390" s="401"/>
      <c r="DU390" s="401"/>
      <c r="DV390" s="401"/>
      <c r="DW390" s="401"/>
      <c r="DX390" s="401"/>
      <c r="DY390" s="401"/>
      <c r="DZ390" s="401"/>
      <c r="EA390" s="401"/>
      <c r="EB390" s="401"/>
      <c r="EC390" s="401"/>
      <c r="ED390" s="401"/>
      <c r="EE390" s="401"/>
      <c r="EF390" s="401"/>
      <c r="EG390" s="401"/>
      <c r="EH390" s="401"/>
      <c r="EI390" s="401"/>
      <c r="EJ390" s="401"/>
      <c r="EK390" s="401"/>
    </row>
    <row r="391" spans="1:141" ht="14.4" x14ac:dyDescent="0.3">
      <c r="A391" s="401"/>
      <c r="B391" s="401"/>
      <c r="C391" s="401"/>
      <c r="D391" s="401"/>
      <c r="E391" s="401"/>
      <c r="F391" s="401"/>
      <c r="G391" s="401"/>
      <c r="H391" s="401"/>
      <c r="I391" s="401"/>
      <c r="J391" s="401"/>
      <c r="K391" s="401"/>
      <c r="L391" s="401"/>
      <c r="M391" s="401"/>
      <c r="N391" s="401"/>
      <c r="O391" s="401"/>
      <c r="P391" s="401"/>
      <c r="Q391" s="401"/>
      <c r="R391" s="401"/>
      <c r="S391" s="401"/>
      <c r="T391" s="401"/>
      <c r="U391" s="401"/>
      <c r="V391" s="401"/>
      <c r="W391" s="401"/>
      <c r="X391" s="401"/>
      <c r="Y391" s="401"/>
      <c r="Z391" s="401"/>
      <c r="AA391" s="401"/>
      <c r="AB391" s="401"/>
      <c r="AC391" s="401"/>
      <c r="AD391" s="401"/>
      <c r="AE391" s="401"/>
      <c r="AF391" s="401"/>
      <c r="AG391" s="401"/>
      <c r="AH391" s="401"/>
      <c r="AI391" s="401"/>
      <c r="AJ391" s="401"/>
      <c r="AK391" s="401"/>
      <c r="AL391" s="401"/>
      <c r="AM391" s="401"/>
      <c r="AN391" s="401"/>
      <c r="AO391" s="401"/>
      <c r="AP391" s="401"/>
      <c r="AQ391" s="401"/>
      <c r="AR391" s="401"/>
      <c r="AS391" s="401"/>
      <c r="AT391" s="401"/>
      <c r="AU391" s="401"/>
      <c r="AV391" s="401"/>
      <c r="AW391" s="401"/>
      <c r="AX391" s="401"/>
      <c r="AY391" s="401"/>
      <c r="AZ391" s="401"/>
      <c r="BA391" s="401"/>
      <c r="BB391" s="401"/>
      <c r="BC391" s="401"/>
      <c r="BD391" s="401"/>
      <c r="BE391" s="401"/>
      <c r="BF391" s="401"/>
      <c r="BG391" s="401"/>
      <c r="BH391" s="401"/>
      <c r="BI391" s="401"/>
      <c r="BJ391" s="401"/>
      <c r="BK391" s="401"/>
      <c r="BL391" s="401"/>
      <c r="BM391" s="401"/>
      <c r="BN391" s="401"/>
      <c r="BO391" s="401"/>
      <c r="BP391" s="401"/>
      <c r="BQ391" s="401"/>
      <c r="BR391" s="401"/>
      <c r="BS391" s="401"/>
      <c r="BT391" s="401"/>
      <c r="BU391" s="401"/>
      <c r="BV391" s="401"/>
      <c r="BW391" s="401"/>
      <c r="BX391" s="401"/>
      <c r="BY391" s="401"/>
      <c r="BZ391" s="401"/>
      <c r="CA391" s="401"/>
      <c r="CB391" s="401"/>
      <c r="CC391" s="401"/>
      <c r="CD391" s="401"/>
      <c r="CE391" s="401"/>
      <c r="CF391" s="401"/>
      <c r="CG391" s="401"/>
      <c r="CH391" s="401"/>
      <c r="CI391" s="401"/>
      <c r="CJ391" s="401"/>
      <c r="CK391" s="401"/>
      <c r="CL391" s="401"/>
      <c r="CM391" s="401"/>
      <c r="CN391" s="401"/>
      <c r="CO391" s="401"/>
      <c r="CP391" s="401"/>
      <c r="CQ391" s="401"/>
      <c r="CR391" s="401"/>
      <c r="CS391" s="401"/>
      <c r="CT391" s="401"/>
      <c r="CU391" s="401"/>
      <c r="CV391" s="401"/>
      <c r="CW391" s="401"/>
      <c r="CX391" s="401"/>
      <c r="CY391" s="401"/>
      <c r="CZ391" s="401"/>
      <c r="DA391" s="401"/>
      <c r="DB391" s="401"/>
      <c r="DC391" s="401"/>
      <c r="DD391" s="401"/>
      <c r="DE391" s="401"/>
      <c r="DF391" s="401"/>
      <c r="DG391" s="401"/>
      <c r="DH391" s="401"/>
      <c r="DI391" s="401"/>
      <c r="DJ391" s="401"/>
      <c r="DK391" s="401"/>
      <c r="DL391" s="401"/>
      <c r="DM391" s="401"/>
      <c r="DN391" s="401"/>
      <c r="DO391" s="401"/>
      <c r="DP391" s="401"/>
      <c r="DQ391" s="401"/>
      <c r="DR391" s="401"/>
      <c r="DS391" s="401"/>
      <c r="DT391" s="401"/>
      <c r="DU391" s="401"/>
      <c r="DV391" s="401"/>
      <c r="DW391" s="401"/>
      <c r="DX391" s="401"/>
      <c r="DY391" s="401"/>
      <c r="DZ391" s="401"/>
      <c r="EA391" s="401"/>
      <c r="EB391" s="401"/>
      <c r="EC391" s="401"/>
      <c r="ED391" s="401"/>
      <c r="EE391" s="401"/>
      <c r="EF391" s="401"/>
      <c r="EG391" s="401"/>
      <c r="EH391" s="401"/>
      <c r="EI391" s="401"/>
      <c r="EJ391" s="401"/>
      <c r="EK391" s="401"/>
    </row>
    <row r="392" spans="1:141" ht="14.4" x14ac:dyDescent="0.3">
      <c r="A392" s="401"/>
      <c r="B392" s="401"/>
      <c r="C392" s="401"/>
      <c r="D392" s="401"/>
      <c r="E392" s="401"/>
      <c r="F392" s="401"/>
      <c r="G392" s="401"/>
      <c r="H392" s="401"/>
      <c r="I392" s="401"/>
      <c r="J392" s="401"/>
      <c r="K392" s="401"/>
      <c r="L392" s="401"/>
      <c r="M392" s="401"/>
      <c r="N392" s="401"/>
      <c r="O392" s="401"/>
      <c r="P392" s="401"/>
      <c r="Q392" s="401"/>
      <c r="R392" s="401"/>
      <c r="S392" s="401"/>
      <c r="T392" s="401"/>
      <c r="U392" s="401"/>
      <c r="V392" s="401"/>
      <c r="W392" s="401"/>
      <c r="X392" s="401"/>
      <c r="Y392" s="401"/>
      <c r="Z392" s="401"/>
      <c r="AA392" s="401"/>
      <c r="AB392" s="401"/>
      <c r="AC392" s="401"/>
      <c r="AD392" s="401"/>
      <c r="AE392" s="401"/>
      <c r="AF392" s="401"/>
      <c r="AG392" s="401"/>
      <c r="AH392" s="401"/>
      <c r="AI392" s="401"/>
      <c r="AJ392" s="401"/>
      <c r="AK392" s="401"/>
      <c r="AL392" s="401"/>
      <c r="AM392" s="401"/>
      <c r="AN392" s="401"/>
      <c r="AO392" s="401"/>
      <c r="AP392" s="401"/>
      <c r="AQ392" s="401"/>
      <c r="AR392" s="401"/>
      <c r="AS392" s="401"/>
      <c r="AT392" s="401"/>
      <c r="AU392" s="401"/>
      <c r="AV392" s="401"/>
      <c r="AW392" s="401"/>
      <c r="AX392" s="401"/>
      <c r="AY392" s="401"/>
      <c r="AZ392" s="401"/>
      <c r="BA392" s="401"/>
      <c r="BB392" s="401"/>
      <c r="BC392" s="401"/>
      <c r="BD392" s="401"/>
      <c r="BE392" s="401"/>
      <c r="BF392" s="401"/>
      <c r="BG392" s="401"/>
      <c r="BH392" s="401"/>
      <c r="BI392" s="401"/>
      <c r="BJ392" s="401"/>
      <c r="BK392" s="401"/>
      <c r="BL392" s="401"/>
      <c r="BM392" s="401"/>
      <c r="BN392" s="401"/>
      <c r="BO392" s="401"/>
      <c r="BP392" s="401"/>
      <c r="BQ392" s="401"/>
      <c r="BR392" s="401"/>
      <c r="BS392" s="401"/>
      <c r="BT392" s="401"/>
      <c r="BU392" s="401"/>
      <c r="BV392" s="401"/>
      <c r="BW392" s="401"/>
      <c r="BX392" s="401"/>
      <c r="BY392" s="401"/>
      <c r="BZ392" s="401"/>
      <c r="CA392" s="401"/>
      <c r="CB392" s="401"/>
      <c r="CC392" s="401"/>
      <c r="CD392" s="401"/>
      <c r="CE392" s="401"/>
      <c r="CF392" s="401"/>
      <c r="CG392" s="401"/>
      <c r="CH392" s="401"/>
      <c r="CI392" s="401"/>
      <c r="CJ392" s="401"/>
      <c r="CK392" s="401"/>
      <c r="CL392" s="401"/>
      <c r="CM392" s="401"/>
      <c r="CN392" s="401"/>
      <c r="CO392" s="401"/>
      <c r="CP392" s="401"/>
      <c r="CQ392" s="401"/>
      <c r="CR392" s="401"/>
      <c r="CS392" s="401"/>
      <c r="CT392" s="401"/>
      <c r="CU392" s="401"/>
      <c r="CV392" s="401"/>
      <c r="CW392" s="401"/>
      <c r="CX392" s="401"/>
      <c r="CY392" s="401"/>
      <c r="CZ392" s="401"/>
      <c r="DA392" s="401"/>
      <c r="DB392" s="401"/>
      <c r="DC392" s="401"/>
      <c r="DD392" s="401"/>
      <c r="DE392" s="401"/>
      <c r="DF392" s="401"/>
      <c r="DG392" s="401"/>
      <c r="DH392" s="401"/>
      <c r="DI392" s="401"/>
      <c r="DJ392" s="401"/>
      <c r="DK392" s="401"/>
      <c r="DL392" s="401"/>
      <c r="DM392" s="401"/>
      <c r="DN392" s="401"/>
      <c r="DO392" s="401"/>
      <c r="DP392" s="401"/>
      <c r="DQ392" s="401"/>
      <c r="DR392" s="401"/>
      <c r="DS392" s="401"/>
      <c r="DT392" s="401"/>
      <c r="DU392" s="401"/>
      <c r="DV392" s="401"/>
      <c r="DW392" s="401"/>
      <c r="DX392" s="401"/>
      <c r="DY392" s="401"/>
      <c r="DZ392" s="401"/>
      <c r="EA392" s="401"/>
      <c r="EB392" s="401"/>
      <c r="EC392" s="401"/>
      <c r="ED392" s="401"/>
      <c r="EE392" s="401"/>
      <c r="EF392" s="401"/>
      <c r="EG392" s="401"/>
      <c r="EH392" s="401"/>
      <c r="EI392" s="401"/>
      <c r="EJ392" s="401"/>
      <c r="EK392" s="401"/>
    </row>
    <row r="393" spans="1:141" ht="14.4" x14ac:dyDescent="0.3">
      <c r="A393" s="401"/>
      <c r="B393" s="401"/>
      <c r="C393" s="401"/>
      <c r="D393" s="401"/>
      <c r="E393" s="401"/>
      <c r="F393" s="401"/>
      <c r="G393" s="401"/>
      <c r="H393" s="401"/>
      <c r="I393" s="401"/>
      <c r="J393" s="401"/>
      <c r="K393" s="401"/>
      <c r="L393" s="401"/>
      <c r="M393" s="401"/>
      <c r="N393" s="401"/>
      <c r="O393" s="401"/>
      <c r="P393" s="401"/>
      <c r="Q393" s="401"/>
      <c r="R393" s="401"/>
      <c r="S393" s="401"/>
      <c r="T393" s="401"/>
      <c r="U393" s="401"/>
      <c r="V393" s="401"/>
      <c r="W393" s="401"/>
      <c r="X393" s="401"/>
      <c r="Y393" s="401"/>
      <c r="Z393" s="401"/>
      <c r="AA393" s="401"/>
      <c r="AB393" s="401"/>
      <c r="AC393" s="401"/>
      <c r="AD393" s="401"/>
      <c r="AE393" s="401"/>
      <c r="AF393" s="401"/>
      <c r="AG393" s="401"/>
      <c r="AH393" s="401"/>
      <c r="AI393" s="401"/>
      <c r="AJ393" s="401"/>
      <c r="AK393" s="401"/>
      <c r="AL393" s="401"/>
      <c r="AM393" s="401"/>
      <c r="AN393" s="401"/>
      <c r="AO393" s="401"/>
      <c r="AP393" s="401"/>
      <c r="AQ393" s="401"/>
      <c r="AR393" s="401"/>
      <c r="AS393" s="401"/>
      <c r="AT393" s="401"/>
      <c r="AU393" s="401"/>
      <c r="AV393" s="401"/>
      <c r="AW393" s="401"/>
      <c r="AX393" s="401"/>
      <c r="AY393" s="401"/>
      <c r="AZ393" s="401"/>
      <c r="BA393" s="401"/>
      <c r="BB393" s="401"/>
      <c r="BC393" s="401"/>
      <c r="BD393" s="401"/>
      <c r="BE393" s="401"/>
      <c r="BF393" s="401"/>
      <c r="BG393" s="401"/>
      <c r="BH393" s="401"/>
      <c r="BI393" s="401"/>
      <c r="BJ393" s="401"/>
      <c r="BK393" s="401"/>
      <c r="BL393" s="401"/>
      <c r="BM393" s="401"/>
      <c r="BN393" s="401"/>
      <c r="BO393" s="401"/>
      <c r="BP393" s="401"/>
      <c r="BQ393" s="401"/>
      <c r="BR393" s="401"/>
      <c r="BS393" s="401"/>
      <c r="BT393" s="401"/>
      <c r="BU393" s="401"/>
      <c r="BV393" s="401"/>
      <c r="BW393" s="401"/>
      <c r="BX393" s="401"/>
      <c r="BY393" s="401"/>
      <c r="BZ393" s="401"/>
      <c r="CA393" s="401"/>
      <c r="CB393" s="401"/>
      <c r="CC393" s="401"/>
      <c r="CD393" s="401"/>
      <c r="CE393" s="401"/>
      <c r="CF393" s="401"/>
      <c r="CG393" s="401"/>
      <c r="CH393" s="401"/>
      <c r="CI393" s="401"/>
      <c r="CJ393" s="401"/>
      <c r="CK393" s="401"/>
      <c r="CL393" s="401"/>
      <c r="CM393" s="401"/>
      <c r="CN393" s="401"/>
      <c r="CO393" s="401"/>
      <c r="CP393" s="401"/>
      <c r="CQ393" s="401"/>
      <c r="CR393" s="401"/>
      <c r="CS393" s="401"/>
      <c r="CT393" s="401"/>
      <c r="CU393" s="401"/>
      <c r="CV393" s="401"/>
      <c r="CW393" s="401"/>
      <c r="CX393" s="401"/>
      <c r="CY393" s="401"/>
      <c r="CZ393" s="401"/>
      <c r="DA393" s="401"/>
      <c r="DB393" s="401"/>
      <c r="DC393" s="401"/>
      <c r="DD393" s="401"/>
      <c r="DE393" s="401"/>
      <c r="DF393" s="401"/>
      <c r="DG393" s="401"/>
      <c r="DH393" s="401"/>
      <c r="DI393" s="401"/>
      <c r="DJ393" s="401"/>
      <c r="DK393" s="401"/>
      <c r="DL393" s="401"/>
      <c r="DM393" s="401"/>
      <c r="DN393" s="401"/>
      <c r="DO393" s="401"/>
      <c r="DP393" s="401"/>
      <c r="DQ393" s="401"/>
      <c r="DR393" s="401"/>
      <c r="DS393" s="401"/>
      <c r="DT393" s="401"/>
      <c r="DU393" s="401"/>
      <c r="DV393" s="401"/>
      <c r="DW393" s="401"/>
      <c r="DX393" s="401"/>
      <c r="DY393" s="401"/>
      <c r="DZ393" s="401"/>
      <c r="EA393" s="401"/>
      <c r="EB393" s="401"/>
      <c r="EC393" s="401"/>
      <c r="ED393" s="401"/>
      <c r="EE393" s="401"/>
      <c r="EF393" s="401"/>
      <c r="EG393" s="401"/>
      <c r="EH393" s="401"/>
      <c r="EI393" s="401"/>
      <c r="EJ393" s="401"/>
      <c r="EK393" s="401"/>
    </row>
    <row r="394" spans="1:141" ht="14.4" x14ac:dyDescent="0.3">
      <c r="A394" s="401"/>
      <c r="B394" s="401"/>
      <c r="C394" s="401"/>
      <c r="D394" s="401"/>
      <c r="E394" s="401"/>
      <c r="F394" s="401"/>
      <c r="G394" s="401"/>
      <c r="H394" s="401"/>
      <c r="I394" s="401"/>
      <c r="J394" s="401"/>
      <c r="K394" s="401"/>
      <c r="L394" s="401"/>
      <c r="M394" s="401"/>
      <c r="N394" s="401"/>
      <c r="O394" s="401"/>
      <c r="P394" s="401"/>
      <c r="Q394" s="401"/>
      <c r="R394" s="401"/>
      <c r="S394" s="401"/>
      <c r="T394" s="401"/>
      <c r="U394" s="401"/>
      <c r="V394" s="401"/>
      <c r="W394" s="401"/>
      <c r="X394" s="401"/>
      <c r="Y394" s="401"/>
      <c r="Z394" s="401"/>
      <c r="AA394" s="401"/>
      <c r="AB394" s="401"/>
      <c r="AC394" s="401"/>
      <c r="AD394" s="401"/>
      <c r="AE394" s="401"/>
      <c r="AF394" s="401"/>
      <c r="AG394" s="401"/>
      <c r="AH394" s="401"/>
      <c r="AI394" s="401"/>
      <c r="AJ394" s="401"/>
      <c r="AK394" s="401"/>
      <c r="AL394" s="401"/>
      <c r="AM394" s="401"/>
      <c r="AN394" s="401"/>
      <c r="AO394" s="401"/>
      <c r="AP394" s="401"/>
      <c r="AQ394" s="401"/>
      <c r="AR394" s="401"/>
      <c r="AS394" s="401"/>
      <c r="AT394" s="401"/>
      <c r="AU394" s="401"/>
      <c r="AV394" s="401"/>
      <c r="AW394" s="401"/>
      <c r="AX394" s="401"/>
      <c r="AY394" s="401"/>
      <c r="AZ394" s="401"/>
      <c r="BA394" s="401"/>
      <c r="BB394" s="401"/>
      <c r="BC394" s="401"/>
      <c r="BD394" s="401"/>
      <c r="BE394" s="401"/>
      <c r="BF394" s="401"/>
      <c r="BG394" s="401"/>
      <c r="BH394" s="401"/>
      <c r="BI394" s="401"/>
      <c r="BJ394" s="401"/>
      <c r="BK394" s="401"/>
      <c r="BL394" s="401"/>
      <c r="BM394" s="401"/>
      <c r="BN394" s="401"/>
      <c r="BO394" s="401"/>
      <c r="BP394" s="401"/>
      <c r="BQ394" s="401"/>
      <c r="BR394" s="401"/>
      <c r="BS394" s="401"/>
      <c r="BT394" s="401"/>
      <c r="BU394" s="401"/>
      <c r="BV394" s="401"/>
      <c r="BW394" s="401"/>
      <c r="BX394" s="401"/>
      <c r="BY394" s="401"/>
      <c r="BZ394" s="401"/>
      <c r="CA394" s="401"/>
      <c r="CB394" s="401"/>
      <c r="CC394" s="401"/>
      <c r="CD394" s="401"/>
      <c r="CE394" s="401"/>
      <c r="CF394" s="401"/>
      <c r="CG394" s="401"/>
      <c r="CH394" s="401"/>
      <c r="CI394" s="401"/>
      <c r="CJ394" s="401"/>
      <c r="CK394" s="401"/>
      <c r="CL394" s="401"/>
      <c r="CM394" s="401"/>
      <c r="CN394" s="401"/>
      <c r="CO394" s="401"/>
      <c r="CP394" s="401"/>
      <c r="CQ394" s="401"/>
      <c r="CR394" s="401"/>
      <c r="CS394" s="401"/>
      <c r="CT394" s="401"/>
      <c r="CU394" s="401"/>
      <c r="CV394" s="401"/>
      <c r="CW394" s="401"/>
      <c r="CX394" s="401"/>
      <c r="CY394" s="401"/>
      <c r="CZ394" s="401"/>
      <c r="DA394" s="401"/>
      <c r="DB394" s="401"/>
      <c r="DC394" s="401"/>
      <c r="DD394" s="401"/>
      <c r="DE394" s="401"/>
      <c r="DF394" s="401"/>
      <c r="DG394" s="401"/>
      <c r="DH394" s="401"/>
      <c r="DI394" s="401"/>
      <c r="DJ394" s="401"/>
      <c r="DK394" s="401"/>
      <c r="DL394" s="401"/>
      <c r="DM394" s="401"/>
      <c r="DN394" s="401"/>
      <c r="DO394" s="401"/>
      <c r="DP394" s="401"/>
      <c r="DQ394" s="401"/>
      <c r="DR394" s="401"/>
      <c r="DS394" s="401"/>
      <c r="DT394" s="401"/>
      <c r="DU394" s="401"/>
      <c r="DV394" s="401"/>
      <c r="DW394" s="401"/>
      <c r="DX394" s="401"/>
      <c r="DY394" s="401"/>
      <c r="DZ394" s="401"/>
      <c r="EA394" s="401"/>
      <c r="EB394" s="401"/>
      <c r="EC394" s="401"/>
      <c r="ED394" s="401"/>
      <c r="EE394" s="401"/>
      <c r="EF394" s="401"/>
      <c r="EG394" s="401"/>
      <c r="EH394" s="401"/>
      <c r="EI394" s="401"/>
      <c r="EJ394" s="401"/>
      <c r="EK394" s="401"/>
    </row>
    <row r="395" spans="1:141" ht="14.4" x14ac:dyDescent="0.3">
      <c r="A395" s="401"/>
      <c r="B395" s="401"/>
      <c r="C395" s="401"/>
      <c r="D395" s="401"/>
      <c r="E395" s="401"/>
      <c r="F395" s="401"/>
      <c r="G395" s="401"/>
      <c r="H395" s="401"/>
      <c r="I395" s="401"/>
      <c r="J395" s="401"/>
      <c r="K395" s="401"/>
      <c r="L395" s="401"/>
      <c r="M395" s="401"/>
      <c r="N395" s="401"/>
      <c r="O395" s="401"/>
      <c r="P395" s="401"/>
      <c r="Q395" s="401"/>
      <c r="R395" s="401"/>
      <c r="S395" s="401"/>
      <c r="T395" s="401"/>
      <c r="U395" s="401"/>
      <c r="V395" s="401"/>
      <c r="W395" s="401"/>
      <c r="X395" s="401"/>
      <c r="Y395" s="401"/>
      <c r="Z395" s="401"/>
      <c r="AA395" s="401"/>
      <c r="AB395" s="401"/>
      <c r="AC395" s="401"/>
      <c r="AD395" s="401"/>
      <c r="AE395" s="401"/>
      <c r="AF395" s="401"/>
      <c r="AG395" s="401"/>
      <c r="AH395" s="401"/>
      <c r="AI395" s="401"/>
      <c r="AJ395" s="401"/>
      <c r="AK395" s="401"/>
      <c r="AL395" s="401"/>
      <c r="AM395" s="401"/>
      <c r="AN395" s="401"/>
      <c r="AO395" s="401"/>
      <c r="AP395" s="401"/>
      <c r="AQ395" s="401"/>
      <c r="AR395" s="401"/>
      <c r="AS395" s="401"/>
      <c r="AT395" s="401"/>
      <c r="AU395" s="401"/>
      <c r="AV395" s="401"/>
      <c r="AW395" s="401"/>
      <c r="AX395" s="401"/>
      <c r="AY395" s="401"/>
      <c r="AZ395" s="401"/>
      <c r="BA395" s="401"/>
      <c r="BB395" s="401"/>
      <c r="BC395" s="401"/>
      <c r="BD395" s="401"/>
      <c r="BE395" s="401"/>
      <c r="BF395" s="401"/>
      <c r="BG395" s="401"/>
      <c r="BH395" s="401"/>
      <c r="BI395" s="401"/>
      <c r="BJ395" s="401"/>
      <c r="BK395" s="401"/>
      <c r="BL395" s="401"/>
      <c r="BM395" s="401"/>
      <c r="BN395" s="401"/>
      <c r="BO395" s="401"/>
      <c r="BP395" s="401"/>
      <c r="BQ395" s="401"/>
      <c r="BR395" s="401"/>
      <c r="BS395" s="401"/>
      <c r="BT395" s="401"/>
      <c r="BU395" s="401"/>
      <c r="BV395" s="401"/>
      <c r="BW395" s="401"/>
      <c r="BX395" s="401"/>
      <c r="BY395" s="401"/>
      <c r="BZ395" s="401"/>
      <c r="CA395" s="401"/>
      <c r="CB395" s="401"/>
      <c r="CC395" s="401"/>
      <c r="CD395" s="401"/>
      <c r="CE395" s="401"/>
      <c r="CF395" s="401"/>
      <c r="CG395" s="401"/>
      <c r="CH395" s="401"/>
      <c r="CI395" s="401"/>
      <c r="CJ395" s="401"/>
      <c r="CK395" s="401"/>
      <c r="CL395" s="401"/>
      <c r="CM395" s="401"/>
      <c r="CN395" s="401"/>
      <c r="CO395" s="401"/>
      <c r="CP395" s="401"/>
      <c r="CQ395" s="401"/>
      <c r="CR395" s="401"/>
      <c r="CS395" s="401"/>
      <c r="CT395" s="401"/>
      <c r="CU395" s="401"/>
      <c r="CV395" s="401"/>
      <c r="CW395" s="401"/>
      <c r="CX395" s="401"/>
      <c r="CY395" s="401"/>
      <c r="CZ395" s="401"/>
      <c r="DA395" s="401"/>
      <c r="DB395" s="401"/>
      <c r="DC395" s="401"/>
      <c r="DD395" s="401"/>
      <c r="DE395" s="401"/>
      <c r="DF395" s="401"/>
      <c r="DG395" s="401"/>
      <c r="DH395" s="401"/>
      <c r="DI395" s="401"/>
      <c r="DJ395" s="401"/>
      <c r="DK395" s="401"/>
      <c r="DL395" s="401"/>
      <c r="DM395" s="401"/>
      <c r="DN395" s="401"/>
      <c r="DO395" s="401"/>
      <c r="DP395" s="401"/>
      <c r="DQ395" s="401"/>
      <c r="DR395" s="401"/>
      <c r="DS395" s="401"/>
      <c r="DT395" s="401"/>
      <c r="DU395" s="401"/>
      <c r="DV395" s="401"/>
      <c r="DW395" s="401"/>
      <c r="DX395" s="401"/>
      <c r="DY395" s="401"/>
      <c r="DZ395" s="401"/>
      <c r="EA395" s="401"/>
      <c r="EB395" s="401"/>
      <c r="EC395" s="401"/>
      <c r="ED395" s="401"/>
      <c r="EE395" s="401"/>
      <c r="EF395" s="401"/>
      <c r="EG395" s="401"/>
      <c r="EH395" s="401"/>
      <c r="EI395" s="401"/>
      <c r="EJ395" s="401"/>
      <c r="EK395" s="401"/>
    </row>
    <row r="396" spans="1:141" ht="14.4" x14ac:dyDescent="0.3">
      <c r="A396" s="401"/>
      <c r="B396" s="401"/>
      <c r="C396" s="401"/>
      <c r="D396" s="401"/>
      <c r="E396" s="401"/>
      <c r="F396" s="401"/>
      <c r="G396" s="401"/>
      <c r="H396" s="401"/>
      <c r="I396" s="401"/>
      <c r="J396" s="401"/>
      <c r="K396" s="401"/>
      <c r="L396" s="401"/>
      <c r="M396" s="401"/>
      <c r="N396" s="401"/>
      <c r="O396" s="401"/>
      <c r="P396" s="401"/>
      <c r="Q396" s="401"/>
      <c r="R396" s="401"/>
      <c r="S396" s="401"/>
      <c r="T396" s="401"/>
      <c r="U396" s="401"/>
      <c r="V396" s="401"/>
      <c r="W396" s="401"/>
      <c r="X396" s="401"/>
      <c r="Y396" s="401"/>
      <c r="Z396" s="401"/>
      <c r="AA396" s="401"/>
      <c r="AB396" s="401"/>
      <c r="AC396" s="401"/>
      <c r="AD396" s="401"/>
      <c r="AE396" s="401"/>
      <c r="AF396" s="401"/>
      <c r="AG396" s="401"/>
      <c r="AH396" s="401"/>
      <c r="AI396" s="401"/>
      <c r="AJ396" s="401"/>
      <c r="AK396" s="401"/>
      <c r="AL396" s="401"/>
      <c r="AM396" s="401"/>
      <c r="AN396" s="401"/>
      <c r="AO396" s="401"/>
      <c r="AP396" s="401"/>
      <c r="AQ396" s="401"/>
      <c r="AR396" s="401"/>
      <c r="AS396" s="401"/>
      <c r="AT396" s="401"/>
      <c r="AU396" s="401"/>
      <c r="AV396" s="401"/>
      <c r="AW396" s="401"/>
      <c r="AX396" s="401"/>
      <c r="AY396" s="401"/>
      <c r="AZ396" s="401"/>
      <c r="BA396" s="401"/>
      <c r="BB396" s="401"/>
      <c r="BC396" s="401"/>
      <c r="BD396" s="401"/>
      <c r="BE396" s="401"/>
      <c r="BF396" s="401"/>
      <c r="BG396" s="401"/>
      <c r="BH396" s="401"/>
      <c r="BI396" s="401"/>
      <c r="BJ396" s="401"/>
      <c r="BK396" s="401"/>
      <c r="BL396" s="401"/>
      <c r="BM396" s="401"/>
      <c r="BN396" s="401"/>
      <c r="BO396" s="401"/>
      <c r="BP396" s="401"/>
      <c r="BQ396" s="401"/>
      <c r="BR396" s="401"/>
      <c r="BS396" s="401"/>
      <c r="BT396" s="401"/>
      <c r="BU396" s="401"/>
      <c r="BV396" s="401"/>
      <c r="BW396" s="401"/>
      <c r="BX396" s="401"/>
      <c r="BY396" s="401"/>
      <c r="BZ396" s="401"/>
      <c r="CA396" s="401"/>
      <c r="CB396" s="401"/>
      <c r="CC396" s="401"/>
      <c r="CD396" s="401"/>
      <c r="CE396" s="401"/>
      <c r="CF396" s="401"/>
      <c r="CG396" s="401"/>
      <c r="CH396" s="401"/>
      <c r="CI396" s="401"/>
      <c r="CJ396" s="401"/>
      <c r="CK396" s="401"/>
      <c r="CL396" s="401"/>
      <c r="CM396" s="401"/>
      <c r="CN396" s="401"/>
      <c r="CO396" s="401"/>
      <c r="CP396" s="401"/>
      <c r="CQ396" s="401"/>
      <c r="CR396" s="401"/>
      <c r="CS396" s="401"/>
      <c r="CT396" s="401"/>
      <c r="CU396" s="401"/>
      <c r="CV396" s="401"/>
      <c r="CW396" s="401"/>
      <c r="CX396" s="401"/>
      <c r="CY396" s="401"/>
      <c r="CZ396" s="401"/>
      <c r="DA396" s="401"/>
      <c r="DB396" s="401"/>
      <c r="DC396" s="401"/>
      <c r="DD396" s="401"/>
      <c r="DE396" s="401"/>
      <c r="DF396" s="401"/>
      <c r="DG396" s="401"/>
      <c r="DH396" s="401"/>
      <c r="DI396" s="401"/>
      <c r="DJ396" s="401"/>
      <c r="DK396" s="401"/>
      <c r="DL396" s="401"/>
      <c r="DM396" s="401"/>
      <c r="DN396" s="401"/>
      <c r="DO396" s="401"/>
      <c r="DP396" s="401"/>
      <c r="DQ396" s="401"/>
      <c r="DR396" s="401"/>
      <c r="DS396" s="401"/>
      <c r="DT396" s="401"/>
      <c r="DU396" s="401"/>
      <c r="DV396" s="401"/>
      <c r="DW396" s="401"/>
      <c r="DX396" s="401"/>
      <c r="DY396" s="401"/>
      <c r="DZ396" s="401"/>
      <c r="EA396" s="401"/>
      <c r="EB396" s="401"/>
      <c r="EC396" s="401"/>
      <c r="ED396" s="401"/>
      <c r="EE396" s="401"/>
      <c r="EF396" s="401"/>
      <c r="EG396" s="401"/>
      <c r="EH396" s="401"/>
      <c r="EI396" s="401"/>
      <c r="EJ396" s="401"/>
      <c r="EK396" s="401"/>
    </row>
    <row r="397" spans="1:141" ht="14.4" x14ac:dyDescent="0.3">
      <c r="A397" s="401"/>
      <c r="B397" s="401"/>
      <c r="C397" s="401"/>
      <c r="D397" s="401"/>
      <c r="E397" s="401"/>
      <c r="F397" s="401"/>
      <c r="G397" s="401"/>
      <c r="H397" s="401"/>
      <c r="I397" s="401"/>
      <c r="J397" s="401"/>
      <c r="K397" s="401"/>
      <c r="L397" s="401"/>
      <c r="M397" s="401"/>
      <c r="N397" s="401"/>
      <c r="O397" s="401"/>
      <c r="P397" s="401"/>
      <c r="Q397" s="401"/>
      <c r="R397" s="401"/>
      <c r="S397" s="401"/>
      <c r="T397" s="401"/>
      <c r="U397" s="401"/>
      <c r="V397" s="401"/>
      <c r="W397" s="401"/>
      <c r="X397" s="401"/>
      <c r="Y397" s="401"/>
      <c r="Z397" s="401"/>
      <c r="AA397" s="401"/>
      <c r="AB397" s="401"/>
      <c r="AC397" s="401"/>
      <c r="AD397" s="401"/>
      <c r="AE397" s="401"/>
      <c r="AF397" s="401"/>
      <c r="AG397" s="401"/>
      <c r="AH397" s="401"/>
      <c r="AI397" s="401"/>
      <c r="AJ397" s="401"/>
      <c r="AK397" s="401"/>
      <c r="AL397" s="401"/>
      <c r="AM397" s="401"/>
      <c r="AN397" s="401"/>
      <c r="AO397" s="401"/>
      <c r="AP397" s="401"/>
      <c r="AQ397" s="401"/>
      <c r="AR397" s="401"/>
      <c r="AS397" s="401"/>
      <c r="AT397" s="401"/>
      <c r="AU397" s="401"/>
      <c r="AV397" s="401"/>
      <c r="AW397" s="401"/>
      <c r="AX397" s="401"/>
      <c r="AY397" s="401"/>
      <c r="AZ397" s="401"/>
      <c r="BA397" s="401"/>
      <c r="BB397" s="401"/>
      <c r="BC397" s="401"/>
      <c r="BD397" s="401"/>
      <c r="BE397" s="401"/>
      <c r="BF397" s="401"/>
      <c r="BG397" s="401"/>
      <c r="BH397" s="401"/>
      <c r="BI397" s="401"/>
      <c r="BJ397" s="401"/>
      <c r="BK397" s="401"/>
      <c r="BL397" s="401"/>
      <c r="BM397" s="401"/>
      <c r="BN397" s="401"/>
      <c r="BO397" s="401"/>
      <c r="BP397" s="401"/>
      <c r="BQ397" s="401"/>
      <c r="BR397" s="401"/>
      <c r="BS397" s="401"/>
      <c r="BT397" s="401"/>
      <c r="BU397" s="401"/>
      <c r="BV397" s="401"/>
      <c r="BW397" s="401"/>
      <c r="BX397" s="401"/>
      <c r="BY397" s="401"/>
      <c r="BZ397" s="401"/>
      <c r="CA397" s="401"/>
      <c r="CB397" s="401"/>
      <c r="CC397" s="401"/>
      <c r="CD397" s="401"/>
      <c r="CE397" s="401"/>
      <c r="CF397" s="401"/>
      <c r="CG397" s="401"/>
      <c r="CH397" s="401"/>
      <c r="CI397" s="401"/>
      <c r="CJ397" s="401"/>
      <c r="CK397" s="401"/>
      <c r="CL397" s="401"/>
      <c r="CM397" s="401"/>
      <c r="CN397" s="401"/>
      <c r="CO397" s="401"/>
      <c r="CP397" s="401"/>
      <c r="CQ397" s="401"/>
      <c r="CR397" s="401"/>
      <c r="CS397" s="401"/>
      <c r="CT397" s="401"/>
      <c r="CU397" s="401"/>
      <c r="CV397" s="401"/>
      <c r="CW397" s="401"/>
      <c r="CX397" s="401"/>
      <c r="CY397" s="401"/>
      <c r="CZ397" s="401"/>
      <c r="DA397" s="401"/>
      <c r="DB397" s="401"/>
      <c r="DC397" s="401"/>
      <c r="DD397" s="401"/>
      <c r="DE397" s="401"/>
      <c r="DF397" s="401"/>
      <c r="DG397" s="401"/>
      <c r="DH397" s="401"/>
      <c r="DI397" s="401"/>
      <c r="DJ397" s="401"/>
      <c r="DK397" s="401"/>
      <c r="DL397" s="401"/>
      <c r="DM397" s="401"/>
      <c r="DN397" s="401"/>
      <c r="DO397" s="401"/>
      <c r="DP397" s="401"/>
      <c r="DQ397" s="401"/>
      <c r="DR397" s="401"/>
      <c r="DS397" s="401"/>
      <c r="DT397" s="401"/>
      <c r="DU397" s="401"/>
      <c r="DV397" s="401"/>
      <c r="DW397" s="401"/>
      <c r="DX397" s="401"/>
      <c r="DY397" s="401"/>
      <c r="DZ397" s="401"/>
      <c r="EA397" s="401"/>
      <c r="EB397" s="401"/>
      <c r="EC397" s="401"/>
      <c r="ED397" s="401"/>
      <c r="EE397" s="401"/>
      <c r="EF397" s="401"/>
      <c r="EG397" s="401"/>
      <c r="EH397" s="401"/>
      <c r="EI397" s="401"/>
      <c r="EJ397" s="401"/>
      <c r="EK397" s="401"/>
    </row>
    <row r="398" spans="1:141" ht="14.4" x14ac:dyDescent="0.3">
      <c r="A398" s="401"/>
      <c r="B398" s="401"/>
      <c r="C398" s="401"/>
      <c r="D398" s="401"/>
      <c r="E398" s="401"/>
      <c r="F398" s="401"/>
      <c r="G398" s="401"/>
      <c r="H398" s="401"/>
      <c r="I398" s="401"/>
      <c r="J398" s="401"/>
      <c r="K398" s="401"/>
      <c r="L398" s="401"/>
      <c r="M398" s="401"/>
      <c r="N398" s="401"/>
      <c r="O398" s="401"/>
      <c r="P398" s="401"/>
      <c r="Q398" s="401"/>
      <c r="R398" s="401"/>
      <c r="S398" s="401"/>
      <c r="T398" s="401"/>
      <c r="U398" s="401"/>
      <c r="V398" s="401"/>
      <c r="W398" s="401"/>
      <c r="X398" s="401"/>
      <c r="Y398" s="401"/>
      <c r="Z398" s="401"/>
      <c r="AA398" s="401"/>
      <c r="AB398" s="401"/>
      <c r="AC398" s="401"/>
      <c r="AD398" s="401"/>
      <c r="AE398" s="401"/>
      <c r="AF398" s="401"/>
      <c r="AG398" s="401"/>
      <c r="AH398" s="401"/>
      <c r="AI398" s="401"/>
      <c r="AJ398" s="401"/>
      <c r="AK398" s="401"/>
      <c r="AL398" s="401"/>
      <c r="AM398" s="401"/>
      <c r="AN398" s="401"/>
      <c r="AO398" s="401"/>
      <c r="AP398" s="401"/>
      <c r="AQ398" s="401"/>
      <c r="AR398" s="401"/>
      <c r="AS398" s="401"/>
      <c r="AT398" s="401"/>
      <c r="AU398" s="401"/>
      <c r="AV398" s="401"/>
      <c r="AW398" s="401"/>
      <c r="AX398" s="401"/>
      <c r="AY398" s="401"/>
      <c r="AZ398" s="401"/>
      <c r="BA398" s="401"/>
      <c r="BB398" s="401"/>
      <c r="BC398" s="401"/>
      <c r="BD398" s="401"/>
      <c r="BE398" s="401"/>
      <c r="BF398" s="401"/>
      <c r="BG398" s="401"/>
      <c r="BH398" s="401"/>
      <c r="BI398" s="401"/>
      <c r="BJ398" s="401"/>
      <c r="BK398" s="401"/>
      <c r="BL398" s="401"/>
      <c r="BM398" s="401"/>
      <c r="BN398" s="401"/>
      <c r="BO398" s="401"/>
      <c r="BP398" s="401"/>
      <c r="BQ398" s="401"/>
      <c r="BR398" s="401"/>
      <c r="BS398" s="401"/>
      <c r="BT398" s="401"/>
      <c r="BU398" s="401"/>
      <c r="BV398" s="401"/>
      <c r="BW398" s="401"/>
      <c r="BX398" s="401"/>
      <c r="BY398" s="401"/>
      <c r="BZ398" s="401"/>
      <c r="CA398" s="401"/>
      <c r="CB398" s="401"/>
      <c r="CC398" s="401"/>
      <c r="CD398" s="401"/>
      <c r="CE398" s="401"/>
      <c r="CF398" s="401"/>
      <c r="CG398" s="401"/>
      <c r="CH398" s="401"/>
      <c r="CI398" s="401"/>
      <c r="CJ398" s="401"/>
      <c r="CK398" s="401"/>
      <c r="CL398" s="401"/>
      <c r="CM398" s="401"/>
      <c r="CN398" s="401"/>
      <c r="CO398" s="401"/>
      <c r="CP398" s="401"/>
      <c r="CQ398" s="401"/>
      <c r="CR398" s="401"/>
      <c r="CS398" s="401"/>
      <c r="CT398" s="401"/>
      <c r="CU398" s="401"/>
      <c r="CV398" s="401"/>
      <c r="CW398" s="401"/>
      <c r="CX398" s="401"/>
      <c r="CY398" s="401"/>
      <c r="CZ398" s="401"/>
      <c r="DA398" s="401"/>
      <c r="DB398" s="401"/>
      <c r="DC398" s="401"/>
      <c r="DD398" s="401"/>
      <c r="DE398" s="401"/>
      <c r="DF398" s="401"/>
      <c r="DG398" s="401"/>
      <c r="DH398" s="401"/>
      <c r="DI398" s="401"/>
      <c r="DJ398" s="401"/>
      <c r="DK398" s="401"/>
      <c r="DL398" s="401"/>
      <c r="DM398" s="401"/>
      <c r="DN398" s="401"/>
      <c r="DO398" s="401"/>
      <c r="DP398" s="401"/>
      <c r="DQ398" s="401"/>
      <c r="DR398" s="401"/>
      <c r="DS398" s="401"/>
      <c r="DT398" s="401"/>
      <c r="DU398" s="401"/>
      <c r="DV398" s="401"/>
      <c r="DW398" s="401"/>
      <c r="DX398" s="401"/>
      <c r="DY398" s="401"/>
      <c r="DZ398" s="401"/>
      <c r="EA398" s="401"/>
      <c r="EB398" s="401"/>
      <c r="EC398" s="401"/>
      <c r="ED398" s="401"/>
      <c r="EE398" s="401"/>
      <c r="EF398" s="401"/>
      <c r="EG398" s="401"/>
      <c r="EH398" s="401"/>
      <c r="EI398" s="401"/>
      <c r="EJ398" s="401"/>
      <c r="EK398" s="401"/>
    </row>
    <row r="399" spans="1:141" ht="14.4" x14ac:dyDescent="0.3">
      <c r="A399" s="401"/>
      <c r="B399" s="401"/>
      <c r="C399" s="401"/>
      <c r="D399" s="401"/>
      <c r="E399" s="401"/>
      <c r="F399" s="401"/>
      <c r="G399" s="401"/>
      <c r="H399" s="401"/>
      <c r="I399" s="401"/>
      <c r="J399" s="401"/>
      <c r="K399" s="401"/>
      <c r="L399" s="401"/>
      <c r="M399" s="401"/>
      <c r="N399" s="401"/>
      <c r="O399" s="401"/>
      <c r="P399" s="401"/>
      <c r="Q399" s="401"/>
      <c r="R399" s="401"/>
      <c r="S399" s="401"/>
      <c r="T399" s="401"/>
      <c r="U399" s="401"/>
      <c r="V399" s="401"/>
      <c r="W399" s="401"/>
      <c r="X399" s="401"/>
      <c r="Y399" s="401"/>
      <c r="Z399" s="401"/>
      <c r="AA399" s="401"/>
      <c r="AB399" s="401"/>
      <c r="AC399" s="401"/>
      <c r="AD399" s="401"/>
      <c r="AE399" s="401"/>
      <c r="AF399" s="401"/>
      <c r="AG399" s="401"/>
      <c r="AH399" s="401"/>
      <c r="AI399" s="401"/>
      <c r="AJ399" s="401"/>
      <c r="AK399" s="401"/>
      <c r="AL399" s="401"/>
      <c r="AM399" s="401"/>
      <c r="AN399" s="401"/>
      <c r="AO399" s="401"/>
      <c r="AP399" s="401"/>
      <c r="AQ399" s="401"/>
      <c r="AR399" s="401"/>
      <c r="AS399" s="401"/>
      <c r="AT399" s="401"/>
      <c r="AU399" s="401"/>
      <c r="AV399" s="401"/>
      <c r="AW399" s="401"/>
      <c r="AX399" s="401"/>
      <c r="AY399" s="401"/>
      <c r="AZ399" s="401"/>
      <c r="BA399" s="401"/>
      <c r="BB399" s="401"/>
      <c r="BC399" s="401"/>
      <c r="BD399" s="401"/>
      <c r="BE399" s="401"/>
      <c r="BF399" s="401"/>
      <c r="BG399" s="401"/>
      <c r="BH399" s="401"/>
      <c r="BI399" s="401"/>
      <c r="BJ399" s="401"/>
      <c r="BK399" s="401"/>
      <c r="BL399" s="401"/>
      <c r="BM399" s="401"/>
      <c r="BN399" s="401"/>
      <c r="BO399" s="401"/>
      <c r="BP399" s="401"/>
      <c r="BQ399" s="401"/>
      <c r="BR399" s="401"/>
      <c r="BS399" s="401"/>
      <c r="BT399" s="401"/>
      <c r="BU399" s="401"/>
      <c r="BV399" s="401"/>
      <c r="BW399" s="401"/>
      <c r="BX399" s="401"/>
      <c r="BY399" s="401"/>
      <c r="BZ399" s="401"/>
      <c r="CA399" s="401"/>
      <c r="CB399" s="401"/>
      <c r="CC399" s="401"/>
      <c r="CD399" s="401"/>
      <c r="CE399" s="401"/>
      <c r="CF399" s="401"/>
      <c r="CG399" s="401"/>
      <c r="CH399" s="401"/>
      <c r="CI399" s="401"/>
      <c r="CJ399" s="401"/>
      <c r="CK399" s="401"/>
      <c r="CL399" s="401"/>
      <c r="CM399" s="401"/>
      <c r="CN399" s="401"/>
      <c r="CO399" s="401"/>
      <c r="CP399" s="401"/>
      <c r="CQ399" s="401"/>
      <c r="CR399" s="401"/>
      <c r="CS399" s="401"/>
      <c r="CT399" s="401"/>
      <c r="CU399" s="401"/>
      <c r="CV399" s="401"/>
      <c r="CW399" s="401"/>
      <c r="CX399" s="401"/>
      <c r="CY399" s="401"/>
      <c r="CZ399" s="401"/>
      <c r="DA399" s="401"/>
      <c r="DB399" s="401"/>
      <c r="DC399" s="401"/>
      <c r="DD399" s="401"/>
      <c r="DE399" s="401"/>
      <c r="DF399" s="401"/>
      <c r="DG399" s="401"/>
      <c r="DH399" s="401"/>
      <c r="DI399" s="401"/>
      <c r="DJ399" s="401"/>
      <c r="DK399" s="401"/>
      <c r="DL399" s="401"/>
      <c r="DM399" s="401"/>
      <c r="DN399" s="401"/>
      <c r="DO399" s="401"/>
      <c r="DP399" s="401"/>
      <c r="DQ399" s="401"/>
      <c r="DR399" s="401"/>
      <c r="DS399" s="401"/>
      <c r="DT399" s="401"/>
      <c r="DU399" s="401"/>
      <c r="DV399" s="401"/>
      <c r="DW399" s="401"/>
      <c r="DX399" s="401"/>
      <c r="DY399" s="401"/>
      <c r="DZ399" s="401"/>
      <c r="EA399" s="401"/>
      <c r="EB399" s="401"/>
      <c r="EC399" s="401"/>
      <c r="ED399" s="401"/>
      <c r="EE399" s="401"/>
      <c r="EF399" s="401"/>
      <c r="EG399" s="401"/>
      <c r="EH399" s="401"/>
      <c r="EI399" s="401"/>
      <c r="EJ399" s="401"/>
      <c r="EK399" s="401"/>
    </row>
    <row r="400" spans="1:141" ht="14.4" x14ac:dyDescent="0.3">
      <c r="A400" s="401"/>
      <c r="B400" s="401"/>
      <c r="C400" s="401"/>
      <c r="D400" s="401"/>
      <c r="E400" s="401"/>
      <c r="F400" s="401"/>
      <c r="G400" s="401"/>
      <c r="H400" s="401"/>
      <c r="I400" s="401"/>
      <c r="J400" s="401"/>
      <c r="K400" s="401"/>
      <c r="L400" s="401"/>
      <c r="M400" s="401"/>
      <c r="N400" s="401"/>
      <c r="O400" s="401"/>
      <c r="P400" s="401"/>
      <c r="Q400" s="401"/>
      <c r="R400" s="401"/>
      <c r="S400" s="401"/>
      <c r="T400" s="401"/>
      <c r="U400" s="401"/>
      <c r="V400" s="401"/>
      <c r="W400" s="401"/>
      <c r="X400" s="401"/>
      <c r="Y400" s="401"/>
      <c r="Z400" s="401"/>
      <c r="AA400" s="401"/>
      <c r="AB400" s="401"/>
      <c r="AC400" s="401"/>
      <c r="AD400" s="401"/>
      <c r="AE400" s="401"/>
      <c r="AF400" s="401"/>
      <c r="AG400" s="401"/>
      <c r="AH400" s="401"/>
      <c r="AI400" s="401"/>
      <c r="AJ400" s="401"/>
      <c r="AK400" s="401"/>
      <c r="AL400" s="401"/>
      <c r="AM400" s="401"/>
      <c r="AN400" s="401"/>
      <c r="AO400" s="401"/>
      <c r="AP400" s="401"/>
      <c r="AQ400" s="401"/>
      <c r="AR400" s="401"/>
      <c r="AS400" s="401"/>
      <c r="AT400" s="401"/>
      <c r="AU400" s="401"/>
      <c r="AV400" s="401"/>
      <c r="AW400" s="401"/>
      <c r="AX400" s="401"/>
      <c r="AY400" s="401"/>
      <c r="AZ400" s="401"/>
      <c r="BA400" s="401"/>
      <c r="BB400" s="401"/>
      <c r="BC400" s="401"/>
      <c r="BD400" s="401"/>
      <c r="BE400" s="401"/>
      <c r="BF400" s="401"/>
      <c r="BG400" s="401"/>
      <c r="BH400" s="401"/>
      <c r="BI400" s="401"/>
      <c r="BJ400" s="401"/>
      <c r="BK400" s="401"/>
      <c r="BL400" s="401"/>
      <c r="BM400" s="401"/>
      <c r="BN400" s="401"/>
      <c r="BO400" s="401"/>
      <c r="BP400" s="401"/>
      <c r="BQ400" s="401"/>
      <c r="BR400" s="401"/>
      <c r="BS400" s="401"/>
      <c r="BT400" s="401"/>
      <c r="BU400" s="401"/>
      <c r="BV400" s="401"/>
      <c r="BW400" s="401"/>
      <c r="BX400" s="401"/>
      <c r="BY400" s="401"/>
      <c r="BZ400" s="401"/>
      <c r="CA400" s="401"/>
      <c r="CB400" s="401"/>
      <c r="CC400" s="401"/>
      <c r="CD400" s="401"/>
      <c r="CE400" s="401"/>
      <c r="CF400" s="401"/>
      <c r="CG400" s="401"/>
      <c r="CH400" s="401"/>
      <c r="CI400" s="401"/>
      <c r="CJ400" s="401"/>
      <c r="CK400" s="401"/>
      <c r="CL400" s="401"/>
      <c r="CM400" s="401"/>
      <c r="CN400" s="401"/>
      <c r="CO400" s="401"/>
      <c r="CP400" s="401"/>
      <c r="CQ400" s="401"/>
      <c r="CR400" s="401"/>
      <c r="CS400" s="401"/>
      <c r="CT400" s="401"/>
      <c r="CU400" s="401"/>
      <c r="CV400" s="401"/>
      <c r="CW400" s="401"/>
      <c r="CX400" s="401"/>
      <c r="CY400" s="401"/>
      <c r="CZ400" s="401"/>
      <c r="DA400" s="401"/>
      <c r="DB400" s="401"/>
      <c r="DC400" s="401"/>
      <c r="DD400" s="401"/>
      <c r="DE400" s="401"/>
      <c r="DF400" s="401"/>
      <c r="DG400" s="401"/>
      <c r="DH400" s="401"/>
      <c r="DI400" s="401"/>
      <c r="DJ400" s="401"/>
      <c r="DK400" s="401"/>
      <c r="DL400" s="401"/>
      <c r="DM400" s="401"/>
      <c r="DN400" s="401"/>
      <c r="DO400" s="401"/>
      <c r="DP400" s="401"/>
      <c r="DQ400" s="401"/>
      <c r="DR400" s="401"/>
      <c r="DS400" s="401"/>
      <c r="DT400" s="401"/>
      <c r="DU400" s="401"/>
      <c r="DV400" s="401"/>
      <c r="DW400" s="401"/>
      <c r="DX400" s="401"/>
      <c r="DY400" s="401"/>
      <c r="DZ400" s="401"/>
      <c r="EA400" s="401"/>
      <c r="EB400" s="401"/>
      <c r="EC400" s="401"/>
      <c r="ED400" s="401"/>
      <c r="EE400" s="401"/>
      <c r="EF400" s="401"/>
      <c r="EG400" s="401"/>
      <c r="EH400" s="401"/>
      <c r="EI400" s="401"/>
      <c r="EJ400" s="401"/>
      <c r="EK400" s="401"/>
    </row>
    <row r="401" spans="1:141" ht="14.4" x14ac:dyDescent="0.3">
      <c r="A401" s="401"/>
      <c r="B401" s="401"/>
      <c r="C401" s="401"/>
      <c r="D401" s="401"/>
      <c r="E401" s="401"/>
      <c r="F401" s="401"/>
      <c r="G401" s="401"/>
      <c r="H401" s="401"/>
      <c r="I401" s="401"/>
      <c r="J401" s="401"/>
      <c r="K401" s="401"/>
      <c r="L401" s="401"/>
      <c r="M401" s="401"/>
      <c r="N401" s="401"/>
      <c r="O401" s="401"/>
      <c r="P401" s="401"/>
      <c r="Q401" s="401"/>
      <c r="R401" s="401"/>
      <c r="S401" s="401"/>
      <c r="T401" s="401"/>
      <c r="U401" s="401"/>
      <c r="V401" s="401"/>
      <c r="W401" s="401"/>
      <c r="X401" s="401"/>
      <c r="Y401" s="401"/>
      <c r="Z401" s="401"/>
      <c r="AA401" s="401"/>
      <c r="AB401" s="401"/>
      <c r="AC401" s="401"/>
      <c r="AD401" s="401"/>
      <c r="AE401" s="401"/>
      <c r="AF401" s="401"/>
      <c r="AG401" s="401"/>
      <c r="AH401" s="401"/>
      <c r="AI401" s="401"/>
      <c r="AJ401" s="401"/>
      <c r="AK401" s="401"/>
      <c r="AL401" s="401"/>
      <c r="AM401" s="401"/>
      <c r="AN401" s="401"/>
      <c r="AO401" s="401"/>
      <c r="AP401" s="401"/>
      <c r="AQ401" s="401"/>
      <c r="AR401" s="401"/>
      <c r="AS401" s="401"/>
      <c r="AT401" s="401"/>
      <c r="AU401" s="401"/>
      <c r="AV401" s="401"/>
      <c r="AW401" s="401"/>
      <c r="AX401" s="401"/>
      <c r="AY401" s="401"/>
      <c r="AZ401" s="401"/>
      <c r="BA401" s="401"/>
      <c r="BB401" s="401"/>
      <c r="BC401" s="401"/>
      <c r="BD401" s="401"/>
      <c r="BE401" s="401"/>
      <c r="BF401" s="401"/>
      <c r="BG401" s="401"/>
      <c r="BH401" s="401"/>
      <c r="BI401" s="401"/>
      <c r="BJ401" s="401"/>
      <c r="BK401" s="401"/>
      <c r="BL401" s="401"/>
      <c r="BM401" s="401"/>
      <c r="BN401" s="401"/>
      <c r="BO401" s="401"/>
      <c r="BP401" s="401"/>
      <c r="BQ401" s="401"/>
      <c r="BR401" s="401"/>
      <c r="BS401" s="401"/>
      <c r="BT401" s="401"/>
      <c r="BU401" s="401"/>
      <c r="BV401" s="401"/>
      <c r="BW401" s="401"/>
      <c r="BX401" s="401"/>
      <c r="BY401" s="401"/>
      <c r="BZ401" s="401"/>
      <c r="CA401" s="401"/>
      <c r="CB401" s="401"/>
      <c r="CC401" s="401"/>
      <c r="CD401" s="401"/>
      <c r="CE401" s="401"/>
      <c r="CF401" s="401"/>
      <c r="CG401" s="401"/>
      <c r="CH401" s="401"/>
      <c r="CI401" s="401"/>
      <c r="CJ401" s="401"/>
      <c r="CK401" s="401"/>
      <c r="CL401" s="401"/>
      <c r="CM401" s="401"/>
      <c r="CN401" s="401"/>
      <c r="CO401" s="401"/>
      <c r="CP401" s="401"/>
      <c r="CQ401" s="401"/>
      <c r="CR401" s="401"/>
      <c r="CS401" s="401"/>
      <c r="CT401" s="401"/>
      <c r="CU401" s="401"/>
      <c r="CV401" s="401"/>
      <c r="CW401" s="401"/>
      <c r="CX401" s="401"/>
      <c r="CY401" s="401"/>
      <c r="CZ401" s="401"/>
      <c r="DA401" s="401"/>
      <c r="DB401" s="401"/>
      <c r="DC401" s="401"/>
      <c r="DD401" s="401"/>
      <c r="DE401" s="401"/>
      <c r="DF401" s="401"/>
      <c r="DG401" s="401"/>
      <c r="DH401" s="401"/>
      <c r="DI401" s="401"/>
      <c r="DJ401" s="401"/>
      <c r="DK401" s="401"/>
      <c r="DL401" s="401"/>
      <c r="DM401" s="401"/>
      <c r="DN401" s="401"/>
      <c r="DO401" s="401"/>
      <c r="DP401" s="401"/>
      <c r="DQ401" s="401"/>
      <c r="DR401" s="401"/>
      <c r="DS401" s="401"/>
      <c r="DT401" s="401"/>
      <c r="DU401" s="401"/>
      <c r="DV401" s="401"/>
      <c r="DW401" s="401"/>
      <c r="DX401" s="401"/>
      <c r="DY401" s="401"/>
      <c r="DZ401" s="401"/>
      <c r="EA401" s="401"/>
      <c r="EB401" s="401"/>
      <c r="EC401" s="401"/>
      <c r="ED401" s="401"/>
      <c r="EE401" s="401"/>
      <c r="EF401" s="401"/>
      <c r="EG401" s="401"/>
      <c r="EH401" s="401"/>
      <c r="EI401" s="401"/>
      <c r="EJ401" s="401"/>
      <c r="EK401" s="401"/>
    </row>
    <row r="402" spans="1:141" ht="14.4" x14ac:dyDescent="0.3">
      <c r="A402" s="401"/>
      <c r="B402" s="401"/>
      <c r="C402" s="401"/>
      <c r="D402" s="401"/>
      <c r="E402" s="401"/>
      <c r="F402" s="401"/>
      <c r="G402" s="401"/>
      <c r="H402" s="401"/>
      <c r="I402" s="401"/>
      <c r="J402" s="401"/>
      <c r="K402" s="401"/>
      <c r="L402" s="401"/>
      <c r="M402" s="401"/>
      <c r="N402" s="401"/>
      <c r="O402" s="401"/>
      <c r="P402" s="401"/>
      <c r="Q402" s="401"/>
      <c r="R402" s="401"/>
      <c r="S402" s="401"/>
      <c r="T402" s="401"/>
      <c r="U402" s="401"/>
      <c r="V402" s="401"/>
      <c r="W402" s="401"/>
      <c r="X402" s="401"/>
      <c r="Y402" s="401"/>
      <c r="Z402" s="401"/>
      <c r="AA402" s="401"/>
      <c r="AB402" s="401"/>
      <c r="AC402" s="401"/>
      <c r="AD402" s="401"/>
      <c r="AE402" s="401"/>
      <c r="AF402" s="401"/>
      <c r="AG402" s="401"/>
      <c r="AH402" s="401"/>
      <c r="AI402" s="401"/>
      <c r="AJ402" s="401"/>
      <c r="AK402" s="401"/>
      <c r="AL402" s="401"/>
      <c r="AM402" s="401"/>
      <c r="AN402" s="401"/>
      <c r="AO402" s="401"/>
      <c r="AP402" s="401"/>
      <c r="AQ402" s="401"/>
      <c r="AR402" s="401"/>
      <c r="AS402" s="401"/>
      <c r="AT402" s="401"/>
      <c r="AU402" s="401"/>
      <c r="AV402" s="401"/>
      <c r="AW402" s="401"/>
      <c r="AX402" s="401"/>
      <c r="AY402" s="401"/>
      <c r="AZ402" s="401"/>
      <c r="BA402" s="401"/>
      <c r="BB402" s="401"/>
      <c r="BC402" s="401"/>
      <c r="BD402" s="401"/>
      <c r="BE402" s="401"/>
      <c r="BF402" s="401"/>
      <c r="BG402" s="401"/>
      <c r="BH402" s="401"/>
      <c r="BI402" s="401"/>
      <c r="BJ402" s="401"/>
      <c r="BK402" s="401"/>
      <c r="BL402" s="401"/>
      <c r="BM402" s="401"/>
      <c r="BN402" s="401"/>
      <c r="BO402" s="401"/>
      <c r="BP402" s="401"/>
      <c r="BQ402" s="401"/>
      <c r="BR402" s="401"/>
      <c r="BS402" s="401"/>
      <c r="BT402" s="401"/>
      <c r="BU402" s="401"/>
      <c r="BV402" s="401"/>
      <c r="BW402" s="401"/>
      <c r="BX402" s="401"/>
      <c r="BY402" s="401"/>
      <c r="BZ402" s="401"/>
      <c r="CA402" s="401"/>
      <c r="CB402" s="401"/>
      <c r="CC402" s="401"/>
      <c r="CD402" s="401"/>
      <c r="CE402" s="401"/>
      <c r="CF402" s="401"/>
      <c r="CG402" s="401"/>
      <c r="CH402" s="401"/>
      <c r="CI402" s="401"/>
      <c r="CJ402" s="401"/>
      <c r="CK402" s="401"/>
      <c r="CL402" s="401"/>
      <c r="CM402" s="401"/>
      <c r="CN402" s="401"/>
      <c r="CO402" s="401"/>
      <c r="CP402" s="401"/>
      <c r="CQ402" s="401"/>
      <c r="CR402" s="401"/>
      <c r="CS402" s="401"/>
      <c r="CT402" s="401"/>
      <c r="CU402" s="401"/>
      <c r="CV402" s="401"/>
      <c r="CW402" s="401"/>
      <c r="CX402" s="401"/>
      <c r="CY402" s="401"/>
      <c r="CZ402" s="401"/>
      <c r="DA402" s="401"/>
      <c r="DB402" s="401"/>
      <c r="DC402" s="401"/>
      <c r="DD402" s="401"/>
      <c r="DE402" s="401"/>
      <c r="DF402" s="401"/>
      <c r="DG402" s="401"/>
      <c r="DH402" s="401"/>
      <c r="DI402" s="401"/>
      <c r="DJ402" s="401"/>
      <c r="DK402" s="401"/>
      <c r="DL402" s="401"/>
      <c r="DM402" s="401"/>
      <c r="DN402" s="401"/>
      <c r="DO402" s="401"/>
      <c r="DP402" s="401"/>
      <c r="DQ402" s="401"/>
      <c r="DR402" s="401"/>
      <c r="DS402" s="401"/>
      <c r="DT402" s="401"/>
      <c r="DU402" s="401"/>
      <c r="DV402" s="401"/>
      <c r="DW402" s="401"/>
      <c r="DX402" s="401"/>
      <c r="DY402" s="401"/>
      <c r="DZ402" s="401"/>
      <c r="EA402" s="401"/>
      <c r="EB402" s="401"/>
      <c r="EC402" s="401"/>
      <c r="ED402" s="401"/>
      <c r="EE402" s="401"/>
      <c r="EF402" s="401"/>
      <c r="EG402" s="401"/>
      <c r="EH402" s="401"/>
      <c r="EI402" s="401"/>
      <c r="EJ402" s="401"/>
      <c r="EK402" s="401"/>
    </row>
    <row r="403" spans="1:141" ht="14.4" x14ac:dyDescent="0.3">
      <c r="A403" s="401"/>
      <c r="B403" s="401"/>
      <c r="C403" s="401"/>
      <c r="D403" s="401"/>
      <c r="E403" s="401"/>
      <c r="F403" s="401"/>
      <c r="G403" s="401"/>
      <c r="H403" s="401"/>
      <c r="I403" s="401"/>
      <c r="J403" s="401"/>
      <c r="K403" s="401"/>
      <c r="L403" s="401"/>
      <c r="M403" s="401"/>
      <c r="N403" s="401"/>
      <c r="O403" s="401"/>
      <c r="P403" s="401"/>
      <c r="Q403" s="401"/>
      <c r="R403" s="401"/>
      <c r="S403" s="401"/>
      <c r="T403" s="401"/>
      <c r="U403" s="401"/>
      <c r="V403" s="401"/>
      <c r="W403" s="401"/>
      <c r="X403" s="401"/>
      <c r="Y403" s="401"/>
      <c r="Z403" s="401"/>
      <c r="AA403" s="401"/>
      <c r="AB403" s="401"/>
      <c r="AC403" s="401"/>
      <c r="AD403" s="401"/>
      <c r="AE403" s="401"/>
      <c r="AF403" s="401"/>
      <c r="AG403" s="401"/>
      <c r="AH403" s="401"/>
      <c r="AI403" s="401"/>
      <c r="AJ403" s="401"/>
      <c r="AK403" s="401"/>
      <c r="AL403" s="401"/>
      <c r="AM403" s="401"/>
      <c r="AN403" s="401"/>
      <c r="AO403" s="401"/>
      <c r="AP403" s="401"/>
      <c r="AQ403" s="401"/>
      <c r="AR403" s="401"/>
      <c r="AS403" s="401"/>
      <c r="AT403" s="401"/>
      <c r="AU403" s="401"/>
      <c r="AV403" s="401"/>
      <c r="AW403" s="401"/>
      <c r="AX403" s="401"/>
      <c r="AY403" s="401"/>
      <c r="AZ403" s="401"/>
      <c r="BA403" s="401"/>
      <c r="BB403" s="401"/>
      <c r="BC403" s="401"/>
      <c r="BD403" s="401"/>
      <c r="BE403" s="401"/>
      <c r="BF403" s="401"/>
      <c r="BG403" s="401"/>
      <c r="BH403" s="401"/>
      <c r="BI403" s="401"/>
      <c r="BJ403" s="401"/>
      <c r="BK403" s="401"/>
      <c r="BL403" s="401"/>
      <c r="BM403" s="401"/>
      <c r="BN403" s="401"/>
      <c r="BO403" s="401"/>
      <c r="BP403" s="401"/>
      <c r="BQ403" s="401"/>
      <c r="BR403" s="401"/>
      <c r="BS403" s="401"/>
      <c r="BT403" s="401"/>
      <c r="BU403" s="401"/>
      <c r="BV403" s="401"/>
      <c r="BW403" s="401"/>
      <c r="BX403" s="401"/>
      <c r="BY403" s="401"/>
      <c r="BZ403" s="401"/>
      <c r="CA403" s="401"/>
      <c r="CB403" s="401"/>
      <c r="CC403" s="401"/>
      <c r="CD403" s="401"/>
      <c r="CE403" s="401"/>
      <c r="CF403" s="401"/>
      <c r="CG403" s="401"/>
      <c r="CH403" s="401"/>
      <c r="CI403" s="401"/>
      <c r="CJ403" s="401"/>
      <c r="CK403" s="401"/>
      <c r="CL403" s="401"/>
      <c r="CM403" s="401"/>
      <c r="CN403" s="401"/>
      <c r="CO403" s="401"/>
      <c r="CP403" s="401"/>
      <c r="CQ403" s="401"/>
      <c r="CR403" s="401"/>
      <c r="CS403" s="401"/>
      <c r="CT403" s="401"/>
      <c r="CU403" s="401"/>
      <c r="CV403" s="401"/>
      <c r="CW403" s="401"/>
      <c r="CX403" s="401"/>
      <c r="CY403" s="401"/>
      <c r="CZ403" s="401"/>
      <c r="DA403" s="401"/>
      <c r="DB403" s="401"/>
      <c r="DC403" s="401"/>
      <c r="DD403" s="401"/>
      <c r="DE403" s="401"/>
      <c r="DF403" s="401"/>
      <c r="DG403" s="401"/>
      <c r="DH403" s="401"/>
      <c r="DI403" s="401"/>
      <c r="DJ403" s="401"/>
      <c r="DK403" s="401"/>
      <c r="DL403" s="401"/>
      <c r="DM403" s="401"/>
      <c r="DN403" s="401"/>
      <c r="DO403" s="401"/>
      <c r="DP403" s="401"/>
      <c r="DQ403" s="401"/>
      <c r="DR403" s="401"/>
      <c r="DS403" s="401"/>
      <c r="DT403" s="401"/>
      <c r="DU403" s="401"/>
      <c r="DV403" s="401"/>
      <c r="DW403" s="401"/>
      <c r="DX403" s="401"/>
      <c r="DY403" s="401"/>
      <c r="DZ403" s="401"/>
      <c r="EA403" s="401"/>
      <c r="EB403" s="401"/>
      <c r="EC403" s="401"/>
      <c r="ED403" s="401"/>
      <c r="EE403" s="401"/>
      <c r="EF403" s="401"/>
      <c r="EG403" s="401"/>
      <c r="EH403" s="401"/>
      <c r="EI403" s="401"/>
      <c r="EJ403" s="401"/>
      <c r="EK403" s="401"/>
    </row>
    <row r="404" spans="1:141" ht="14.4" x14ac:dyDescent="0.3">
      <c r="A404" s="401"/>
      <c r="B404" s="401"/>
      <c r="C404" s="401"/>
      <c r="D404" s="401"/>
      <c r="E404" s="401"/>
      <c r="F404" s="401"/>
      <c r="G404" s="401"/>
      <c r="H404" s="401"/>
      <c r="I404" s="401"/>
      <c r="J404" s="401"/>
      <c r="K404" s="401"/>
      <c r="L404" s="401"/>
      <c r="M404" s="401"/>
      <c r="N404" s="401"/>
      <c r="O404" s="401"/>
      <c r="P404" s="401"/>
      <c r="Q404" s="401"/>
      <c r="R404" s="401"/>
      <c r="S404" s="401"/>
      <c r="T404" s="401"/>
      <c r="U404" s="401"/>
      <c r="V404" s="401"/>
      <c r="W404" s="401"/>
      <c r="X404" s="401"/>
      <c r="Y404" s="401"/>
      <c r="Z404" s="401"/>
      <c r="AA404" s="401"/>
      <c r="AB404" s="401"/>
      <c r="AC404" s="401"/>
      <c r="AD404" s="401"/>
      <c r="AE404" s="401"/>
      <c r="AF404" s="401"/>
      <c r="AG404" s="401"/>
      <c r="AH404" s="401"/>
      <c r="AI404" s="401"/>
      <c r="AJ404" s="401"/>
      <c r="AK404" s="401"/>
      <c r="AL404" s="401"/>
      <c r="AM404" s="401"/>
      <c r="AN404" s="401"/>
      <c r="AO404" s="401"/>
      <c r="AP404" s="401"/>
      <c r="AQ404" s="401"/>
      <c r="AR404" s="401"/>
      <c r="AS404" s="401"/>
      <c r="AT404" s="401"/>
      <c r="AU404" s="401"/>
      <c r="AV404" s="401"/>
      <c r="AW404" s="401"/>
      <c r="AX404" s="401"/>
      <c r="AY404" s="401"/>
      <c r="AZ404" s="401"/>
      <c r="BA404" s="401"/>
      <c r="BB404" s="401"/>
      <c r="BC404" s="401"/>
      <c r="BD404" s="401"/>
      <c r="BE404" s="401"/>
      <c r="BF404" s="401"/>
      <c r="BG404" s="401"/>
      <c r="BH404" s="401"/>
      <c r="BI404" s="401"/>
      <c r="BJ404" s="401"/>
      <c r="BK404" s="401"/>
      <c r="BL404" s="401"/>
      <c r="BM404" s="401"/>
      <c r="BN404" s="401"/>
      <c r="BO404" s="401"/>
      <c r="BP404" s="401"/>
      <c r="BQ404" s="401"/>
      <c r="BR404" s="401"/>
      <c r="BS404" s="401"/>
      <c r="BT404" s="401"/>
      <c r="BU404" s="401"/>
      <c r="BV404" s="401"/>
      <c r="BW404" s="401"/>
      <c r="BX404" s="401"/>
      <c r="BY404" s="401"/>
      <c r="BZ404" s="401"/>
      <c r="CA404" s="401"/>
      <c r="CB404" s="401"/>
      <c r="CC404" s="401"/>
      <c r="CD404" s="401"/>
      <c r="CE404" s="401"/>
      <c r="CF404" s="401"/>
      <c r="CG404" s="401"/>
      <c r="CH404" s="401"/>
      <c r="CI404" s="401"/>
      <c r="CJ404" s="401"/>
      <c r="CK404" s="401"/>
      <c r="CL404" s="401"/>
      <c r="CM404" s="401"/>
      <c r="CN404" s="401"/>
      <c r="CO404" s="401"/>
      <c r="CP404" s="401"/>
      <c r="CQ404" s="401"/>
      <c r="CR404" s="401"/>
      <c r="CS404" s="401"/>
      <c r="CT404" s="401"/>
      <c r="CU404" s="401"/>
      <c r="CV404" s="401"/>
      <c r="CW404" s="401"/>
      <c r="CX404" s="401"/>
      <c r="CY404" s="401"/>
      <c r="CZ404" s="401"/>
      <c r="DA404" s="401"/>
      <c r="DB404" s="401"/>
      <c r="DC404" s="401"/>
      <c r="DD404" s="401"/>
      <c r="DE404" s="401"/>
      <c r="DF404" s="401"/>
      <c r="DG404" s="401"/>
      <c r="DH404" s="401"/>
      <c r="DI404" s="401"/>
      <c r="DJ404" s="401"/>
      <c r="DK404" s="401"/>
      <c r="DL404" s="401"/>
      <c r="DM404" s="401"/>
      <c r="DN404" s="401"/>
      <c r="DO404" s="401"/>
      <c r="DP404" s="401"/>
      <c r="DQ404" s="401"/>
      <c r="DR404" s="401"/>
      <c r="DS404" s="401"/>
      <c r="DT404" s="401"/>
      <c r="DU404" s="401"/>
      <c r="DV404" s="401"/>
      <c r="DW404" s="401"/>
      <c r="DX404" s="401"/>
      <c r="DY404" s="401"/>
      <c r="DZ404" s="401"/>
      <c r="EA404" s="401"/>
      <c r="EB404" s="401"/>
      <c r="EC404" s="401"/>
      <c r="ED404" s="401"/>
      <c r="EE404" s="401"/>
      <c r="EF404" s="401"/>
      <c r="EG404" s="401"/>
      <c r="EH404" s="401"/>
      <c r="EI404" s="401"/>
      <c r="EJ404" s="401"/>
      <c r="EK404" s="401"/>
    </row>
    <row r="405" spans="1:141" ht="14.4" x14ac:dyDescent="0.3">
      <c r="A405" s="401"/>
      <c r="B405" s="401"/>
      <c r="C405" s="401"/>
      <c r="D405" s="401"/>
      <c r="E405" s="401"/>
      <c r="F405" s="401"/>
      <c r="G405" s="401"/>
      <c r="H405" s="401"/>
      <c r="I405" s="401"/>
      <c r="J405" s="401"/>
      <c r="K405" s="401"/>
      <c r="L405" s="401"/>
      <c r="M405" s="401"/>
      <c r="N405" s="401"/>
      <c r="O405" s="401"/>
      <c r="P405" s="401"/>
      <c r="Q405" s="401"/>
      <c r="R405" s="401"/>
      <c r="S405" s="401"/>
      <c r="T405" s="401"/>
      <c r="U405" s="401"/>
      <c r="V405" s="401"/>
      <c r="W405" s="401"/>
      <c r="X405" s="401"/>
      <c r="Y405" s="401"/>
      <c r="Z405" s="401"/>
      <c r="AA405" s="401"/>
      <c r="AB405" s="401"/>
      <c r="AC405" s="401"/>
      <c r="AD405" s="401"/>
      <c r="AE405" s="401"/>
      <c r="AF405" s="401"/>
      <c r="AG405" s="401"/>
      <c r="AH405" s="401"/>
      <c r="AI405" s="401"/>
      <c r="AJ405" s="401"/>
      <c r="AK405" s="401"/>
      <c r="AL405" s="401"/>
      <c r="AM405" s="401"/>
      <c r="AN405" s="401"/>
      <c r="AO405" s="401"/>
      <c r="AP405" s="401"/>
      <c r="AQ405" s="401"/>
      <c r="AR405" s="401"/>
      <c r="AS405" s="401"/>
      <c r="AT405" s="401"/>
      <c r="AU405" s="401"/>
      <c r="AV405" s="401"/>
      <c r="AW405" s="401"/>
      <c r="AX405" s="401"/>
      <c r="AY405" s="401"/>
      <c r="AZ405" s="401"/>
      <c r="BA405" s="401"/>
      <c r="BB405" s="401"/>
      <c r="BC405" s="401"/>
      <c r="BD405" s="401"/>
      <c r="BE405" s="401"/>
      <c r="BF405" s="401"/>
      <c r="BG405" s="401"/>
      <c r="BH405" s="401"/>
      <c r="BI405" s="401"/>
      <c r="BJ405" s="401"/>
      <c r="BK405" s="401"/>
      <c r="BL405" s="401"/>
      <c r="BM405" s="401"/>
      <c r="BN405" s="401"/>
      <c r="BO405" s="401"/>
      <c r="BP405" s="401"/>
      <c r="BQ405" s="401"/>
      <c r="BR405" s="401"/>
      <c r="BS405" s="401"/>
      <c r="BT405" s="401"/>
      <c r="BU405" s="401"/>
      <c r="BV405" s="401"/>
      <c r="BW405" s="401"/>
      <c r="BX405" s="401"/>
      <c r="BY405" s="401"/>
      <c r="BZ405" s="401"/>
      <c r="CA405" s="401"/>
      <c r="CB405" s="401"/>
      <c r="CC405" s="401"/>
      <c r="CD405" s="401"/>
      <c r="CE405" s="401"/>
      <c r="CF405" s="401"/>
      <c r="CG405" s="401"/>
      <c r="CH405" s="401"/>
      <c r="CI405" s="401"/>
      <c r="CJ405" s="401"/>
      <c r="CK405" s="401"/>
      <c r="CL405" s="401"/>
      <c r="CM405" s="401"/>
      <c r="CN405" s="401"/>
      <c r="CO405" s="401"/>
      <c r="CP405" s="401"/>
      <c r="CQ405" s="401"/>
      <c r="CR405" s="401"/>
      <c r="CS405" s="401"/>
      <c r="CT405" s="401"/>
      <c r="CU405" s="401"/>
      <c r="CV405" s="401"/>
      <c r="CW405" s="401"/>
      <c r="CX405" s="401"/>
      <c r="CY405" s="401"/>
      <c r="CZ405" s="401"/>
      <c r="DA405" s="401"/>
      <c r="DB405" s="401"/>
      <c r="DC405" s="401"/>
      <c r="DD405" s="401"/>
      <c r="DE405" s="401"/>
      <c r="DF405" s="401"/>
      <c r="DG405" s="401"/>
      <c r="DH405" s="401"/>
      <c r="DI405" s="401"/>
      <c r="DJ405" s="401"/>
      <c r="DK405" s="401"/>
      <c r="DL405" s="401"/>
      <c r="DM405" s="401"/>
      <c r="DN405" s="401"/>
      <c r="DO405" s="401"/>
      <c r="DP405" s="401"/>
      <c r="DQ405" s="401"/>
      <c r="DR405" s="401"/>
      <c r="DS405" s="401"/>
      <c r="DT405" s="401"/>
      <c r="DU405" s="401"/>
      <c r="DV405" s="401"/>
      <c r="DW405" s="401"/>
      <c r="DX405" s="401"/>
      <c r="DY405" s="401"/>
      <c r="DZ405" s="401"/>
      <c r="EA405" s="401"/>
      <c r="EB405" s="401"/>
      <c r="EC405" s="401"/>
      <c r="ED405" s="401"/>
      <c r="EE405" s="401"/>
      <c r="EF405" s="401"/>
      <c r="EG405" s="401"/>
      <c r="EH405" s="401"/>
      <c r="EI405" s="401"/>
      <c r="EJ405" s="401"/>
      <c r="EK405" s="401"/>
    </row>
    <row r="406" spans="1:141" ht="14.4" x14ac:dyDescent="0.3">
      <c r="A406" s="401"/>
      <c r="B406" s="401"/>
      <c r="C406" s="401"/>
      <c r="D406" s="401"/>
      <c r="E406" s="401"/>
      <c r="F406" s="401"/>
      <c r="G406" s="401"/>
      <c r="H406" s="401"/>
      <c r="I406" s="401"/>
      <c r="J406" s="401"/>
      <c r="K406" s="401"/>
      <c r="L406" s="401"/>
      <c r="M406" s="401"/>
      <c r="N406" s="401"/>
      <c r="O406" s="401"/>
      <c r="P406" s="401"/>
      <c r="Q406" s="401"/>
      <c r="R406" s="401"/>
      <c r="S406" s="401"/>
      <c r="T406" s="401"/>
      <c r="U406" s="401"/>
      <c r="V406" s="401"/>
      <c r="W406" s="401"/>
      <c r="X406" s="401"/>
      <c r="Y406" s="401"/>
      <c r="Z406" s="401"/>
      <c r="AA406" s="401"/>
      <c r="AB406" s="401"/>
      <c r="AC406" s="401"/>
      <c r="AD406" s="401"/>
      <c r="AE406" s="401"/>
      <c r="AF406" s="401"/>
      <c r="AG406" s="401"/>
      <c r="AH406" s="401"/>
      <c r="AI406" s="401"/>
      <c r="AJ406" s="401"/>
      <c r="AK406" s="401"/>
      <c r="AL406" s="401"/>
      <c r="AM406" s="401"/>
      <c r="AN406" s="401"/>
      <c r="AO406" s="401"/>
      <c r="AP406" s="401"/>
      <c r="AQ406" s="401"/>
      <c r="AR406" s="401"/>
      <c r="AS406" s="401"/>
      <c r="AT406" s="401"/>
      <c r="AU406" s="401"/>
      <c r="AV406" s="401"/>
      <c r="AW406" s="401"/>
      <c r="AX406" s="401"/>
      <c r="AY406" s="401"/>
      <c r="AZ406" s="401"/>
      <c r="BA406" s="401"/>
      <c r="BB406" s="401"/>
      <c r="BC406" s="401"/>
      <c r="BD406" s="401"/>
      <c r="BE406" s="401"/>
      <c r="BF406" s="401"/>
      <c r="BG406" s="401"/>
      <c r="BH406" s="401"/>
      <c r="BI406" s="401"/>
      <c r="BJ406" s="401"/>
      <c r="BK406" s="401"/>
      <c r="BL406" s="401"/>
      <c r="BM406" s="401"/>
      <c r="BN406" s="401"/>
      <c r="BO406" s="401"/>
      <c r="BP406" s="401"/>
      <c r="BQ406" s="401"/>
      <c r="BR406" s="401"/>
      <c r="BS406" s="401"/>
      <c r="BT406" s="401"/>
      <c r="BU406" s="401"/>
      <c r="BV406" s="401"/>
      <c r="BW406" s="401"/>
      <c r="BX406" s="401"/>
      <c r="BY406" s="401"/>
      <c r="BZ406" s="401"/>
      <c r="CA406" s="401"/>
      <c r="CB406" s="401"/>
      <c r="CC406" s="401"/>
      <c r="CD406" s="401"/>
      <c r="CE406" s="401"/>
      <c r="CF406" s="401"/>
      <c r="CG406" s="401"/>
      <c r="CH406" s="401"/>
      <c r="CI406" s="401"/>
      <c r="CJ406" s="401"/>
      <c r="CK406" s="401"/>
      <c r="CL406" s="401"/>
      <c r="CM406" s="401"/>
      <c r="CN406" s="401"/>
      <c r="CO406" s="401"/>
      <c r="CP406" s="401"/>
      <c r="CQ406" s="401"/>
      <c r="CR406" s="401"/>
      <c r="CS406" s="401"/>
      <c r="CT406" s="401"/>
      <c r="CU406" s="401"/>
      <c r="CV406" s="401"/>
      <c r="CW406" s="401"/>
      <c r="CX406" s="401"/>
      <c r="CY406" s="401"/>
      <c r="CZ406" s="401"/>
      <c r="DA406" s="401"/>
      <c r="DB406" s="401"/>
      <c r="DC406" s="401"/>
      <c r="DD406" s="401"/>
      <c r="DE406" s="401"/>
      <c r="DF406" s="401"/>
      <c r="DG406" s="401"/>
      <c r="DH406" s="401"/>
      <c r="DI406" s="401"/>
      <c r="DJ406" s="401"/>
      <c r="DK406" s="401"/>
      <c r="DL406" s="401"/>
      <c r="DM406" s="401"/>
      <c r="DN406" s="401"/>
      <c r="DO406" s="401"/>
      <c r="DP406" s="401"/>
      <c r="DQ406" s="401"/>
      <c r="DR406" s="401"/>
      <c r="DS406" s="401"/>
      <c r="DT406" s="401"/>
      <c r="DU406" s="401"/>
      <c r="DV406" s="401"/>
      <c r="DW406" s="401"/>
      <c r="DX406" s="401"/>
      <c r="DY406" s="401"/>
      <c r="DZ406" s="401"/>
      <c r="EA406" s="401"/>
      <c r="EB406" s="401"/>
      <c r="EC406" s="401"/>
      <c r="ED406" s="401"/>
      <c r="EE406" s="401"/>
      <c r="EF406" s="401"/>
      <c r="EG406" s="401"/>
      <c r="EH406" s="401"/>
      <c r="EI406" s="401"/>
      <c r="EJ406" s="401"/>
      <c r="EK406" s="401"/>
    </row>
    <row r="407" spans="1:141" ht="14.4" x14ac:dyDescent="0.3">
      <c r="A407" s="401"/>
      <c r="B407" s="401"/>
      <c r="C407" s="401"/>
      <c r="D407" s="401"/>
      <c r="E407" s="401"/>
      <c r="F407" s="401"/>
      <c r="G407" s="401"/>
      <c r="H407" s="401"/>
      <c r="I407" s="401"/>
      <c r="J407" s="401"/>
      <c r="K407" s="401"/>
      <c r="L407" s="401"/>
      <c r="M407" s="401"/>
      <c r="N407" s="401"/>
      <c r="O407" s="401"/>
      <c r="P407" s="401"/>
      <c r="Q407" s="401"/>
      <c r="R407" s="401"/>
      <c r="S407" s="401"/>
      <c r="T407" s="401"/>
      <c r="U407" s="401"/>
      <c r="V407" s="401"/>
      <c r="W407" s="401"/>
      <c r="X407" s="401"/>
      <c r="Y407" s="401"/>
      <c r="Z407" s="401"/>
      <c r="AA407" s="401"/>
      <c r="AB407" s="401"/>
      <c r="AC407" s="401"/>
      <c r="AD407" s="401"/>
      <c r="AE407" s="401"/>
      <c r="AF407" s="401"/>
      <c r="AG407" s="401"/>
      <c r="AH407" s="401"/>
      <c r="AI407" s="401"/>
      <c r="AJ407" s="401"/>
      <c r="AK407" s="401"/>
      <c r="AL407" s="401"/>
      <c r="AM407" s="401"/>
      <c r="AN407" s="401"/>
      <c r="AO407" s="401"/>
      <c r="AP407" s="401"/>
      <c r="AQ407" s="401"/>
      <c r="AR407" s="401"/>
      <c r="AS407" s="401"/>
      <c r="AT407" s="401"/>
      <c r="AU407" s="401"/>
      <c r="AV407" s="401"/>
      <c r="AW407" s="401"/>
      <c r="AX407" s="401"/>
      <c r="AY407" s="401"/>
      <c r="AZ407" s="401"/>
      <c r="BA407" s="401"/>
      <c r="BB407" s="401"/>
      <c r="BC407" s="401"/>
      <c r="BD407" s="401"/>
      <c r="BE407" s="401"/>
      <c r="BF407" s="401"/>
      <c r="BG407" s="401"/>
      <c r="BH407" s="401"/>
      <c r="BI407" s="401"/>
      <c r="BJ407" s="401"/>
      <c r="BK407" s="401"/>
      <c r="BL407" s="401"/>
      <c r="BM407" s="401"/>
      <c r="BN407" s="401"/>
      <c r="BO407" s="401"/>
      <c r="BP407" s="401"/>
      <c r="BQ407" s="401"/>
      <c r="BR407" s="401"/>
      <c r="BS407" s="401"/>
      <c r="BT407" s="401"/>
      <c r="BU407" s="401"/>
      <c r="BV407" s="401"/>
      <c r="BW407" s="401"/>
      <c r="BX407" s="401"/>
      <c r="BY407" s="401"/>
      <c r="BZ407" s="401"/>
      <c r="CA407" s="401"/>
      <c r="CB407" s="401"/>
      <c r="CC407" s="401"/>
      <c r="CD407" s="401"/>
      <c r="CE407" s="401"/>
      <c r="CF407" s="401"/>
      <c r="CG407" s="401"/>
      <c r="CH407" s="401"/>
      <c r="CI407" s="401"/>
      <c r="CJ407" s="401"/>
      <c r="CK407" s="401"/>
      <c r="CL407" s="401"/>
      <c r="CM407" s="401"/>
      <c r="CN407" s="401"/>
      <c r="CO407" s="401"/>
      <c r="CP407" s="401"/>
      <c r="CQ407" s="401"/>
      <c r="CR407" s="401"/>
      <c r="CS407" s="401"/>
      <c r="CT407" s="401"/>
      <c r="CU407" s="401"/>
      <c r="CV407" s="401"/>
      <c r="CW407" s="401"/>
      <c r="CX407" s="401"/>
      <c r="CY407" s="401"/>
      <c r="CZ407" s="401"/>
      <c r="DA407" s="401"/>
      <c r="DB407" s="401"/>
      <c r="DC407" s="401"/>
      <c r="DD407" s="401"/>
      <c r="DE407" s="401"/>
      <c r="DF407" s="401"/>
      <c r="DG407" s="401"/>
      <c r="DH407" s="401"/>
      <c r="DI407" s="401"/>
      <c r="DJ407" s="401"/>
      <c r="DK407" s="401"/>
      <c r="DL407" s="401"/>
      <c r="DM407" s="401"/>
      <c r="DN407" s="401"/>
      <c r="DO407" s="401"/>
      <c r="DP407" s="401"/>
      <c r="DQ407" s="401"/>
      <c r="DR407" s="401"/>
      <c r="DS407" s="401"/>
      <c r="DT407" s="401"/>
      <c r="DU407" s="401"/>
      <c r="DV407" s="401"/>
      <c r="DW407" s="401"/>
      <c r="DX407" s="401"/>
      <c r="DY407" s="401"/>
      <c r="DZ407" s="401"/>
      <c r="EA407" s="401"/>
      <c r="EB407" s="401"/>
      <c r="EC407" s="401"/>
      <c r="ED407" s="401"/>
      <c r="EE407" s="401"/>
      <c r="EF407" s="401"/>
      <c r="EG407" s="401"/>
      <c r="EH407" s="401"/>
      <c r="EI407" s="401"/>
      <c r="EJ407" s="401"/>
      <c r="EK407" s="401"/>
    </row>
    <row r="408" spans="1:141" ht="14.4" x14ac:dyDescent="0.3">
      <c r="A408" s="401"/>
      <c r="B408" s="401"/>
      <c r="C408" s="401"/>
      <c r="D408" s="401"/>
      <c r="E408" s="401"/>
      <c r="F408" s="401"/>
      <c r="G408" s="401"/>
      <c r="H408" s="401"/>
      <c r="I408" s="401"/>
      <c r="J408" s="401"/>
      <c r="K408" s="401"/>
      <c r="L408" s="401"/>
      <c r="M408" s="401"/>
      <c r="N408" s="401"/>
      <c r="O408" s="401"/>
      <c r="P408" s="401"/>
      <c r="Q408" s="401"/>
      <c r="R408" s="401"/>
      <c r="S408" s="401"/>
      <c r="T408" s="401"/>
      <c r="U408" s="401"/>
      <c r="V408" s="401"/>
      <c r="W408" s="401"/>
      <c r="X408" s="401"/>
      <c r="Y408" s="401"/>
      <c r="Z408" s="401"/>
      <c r="AA408" s="401"/>
      <c r="AB408" s="401"/>
      <c r="AC408" s="401"/>
      <c r="AD408" s="401"/>
      <c r="AE408" s="401"/>
      <c r="AF408" s="401"/>
      <c r="AG408" s="401"/>
      <c r="AH408" s="401"/>
      <c r="AI408" s="401"/>
      <c r="AJ408" s="401"/>
      <c r="AK408" s="401"/>
      <c r="AL408" s="401"/>
      <c r="AM408" s="401"/>
      <c r="AN408" s="401"/>
      <c r="AO408" s="401"/>
      <c r="AP408" s="401"/>
      <c r="AQ408" s="401"/>
      <c r="AR408" s="401"/>
      <c r="AS408" s="401"/>
      <c r="AT408" s="401"/>
      <c r="AU408" s="401"/>
      <c r="AV408" s="401"/>
      <c r="AW408" s="401"/>
      <c r="AX408" s="401"/>
      <c r="AY408" s="401"/>
      <c r="AZ408" s="401"/>
      <c r="BA408" s="401"/>
      <c r="BB408" s="401"/>
      <c r="BC408" s="401"/>
      <c r="BD408" s="401"/>
      <c r="BE408" s="401"/>
      <c r="BF408" s="401"/>
      <c r="BG408" s="401"/>
      <c r="BH408" s="401"/>
      <c r="BI408" s="401"/>
      <c r="BJ408" s="401"/>
      <c r="BK408" s="401"/>
      <c r="BL408" s="401"/>
      <c r="BM408" s="401"/>
      <c r="BN408" s="401"/>
      <c r="BO408" s="401"/>
      <c r="BP408" s="401"/>
      <c r="BQ408" s="401"/>
      <c r="BR408" s="401"/>
      <c r="BS408" s="401"/>
      <c r="BT408" s="401"/>
      <c r="BU408" s="401"/>
      <c r="BV408" s="401"/>
      <c r="BW408" s="401"/>
      <c r="BX408" s="401"/>
      <c r="BY408" s="401"/>
      <c r="BZ408" s="401"/>
      <c r="CA408" s="401"/>
      <c r="CB408" s="401"/>
      <c r="CC408" s="401"/>
      <c r="CD408" s="401"/>
      <c r="CE408" s="401"/>
      <c r="CF408" s="401"/>
      <c r="CG408" s="401"/>
      <c r="CH408" s="401"/>
      <c r="CI408" s="401"/>
      <c r="CJ408" s="401"/>
      <c r="CK408" s="401"/>
      <c r="CL408" s="401"/>
      <c r="CM408" s="401"/>
      <c r="CN408" s="401"/>
      <c r="CO408" s="401"/>
      <c r="CP408" s="401"/>
      <c r="CQ408" s="401"/>
      <c r="CR408" s="401"/>
      <c r="CS408" s="401"/>
      <c r="CT408" s="401"/>
      <c r="CU408" s="401"/>
      <c r="CV408" s="401"/>
      <c r="CW408" s="401"/>
      <c r="CX408" s="401"/>
      <c r="CY408" s="401"/>
      <c r="CZ408" s="401"/>
      <c r="DA408" s="401"/>
      <c r="DB408" s="401"/>
      <c r="DC408" s="401"/>
      <c r="DD408" s="401"/>
      <c r="DE408" s="401"/>
      <c r="DF408" s="401"/>
      <c r="DG408" s="401"/>
      <c r="DH408" s="401"/>
      <c r="DI408" s="401"/>
      <c r="DJ408" s="401"/>
      <c r="DK408" s="401"/>
      <c r="DL408" s="401"/>
      <c r="DM408" s="401"/>
      <c r="DN408" s="401"/>
      <c r="DO408" s="401"/>
      <c r="DP408" s="401"/>
      <c r="DQ408" s="401"/>
      <c r="DR408" s="401"/>
      <c r="DS408" s="401"/>
      <c r="DT408" s="401"/>
      <c r="DU408" s="401"/>
      <c r="DV408" s="401"/>
      <c r="DW408" s="401"/>
      <c r="DX408" s="401"/>
      <c r="DY408" s="401"/>
      <c r="DZ408" s="401"/>
      <c r="EA408" s="401"/>
      <c r="EB408" s="401"/>
      <c r="EC408" s="401"/>
      <c r="ED408" s="401"/>
      <c r="EE408" s="401"/>
      <c r="EF408" s="401"/>
      <c r="EG408" s="401"/>
      <c r="EH408" s="401"/>
      <c r="EI408" s="401"/>
      <c r="EJ408" s="401"/>
      <c r="EK408" s="401"/>
    </row>
    <row r="409" spans="1:141" ht="14.4" x14ac:dyDescent="0.3">
      <c r="A409" s="401"/>
      <c r="B409" s="401"/>
      <c r="C409" s="401"/>
      <c r="D409" s="401"/>
      <c r="E409" s="401"/>
      <c r="F409" s="401"/>
      <c r="G409" s="401"/>
      <c r="H409" s="401"/>
      <c r="I409" s="401"/>
      <c r="J409" s="401"/>
      <c r="K409" s="401"/>
      <c r="L409" s="401"/>
      <c r="M409" s="401"/>
      <c r="N409" s="401"/>
      <c r="O409" s="401"/>
      <c r="P409" s="401"/>
      <c r="Q409" s="401"/>
      <c r="R409" s="401"/>
      <c r="S409" s="401"/>
      <c r="T409" s="401"/>
      <c r="U409" s="401"/>
      <c r="V409" s="401"/>
      <c r="W409" s="401"/>
      <c r="X409" s="401"/>
      <c r="Y409" s="401"/>
      <c r="Z409" s="401"/>
      <c r="AA409" s="401"/>
      <c r="AB409" s="401"/>
      <c r="AC409" s="401"/>
      <c r="AD409" s="401"/>
      <c r="AE409" s="401"/>
      <c r="AF409" s="401"/>
      <c r="AG409" s="401"/>
      <c r="AH409" s="401"/>
      <c r="AI409" s="401"/>
      <c r="AJ409" s="401"/>
      <c r="AK409" s="401"/>
      <c r="AL409" s="401"/>
      <c r="AM409" s="401"/>
      <c r="AN409" s="401"/>
      <c r="AO409" s="401"/>
      <c r="AP409" s="401"/>
      <c r="AQ409" s="401"/>
      <c r="AR409" s="401"/>
      <c r="AS409" s="401"/>
      <c r="AT409" s="401"/>
      <c r="AU409" s="401"/>
      <c r="AV409" s="401"/>
      <c r="AW409" s="401"/>
      <c r="AX409" s="401"/>
      <c r="AY409" s="401"/>
      <c r="AZ409" s="401"/>
      <c r="BA409" s="401"/>
      <c r="BB409" s="401"/>
      <c r="BC409" s="401"/>
      <c r="BD409" s="401"/>
      <c r="BE409" s="401"/>
      <c r="BF409" s="401"/>
      <c r="BG409" s="401"/>
      <c r="BH409" s="401"/>
      <c r="BI409" s="401"/>
      <c r="BJ409" s="401"/>
      <c r="BK409" s="401"/>
      <c r="BL409" s="401"/>
      <c r="BM409" s="401"/>
      <c r="BN409" s="401"/>
      <c r="BO409" s="401"/>
      <c r="BP409" s="401"/>
      <c r="BQ409" s="401"/>
      <c r="BR409" s="401"/>
      <c r="BS409" s="401"/>
      <c r="BT409" s="401"/>
      <c r="BU409" s="401"/>
      <c r="BV409" s="401"/>
      <c r="BW409" s="401"/>
      <c r="BX409" s="401"/>
      <c r="BY409" s="401"/>
      <c r="BZ409" s="401"/>
      <c r="CA409" s="401"/>
      <c r="CB409" s="401"/>
      <c r="CC409" s="401"/>
      <c r="CD409" s="401"/>
      <c r="CE409" s="401"/>
      <c r="CF409" s="401"/>
      <c r="CG409" s="401"/>
      <c r="CH409" s="401"/>
      <c r="CI409" s="401"/>
      <c r="CJ409" s="401"/>
      <c r="CK409" s="401"/>
      <c r="CL409" s="401"/>
      <c r="CM409" s="401"/>
      <c r="CN409" s="401"/>
      <c r="CO409" s="401"/>
      <c r="CP409" s="401"/>
      <c r="CQ409" s="401"/>
      <c r="CR409" s="401"/>
      <c r="CS409" s="401"/>
      <c r="CT409" s="401"/>
      <c r="CU409" s="401"/>
      <c r="CV409" s="401"/>
      <c r="CW409" s="401"/>
      <c r="CX409" s="401"/>
      <c r="CY409" s="401"/>
      <c r="CZ409" s="401"/>
      <c r="DA409" s="401"/>
      <c r="DB409" s="401"/>
      <c r="DC409" s="401"/>
      <c r="DD409" s="401"/>
      <c r="DE409" s="401"/>
      <c r="DF409" s="401"/>
      <c r="DG409" s="401"/>
      <c r="DH409" s="401"/>
      <c r="DI409" s="401"/>
      <c r="DJ409" s="401"/>
      <c r="DK409" s="401"/>
      <c r="DL409" s="401"/>
      <c r="DM409" s="401"/>
      <c r="DN409" s="401"/>
      <c r="DO409" s="401"/>
      <c r="DP409" s="401"/>
      <c r="DQ409" s="401"/>
      <c r="DR409" s="401"/>
      <c r="DS409" s="401"/>
      <c r="DT409" s="401"/>
      <c r="DU409" s="401"/>
      <c r="DV409" s="401"/>
      <c r="DW409" s="401"/>
      <c r="DX409" s="401"/>
      <c r="DY409" s="401"/>
      <c r="DZ409" s="401"/>
      <c r="EA409" s="401"/>
      <c r="EB409" s="401"/>
      <c r="EC409" s="401"/>
      <c r="ED409" s="401"/>
      <c r="EE409" s="401"/>
      <c r="EF409" s="401"/>
      <c r="EG409" s="401"/>
      <c r="EH409" s="401"/>
      <c r="EI409" s="401"/>
      <c r="EJ409" s="401"/>
      <c r="EK409" s="401"/>
    </row>
    <row r="410" spans="1:141" ht="14.4" x14ac:dyDescent="0.3">
      <c r="A410" s="401"/>
      <c r="B410" s="401"/>
      <c r="C410" s="401"/>
      <c r="D410" s="401"/>
      <c r="E410" s="401"/>
      <c r="F410" s="401"/>
      <c r="G410" s="401"/>
      <c r="H410" s="401"/>
      <c r="I410" s="401"/>
      <c r="J410" s="401"/>
      <c r="K410" s="401"/>
      <c r="L410" s="401"/>
      <c r="M410" s="401"/>
      <c r="N410" s="401"/>
      <c r="O410" s="401"/>
      <c r="P410" s="401"/>
      <c r="Q410" s="401"/>
      <c r="R410" s="401"/>
      <c r="S410" s="401"/>
      <c r="T410" s="401"/>
      <c r="U410" s="401"/>
      <c r="V410" s="401"/>
      <c r="W410" s="401"/>
      <c r="X410" s="401"/>
      <c r="Y410" s="401"/>
      <c r="Z410" s="401"/>
      <c r="AA410" s="401"/>
      <c r="AB410" s="401"/>
      <c r="AC410" s="401"/>
      <c r="AD410" s="401"/>
      <c r="AE410" s="401"/>
      <c r="AF410" s="401"/>
      <c r="AG410" s="401"/>
      <c r="AH410" s="401"/>
      <c r="AI410" s="401"/>
      <c r="AJ410" s="401"/>
      <c r="AK410" s="401"/>
      <c r="AL410" s="401"/>
      <c r="AM410" s="401"/>
      <c r="AN410" s="401"/>
      <c r="AO410" s="401"/>
      <c r="AP410" s="401"/>
      <c r="AQ410" s="401"/>
      <c r="AR410" s="401"/>
      <c r="AS410" s="401"/>
      <c r="AT410" s="401"/>
      <c r="AU410" s="401"/>
      <c r="AV410" s="401"/>
      <c r="AW410" s="401"/>
      <c r="AX410" s="401"/>
      <c r="AY410" s="401"/>
      <c r="AZ410" s="401"/>
      <c r="BA410" s="401"/>
      <c r="BB410" s="401"/>
      <c r="BC410" s="401"/>
      <c r="BD410" s="401"/>
      <c r="BE410" s="401"/>
      <c r="BF410" s="401"/>
      <c r="BG410" s="401"/>
      <c r="BH410" s="401"/>
      <c r="BI410" s="401"/>
      <c r="BJ410" s="401"/>
      <c r="BK410" s="401"/>
      <c r="BL410" s="401"/>
      <c r="BM410" s="401"/>
      <c r="BN410" s="401"/>
      <c r="BO410" s="401"/>
      <c r="BP410" s="401"/>
      <c r="BQ410" s="401"/>
      <c r="BR410" s="401"/>
      <c r="BS410" s="401"/>
      <c r="BT410" s="401"/>
      <c r="BU410" s="401"/>
      <c r="BV410" s="401"/>
      <c r="BW410" s="401"/>
      <c r="BX410" s="401"/>
      <c r="BY410" s="401"/>
      <c r="BZ410" s="401"/>
      <c r="CA410" s="401"/>
      <c r="CB410" s="401"/>
      <c r="CC410" s="401"/>
      <c r="CD410" s="401"/>
      <c r="CE410" s="401"/>
      <c r="CF410" s="401"/>
      <c r="CG410" s="401"/>
      <c r="CH410" s="401"/>
      <c r="CI410" s="401"/>
      <c r="CJ410" s="401"/>
      <c r="CK410" s="401"/>
      <c r="CL410" s="401"/>
      <c r="CM410" s="401"/>
      <c r="CN410" s="401"/>
      <c r="CO410" s="401"/>
      <c r="CP410" s="401"/>
      <c r="CQ410" s="401"/>
      <c r="CR410" s="401"/>
      <c r="CS410" s="401"/>
      <c r="CT410" s="401"/>
      <c r="CU410" s="401"/>
      <c r="CV410" s="401"/>
      <c r="CW410" s="401"/>
      <c r="CX410" s="401"/>
      <c r="CY410" s="401"/>
      <c r="CZ410" s="401"/>
      <c r="DA410" s="401"/>
      <c r="DB410" s="401"/>
      <c r="DC410" s="401"/>
      <c r="DD410" s="401"/>
      <c r="DE410" s="401"/>
      <c r="DF410" s="401"/>
      <c r="DG410" s="401"/>
      <c r="DH410" s="401"/>
      <c r="DI410" s="401"/>
      <c r="DJ410" s="401"/>
      <c r="DK410" s="401"/>
      <c r="DL410" s="401"/>
      <c r="DM410" s="401"/>
      <c r="DN410" s="401"/>
      <c r="DO410" s="401"/>
      <c r="DP410" s="401"/>
      <c r="DQ410" s="401"/>
      <c r="DR410" s="401"/>
      <c r="DS410" s="401"/>
      <c r="DT410" s="401"/>
      <c r="DU410" s="401"/>
      <c r="DV410" s="401"/>
      <c r="DW410" s="401"/>
      <c r="DX410" s="401"/>
      <c r="DY410" s="401"/>
      <c r="DZ410" s="401"/>
      <c r="EA410" s="401"/>
      <c r="EB410" s="401"/>
      <c r="EC410" s="401"/>
      <c r="ED410" s="401"/>
      <c r="EE410" s="401"/>
      <c r="EF410" s="401"/>
      <c r="EG410" s="401"/>
      <c r="EH410" s="401"/>
      <c r="EI410" s="401"/>
      <c r="EJ410" s="401"/>
      <c r="EK410" s="401"/>
    </row>
    <row r="411" spans="1:141" ht="14.4" x14ac:dyDescent="0.3">
      <c r="A411" s="401"/>
      <c r="B411" s="401"/>
      <c r="C411" s="401"/>
      <c r="D411" s="401"/>
      <c r="E411" s="401"/>
      <c r="F411" s="401"/>
      <c r="G411" s="401"/>
      <c r="H411" s="401"/>
      <c r="I411" s="401"/>
      <c r="J411" s="401"/>
      <c r="K411" s="401"/>
      <c r="L411" s="401"/>
      <c r="M411" s="401"/>
      <c r="N411" s="401"/>
      <c r="O411" s="401"/>
      <c r="P411" s="401"/>
      <c r="Q411" s="401"/>
      <c r="R411" s="401"/>
      <c r="S411" s="401"/>
      <c r="T411" s="401"/>
      <c r="U411" s="401"/>
      <c r="V411" s="401"/>
      <c r="W411" s="401"/>
      <c r="X411" s="401"/>
      <c r="Y411" s="401"/>
      <c r="Z411" s="401"/>
      <c r="AA411" s="401"/>
      <c r="AB411" s="401"/>
      <c r="AC411" s="401"/>
      <c r="AD411" s="401"/>
      <c r="AE411" s="401"/>
      <c r="AF411" s="401"/>
      <c r="AG411" s="401"/>
      <c r="AH411" s="401"/>
      <c r="AI411" s="401"/>
      <c r="AJ411" s="401"/>
      <c r="AK411" s="401"/>
      <c r="AL411" s="401"/>
      <c r="AM411" s="401"/>
      <c r="AN411" s="401"/>
      <c r="AO411" s="401"/>
      <c r="AP411" s="401"/>
      <c r="AQ411" s="401"/>
      <c r="AR411" s="401"/>
      <c r="AS411" s="401"/>
      <c r="AT411" s="401"/>
      <c r="AU411" s="401"/>
      <c r="AV411" s="401"/>
      <c r="AW411" s="401"/>
      <c r="AX411" s="401"/>
      <c r="AY411" s="401"/>
      <c r="AZ411" s="401"/>
      <c r="BA411" s="401"/>
      <c r="BB411" s="401"/>
      <c r="BC411" s="401"/>
      <c r="BD411" s="401"/>
      <c r="BE411" s="401"/>
      <c r="BF411" s="401"/>
      <c r="BG411" s="401"/>
      <c r="BH411" s="401"/>
      <c r="BI411" s="401"/>
      <c r="BJ411" s="401"/>
      <c r="BK411" s="401"/>
      <c r="BL411" s="401"/>
      <c r="BM411" s="401"/>
      <c r="BN411" s="401"/>
      <c r="BO411" s="401"/>
      <c r="BP411" s="401"/>
      <c r="BQ411" s="401"/>
      <c r="BR411" s="401"/>
      <c r="BS411" s="401"/>
      <c r="BT411" s="401"/>
      <c r="BU411" s="401"/>
      <c r="BV411" s="401"/>
      <c r="BW411" s="401"/>
      <c r="BX411" s="401"/>
      <c r="BY411" s="401"/>
      <c r="BZ411" s="401"/>
      <c r="CA411" s="401"/>
      <c r="CB411" s="401"/>
      <c r="CC411" s="401"/>
      <c r="CD411" s="401"/>
      <c r="CE411" s="401"/>
      <c r="CF411" s="401"/>
      <c r="CG411" s="401"/>
      <c r="CH411" s="401"/>
      <c r="CI411" s="401"/>
      <c r="CJ411" s="401"/>
      <c r="CK411" s="401"/>
      <c r="CL411" s="401"/>
      <c r="CM411" s="401"/>
      <c r="CN411" s="401"/>
      <c r="CO411" s="401"/>
      <c r="CP411" s="401"/>
      <c r="CQ411" s="401"/>
      <c r="CR411" s="401"/>
      <c r="CS411" s="401"/>
      <c r="CT411" s="401"/>
      <c r="CU411" s="401"/>
      <c r="CV411" s="401"/>
      <c r="CW411" s="401"/>
      <c r="CX411" s="401"/>
      <c r="CY411" s="401"/>
      <c r="CZ411" s="401"/>
      <c r="DA411" s="401"/>
      <c r="DB411" s="401"/>
      <c r="DC411" s="401"/>
      <c r="DD411" s="401"/>
      <c r="DE411" s="401"/>
      <c r="DF411" s="401"/>
      <c r="DG411" s="401"/>
      <c r="DH411" s="401"/>
      <c r="DI411" s="401"/>
      <c r="DJ411" s="401"/>
      <c r="DK411" s="401"/>
      <c r="DL411" s="401"/>
      <c r="DM411" s="401"/>
      <c r="DN411" s="401"/>
      <c r="DO411" s="401"/>
      <c r="DP411" s="401"/>
      <c r="DQ411" s="401"/>
      <c r="DR411" s="401"/>
      <c r="DS411" s="401"/>
      <c r="DT411" s="401"/>
      <c r="DU411" s="401"/>
      <c r="DV411" s="401"/>
      <c r="DW411" s="401"/>
      <c r="DX411" s="401"/>
      <c r="DY411" s="401"/>
      <c r="DZ411" s="401"/>
      <c r="EA411" s="401"/>
      <c r="EB411" s="401"/>
      <c r="EC411" s="401"/>
      <c r="ED411" s="401"/>
      <c r="EE411" s="401"/>
      <c r="EF411" s="401"/>
      <c r="EG411" s="401"/>
      <c r="EH411" s="401"/>
      <c r="EI411" s="401"/>
      <c r="EJ411" s="401"/>
      <c r="EK411" s="401"/>
    </row>
    <row r="412" spans="1:141" ht="14.4" x14ac:dyDescent="0.3">
      <c r="A412" s="401"/>
      <c r="B412" s="401"/>
      <c r="C412" s="401"/>
      <c r="D412" s="401"/>
      <c r="E412" s="401"/>
      <c r="F412" s="401"/>
      <c r="G412" s="401"/>
      <c r="H412" s="401"/>
      <c r="I412" s="401"/>
      <c r="J412" s="401"/>
      <c r="K412" s="401"/>
      <c r="L412" s="401"/>
      <c r="M412" s="401"/>
      <c r="N412" s="401"/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/>
      <c r="AU412" s="401"/>
      <c r="AV412" s="401"/>
      <c r="AW412" s="401"/>
      <c r="AX412" s="401"/>
      <c r="AY412" s="401"/>
      <c r="AZ412" s="401"/>
      <c r="BA412" s="401"/>
      <c r="BB412" s="401"/>
      <c r="BC412" s="401"/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/>
      <c r="CJ412" s="401"/>
      <c r="CK412" s="401"/>
      <c r="CL412" s="401"/>
      <c r="CM412" s="401"/>
      <c r="CN412" s="401"/>
      <c r="CO412" s="401"/>
      <c r="CP412" s="401"/>
      <c r="CQ412" s="401"/>
      <c r="CR412" s="401"/>
      <c r="CS412" s="401"/>
      <c r="CT412" s="401"/>
      <c r="CU412" s="401"/>
      <c r="CV412" s="401"/>
      <c r="CW412" s="401"/>
      <c r="CX412" s="401"/>
      <c r="CY412" s="401"/>
      <c r="CZ412" s="401"/>
      <c r="DA412" s="401"/>
      <c r="DB412" s="401"/>
      <c r="DC412" s="401"/>
      <c r="DD412" s="401"/>
      <c r="DE412" s="401"/>
      <c r="DF412" s="401"/>
      <c r="DG412" s="401"/>
      <c r="DH412" s="401"/>
      <c r="DI412" s="401"/>
      <c r="DJ412" s="401"/>
      <c r="DK412" s="401"/>
      <c r="DL412" s="401"/>
      <c r="DM412" s="401"/>
      <c r="DN412" s="401"/>
      <c r="DO412" s="401"/>
      <c r="DP412" s="401"/>
      <c r="DQ412" s="401"/>
      <c r="DR412" s="401"/>
      <c r="DS412" s="401"/>
      <c r="DT412" s="401"/>
      <c r="DU412" s="401"/>
      <c r="DV412" s="401"/>
      <c r="DW412" s="401"/>
      <c r="DX412" s="401"/>
      <c r="DY412" s="401"/>
      <c r="DZ412" s="401"/>
      <c r="EA412" s="401"/>
      <c r="EB412" s="401"/>
      <c r="EC412" s="401"/>
      <c r="ED412" s="401"/>
      <c r="EE412" s="401"/>
      <c r="EF412" s="401"/>
      <c r="EG412" s="401"/>
      <c r="EH412" s="401"/>
      <c r="EI412" s="401"/>
      <c r="EJ412" s="401"/>
      <c r="EK412" s="401"/>
    </row>
    <row r="413" spans="1:141" ht="14.4" x14ac:dyDescent="0.3">
      <c r="A413" s="401"/>
      <c r="B413" s="401"/>
      <c r="C413" s="401"/>
      <c r="D413" s="401"/>
      <c r="E413" s="401"/>
      <c r="F413" s="401"/>
      <c r="G413" s="401"/>
      <c r="H413" s="401"/>
      <c r="I413" s="401"/>
      <c r="J413" s="401"/>
      <c r="K413" s="401"/>
      <c r="L413" s="401"/>
      <c r="M413" s="401"/>
      <c r="N413" s="401"/>
      <c r="O413" s="401"/>
      <c r="P413" s="401"/>
      <c r="Q413" s="401"/>
      <c r="R413" s="401"/>
      <c r="S413" s="401"/>
      <c r="T413" s="401"/>
      <c r="U413" s="401"/>
      <c r="V413" s="401"/>
      <c r="W413" s="401"/>
      <c r="X413" s="401"/>
      <c r="Y413" s="401"/>
      <c r="Z413" s="401"/>
      <c r="AA413" s="401"/>
      <c r="AB413" s="401"/>
      <c r="AC413" s="401"/>
      <c r="AD413" s="401"/>
      <c r="AE413" s="401"/>
      <c r="AF413" s="401"/>
      <c r="AG413" s="401"/>
      <c r="AH413" s="401"/>
      <c r="AI413" s="401"/>
      <c r="AJ413" s="401"/>
      <c r="AK413" s="401"/>
      <c r="AL413" s="401"/>
      <c r="AM413" s="401"/>
      <c r="AN413" s="401"/>
      <c r="AO413" s="401"/>
      <c r="AP413" s="401"/>
      <c r="AQ413" s="401"/>
      <c r="AR413" s="401"/>
      <c r="AS413" s="401"/>
      <c r="AT413" s="401"/>
      <c r="AU413" s="401"/>
      <c r="AV413" s="401"/>
      <c r="AW413" s="401"/>
      <c r="AX413" s="401"/>
      <c r="AY413" s="401"/>
      <c r="AZ413" s="401"/>
      <c r="BA413" s="401"/>
      <c r="BB413" s="401"/>
      <c r="BC413" s="401"/>
      <c r="BD413" s="401"/>
      <c r="BE413" s="401"/>
      <c r="BF413" s="401"/>
      <c r="BG413" s="401"/>
      <c r="BH413" s="401"/>
      <c r="BI413" s="401"/>
      <c r="BJ413" s="401"/>
      <c r="BK413" s="401"/>
      <c r="BL413" s="401"/>
      <c r="BM413" s="401"/>
      <c r="BN413" s="401"/>
      <c r="BO413" s="401"/>
      <c r="BP413" s="401"/>
      <c r="BQ413" s="401"/>
      <c r="BR413" s="401"/>
      <c r="BS413" s="401"/>
      <c r="BT413" s="401"/>
      <c r="BU413" s="401"/>
      <c r="BV413" s="401"/>
      <c r="BW413" s="401"/>
      <c r="BX413" s="401"/>
      <c r="BY413" s="401"/>
      <c r="BZ413" s="401"/>
      <c r="CA413" s="401"/>
      <c r="CB413" s="401"/>
      <c r="CC413" s="401"/>
      <c r="CD413" s="401"/>
      <c r="CE413" s="401"/>
      <c r="CF413" s="401"/>
      <c r="CG413" s="401"/>
      <c r="CH413" s="401"/>
      <c r="CI413" s="401"/>
      <c r="CJ413" s="401"/>
      <c r="CK413" s="401"/>
      <c r="CL413" s="401"/>
      <c r="CM413" s="401"/>
      <c r="CN413" s="401"/>
      <c r="CO413" s="401"/>
      <c r="CP413" s="401"/>
      <c r="CQ413" s="401"/>
      <c r="CR413" s="401"/>
      <c r="CS413" s="401"/>
      <c r="CT413" s="401"/>
      <c r="CU413" s="401"/>
      <c r="CV413" s="401"/>
      <c r="CW413" s="401"/>
      <c r="CX413" s="401"/>
      <c r="CY413" s="401"/>
      <c r="CZ413" s="401"/>
      <c r="DA413" s="401"/>
      <c r="DB413" s="401"/>
      <c r="DC413" s="401"/>
      <c r="DD413" s="401"/>
      <c r="DE413" s="401"/>
      <c r="DF413" s="401"/>
      <c r="DG413" s="401"/>
      <c r="DH413" s="401"/>
      <c r="DI413" s="401"/>
      <c r="DJ413" s="401"/>
      <c r="DK413" s="401"/>
      <c r="DL413" s="401"/>
      <c r="DM413" s="401"/>
      <c r="DN413" s="401"/>
      <c r="DO413" s="401"/>
      <c r="DP413" s="401"/>
      <c r="DQ413" s="401"/>
      <c r="DR413" s="401"/>
      <c r="DS413" s="401"/>
      <c r="DT413" s="401"/>
      <c r="DU413" s="401"/>
      <c r="DV413" s="401"/>
      <c r="DW413" s="401"/>
      <c r="DX413" s="401"/>
      <c r="DY413" s="401"/>
      <c r="DZ413" s="401"/>
      <c r="EA413" s="401"/>
      <c r="EB413" s="401"/>
      <c r="EC413" s="401"/>
      <c r="ED413" s="401"/>
      <c r="EE413" s="401"/>
      <c r="EF413" s="401"/>
      <c r="EG413" s="401"/>
      <c r="EH413" s="401"/>
      <c r="EI413" s="401"/>
      <c r="EJ413" s="401"/>
      <c r="EK413" s="401"/>
    </row>
    <row r="414" spans="1:141" ht="14.4" x14ac:dyDescent="0.3">
      <c r="A414" s="401"/>
      <c r="B414" s="401"/>
      <c r="C414" s="401"/>
      <c r="D414" s="401"/>
      <c r="E414" s="401"/>
      <c r="F414" s="401"/>
      <c r="G414" s="401"/>
      <c r="H414" s="401"/>
      <c r="I414" s="401"/>
      <c r="J414" s="401"/>
      <c r="K414" s="401"/>
      <c r="L414" s="401"/>
      <c r="M414" s="401"/>
      <c r="N414" s="401"/>
      <c r="O414" s="401"/>
      <c r="P414" s="401"/>
      <c r="Q414" s="401"/>
      <c r="R414" s="401"/>
      <c r="S414" s="401"/>
      <c r="T414" s="401"/>
      <c r="U414" s="401"/>
      <c r="V414" s="401"/>
      <c r="W414" s="401"/>
      <c r="X414" s="401"/>
      <c r="Y414" s="401"/>
      <c r="Z414" s="401"/>
      <c r="AA414" s="401"/>
      <c r="AB414" s="401"/>
      <c r="AC414" s="401"/>
      <c r="AD414" s="401"/>
      <c r="AE414" s="401"/>
      <c r="AF414" s="401"/>
      <c r="AG414" s="401"/>
      <c r="AH414" s="401"/>
      <c r="AI414" s="401"/>
      <c r="AJ414" s="401"/>
      <c r="AK414" s="401"/>
      <c r="AL414" s="401"/>
      <c r="AM414" s="401"/>
      <c r="AN414" s="401"/>
      <c r="AO414" s="401"/>
      <c r="AP414" s="401"/>
      <c r="AQ414" s="401"/>
      <c r="AR414" s="401"/>
      <c r="AS414" s="401"/>
      <c r="AT414" s="401"/>
      <c r="AU414" s="401"/>
      <c r="AV414" s="401"/>
      <c r="AW414" s="401"/>
      <c r="AX414" s="401"/>
      <c r="AY414" s="401"/>
      <c r="AZ414" s="401"/>
      <c r="BA414" s="401"/>
      <c r="BB414" s="401"/>
      <c r="BC414" s="401"/>
      <c r="BD414" s="401"/>
      <c r="BE414" s="401"/>
      <c r="BF414" s="401"/>
      <c r="BG414" s="401"/>
      <c r="BH414" s="401"/>
      <c r="BI414" s="401"/>
      <c r="BJ414" s="401"/>
      <c r="BK414" s="401"/>
      <c r="BL414" s="401"/>
      <c r="BM414" s="401"/>
      <c r="BN414" s="401"/>
      <c r="BO414" s="401"/>
      <c r="BP414" s="401"/>
      <c r="BQ414" s="401"/>
      <c r="BR414" s="401"/>
      <c r="BS414" s="401"/>
      <c r="BT414" s="401"/>
      <c r="BU414" s="401"/>
      <c r="BV414" s="401"/>
      <c r="BW414" s="401"/>
      <c r="BX414" s="401"/>
      <c r="BY414" s="401"/>
      <c r="BZ414" s="401"/>
      <c r="CA414" s="401"/>
      <c r="CB414" s="401"/>
      <c r="CC414" s="401"/>
      <c r="CD414" s="401"/>
      <c r="CE414" s="401"/>
      <c r="CF414" s="401"/>
      <c r="CG414" s="401"/>
      <c r="CH414" s="401"/>
      <c r="CI414" s="401"/>
      <c r="CJ414" s="401"/>
      <c r="CK414" s="401"/>
      <c r="CL414" s="401"/>
      <c r="CM414" s="401"/>
      <c r="CN414" s="401"/>
      <c r="CO414" s="401"/>
      <c r="CP414" s="401"/>
      <c r="CQ414" s="401"/>
      <c r="CR414" s="401"/>
      <c r="CS414" s="401"/>
      <c r="CT414" s="401"/>
      <c r="CU414" s="401"/>
      <c r="CV414" s="401"/>
      <c r="CW414" s="401"/>
      <c r="CX414" s="401"/>
      <c r="CY414" s="401"/>
      <c r="CZ414" s="401"/>
      <c r="DA414" s="401"/>
      <c r="DB414" s="401"/>
      <c r="DC414" s="401"/>
      <c r="DD414" s="401"/>
      <c r="DE414" s="401"/>
      <c r="DF414" s="401"/>
      <c r="DG414" s="401"/>
      <c r="DH414" s="401"/>
      <c r="DI414" s="401"/>
      <c r="DJ414" s="401"/>
      <c r="DK414" s="401"/>
      <c r="DL414" s="401"/>
      <c r="DM414" s="401"/>
      <c r="DN414" s="401"/>
      <c r="DO414" s="401"/>
      <c r="DP414" s="401"/>
      <c r="DQ414" s="401"/>
      <c r="DR414" s="401"/>
      <c r="DS414" s="401"/>
      <c r="DT414" s="401"/>
      <c r="DU414" s="401"/>
      <c r="DV414" s="401"/>
      <c r="DW414" s="401"/>
      <c r="DX414" s="401"/>
      <c r="DY414" s="401"/>
      <c r="DZ414" s="401"/>
      <c r="EA414" s="401"/>
      <c r="EB414" s="401"/>
      <c r="EC414" s="401"/>
      <c r="ED414" s="401"/>
      <c r="EE414" s="401"/>
      <c r="EF414" s="401"/>
      <c r="EG414" s="401"/>
      <c r="EH414" s="401"/>
      <c r="EI414" s="401"/>
      <c r="EJ414" s="401"/>
      <c r="EK414" s="401"/>
    </row>
    <row r="415" spans="1:141" ht="14.4" x14ac:dyDescent="0.3">
      <c r="A415" s="401"/>
      <c r="B415" s="401"/>
      <c r="C415" s="401"/>
      <c r="D415" s="401"/>
      <c r="E415" s="401"/>
      <c r="F415" s="401"/>
      <c r="G415" s="401"/>
      <c r="H415" s="401"/>
      <c r="I415" s="401"/>
      <c r="J415" s="401"/>
      <c r="K415" s="401"/>
      <c r="L415" s="401"/>
      <c r="M415" s="401"/>
      <c r="N415" s="401"/>
      <c r="O415" s="401"/>
      <c r="P415" s="401"/>
      <c r="Q415" s="401"/>
      <c r="R415" s="401"/>
      <c r="S415" s="401"/>
      <c r="T415" s="401"/>
      <c r="U415" s="401"/>
      <c r="V415" s="401"/>
      <c r="W415" s="401"/>
      <c r="X415" s="401"/>
      <c r="Y415" s="401"/>
      <c r="Z415" s="401"/>
      <c r="AA415" s="401"/>
      <c r="AB415" s="401"/>
      <c r="AC415" s="401"/>
      <c r="AD415" s="401"/>
      <c r="AE415" s="401"/>
      <c r="AF415" s="401"/>
      <c r="AG415" s="401"/>
      <c r="AH415" s="401"/>
      <c r="AI415" s="401"/>
      <c r="AJ415" s="401"/>
      <c r="AK415" s="401"/>
      <c r="AL415" s="401"/>
      <c r="AM415" s="401"/>
      <c r="AN415" s="401"/>
      <c r="AO415" s="401"/>
      <c r="AP415" s="401"/>
      <c r="AQ415" s="401"/>
      <c r="AR415" s="401"/>
      <c r="AS415" s="401"/>
      <c r="AT415" s="401"/>
      <c r="AU415" s="401"/>
      <c r="AV415" s="401"/>
      <c r="AW415" s="401"/>
      <c r="AX415" s="401"/>
      <c r="AY415" s="401"/>
      <c r="AZ415" s="401"/>
      <c r="BA415" s="401"/>
      <c r="BB415" s="401"/>
      <c r="BC415" s="401"/>
      <c r="BD415" s="401"/>
      <c r="BE415" s="401"/>
      <c r="BF415" s="401"/>
      <c r="BG415" s="401"/>
      <c r="BH415" s="401"/>
      <c r="BI415" s="401"/>
      <c r="BJ415" s="401"/>
      <c r="BK415" s="401"/>
      <c r="BL415" s="401"/>
      <c r="BM415" s="401"/>
      <c r="BN415" s="401"/>
      <c r="BO415" s="401"/>
      <c r="BP415" s="401"/>
      <c r="BQ415" s="401"/>
      <c r="BR415" s="401"/>
      <c r="BS415" s="401"/>
      <c r="BT415" s="401"/>
      <c r="BU415" s="401"/>
      <c r="BV415" s="401"/>
      <c r="BW415" s="401"/>
      <c r="BX415" s="401"/>
      <c r="BY415" s="401"/>
      <c r="BZ415" s="401"/>
      <c r="CA415" s="401"/>
      <c r="CB415" s="401"/>
      <c r="CC415" s="401"/>
      <c r="CD415" s="401"/>
      <c r="CE415" s="401"/>
      <c r="CF415" s="401"/>
      <c r="CG415" s="401"/>
      <c r="CH415" s="401"/>
      <c r="CI415" s="401"/>
      <c r="CJ415" s="401"/>
      <c r="CK415" s="401"/>
      <c r="CL415" s="401"/>
      <c r="CM415" s="401"/>
      <c r="CN415" s="401"/>
      <c r="CO415" s="401"/>
      <c r="CP415" s="401"/>
      <c r="CQ415" s="401"/>
      <c r="CR415" s="401"/>
      <c r="CS415" s="401"/>
      <c r="CT415" s="401"/>
      <c r="CU415" s="401"/>
      <c r="CV415" s="401"/>
      <c r="CW415" s="401"/>
      <c r="CX415" s="401"/>
      <c r="CY415" s="401"/>
      <c r="CZ415" s="401"/>
      <c r="DA415" s="401"/>
      <c r="DB415" s="401"/>
      <c r="DC415" s="401"/>
      <c r="DD415" s="401"/>
      <c r="DE415" s="401"/>
      <c r="DF415" s="401"/>
      <c r="DG415" s="401"/>
      <c r="DH415" s="401"/>
      <c r="DI415" s="401"/>
      <c r="DJ415" s="401"/>
      <c r="DK415" s="401"/>
      <c r="DL415" s="401"/>
      <c r="DM415" s="401"/>
      <c r="DN415" s="401"/>
      <c r="DO415" s="401"/>
      <c r="DP415" s="401"/>
      <c r="DQ415" s="401"/>
      <c r="DR415" s="401"/>
      <c r="DS415" s="401"/>
      <c r="DT415" s="401"/>
      <c r="DU415" s="401"/>
      <c r="DV415" s="401"/>
      <c r="DW415" s="401"/>
      <c r="DX415" s="401"/>
      <c r="DY415" s="401"/>
      <c r="DZ415" s="401"/>
      <c r="EA415" s="401"/>
      <c r="EB415" s="401"/>
      <c r="EC415" s="401"/>
      <c r="ED415" s="401"/>
      <c r="EE415" s="401"/>
      <c r="EF415" s="401"/>
      <c r="EG415" s="401"/>
      <c r="EH415" s="401"/>
      <c r="EI415" s="401"/>
      <c r="EJ415" s="401"/>
      <c r="EK415" s="401"/>
    </row>
    <row r="416" spans="1:141" ht="14.4" x14ac:dyDescent="0.3">
      <c r="A416" s="401"/>
      <c r="B416" s="401"/>
      <c r="C416" s="401"/>
      <c r="D416" s="401"/>
      <c r="E416" s="401"/>
      <c r="F416" s="401"/>
      <c r="G416" s="401"/>
      <c r="H416" s="401"/>
      <c r="I416" s="401"/>
      <c r="J416" s="401"/>
      <c r="K416" s="401"/>
      <c r="L416" s="401"/>
      <c r="M416" s="401"/>
      <c r="N416" s="401"/>
      <c r="O416" s="401"/>
      <c r="P416" s="401"/>
      <c r="Q416" s="401"/>
      <c r="R416" s="401"/>
      <c r="S416" s="401"/>
      <c r="T416" s="401"/>
      <c r="U416" s="401"/>
      <c r="V416" s="401"/>
      <c r="W416" s="401"/>
      <c r="X416" s="401"/>
      <c r="Y416" s="401"/>
      <c r="Z416" s="401"/>
      <c r="AA416" s="401"/>
      <c r="AB416" s="401"/>
      <c r="AC416" s="401"/>
      <c r="AD416" s="401"/>
      <c r="AE416" s="401"/>
      <c r="AF416" s="401"/>
      <c r="AG416" s="401"/>
      <c r="AH416" s="401"/>
      <c r="AI416" s="401"/>
      <c r="AJ416" s="401"/>
      <c r="AK416" s="401"/>
      <c r="AL416" s="401"/>
      <c r="AM416" s="401"/>
      <c r="AN416" s="401"/>
      <c r="AO416" s="401"/>
      <c r="AP416" s="401"/>
      <c r="AQ416" s="401"/>
      <c r="AR416" s="401"/>
      <c r="AS416" s="401"/>
      <c r="AT416" s="401"/>
      <c r="AU416" s="401"/>
      <c r="AV416" s="401"/>
      <c r="AW416" s="401"/>
      <c r="AX416" s="401"/>
      <c r="AY416" s="401"/>
      <c r="AZ416" s="401"/>
      <c r="BA416" s="401"/>
      <c r="BB416" s="401"/>
      <c r="BC416" s="401"/>
      <c r="BD416" s="401"/>
      <c r="BE416" s="401"/>
      <c r="BF416" s="401"/>
      <c r="BG416" s="401"/>
      <c r="BH416" s="401"/>
      <c r="BI416" s="401"/>
      <c r="BJ416" s="401"/>
      <c r="BK416" s="401"/>
      <c r="BL416" s="401"/>
      <c r="BM416" s="401"/>
      <c r="BN416" s="401"/>
      <c r="BO416" s="401"/>
      <c r="BP416" s="401"/>
      <c r="BQ416" s="401"/>
      <c r="BR416" s="401"/>
      <c r="BS416" s="401"/>
      <c r="BT416" s="401"/>
      <c r="BU416" s="401"/>
      <c r="BV416" s="401"/>
      <c r="BW416" s="401"/>
      <c r="BX416" s="401"/>
      <c r="BY416" s="401"/>
      <c r="BZ416" s="401"/>
      <c r="CA416" s="401"/>
      <c r="CB416" s="401"/>
      <c r="CC416" s="401"/>
      <c r="CD416" s="401"/>
      <c r="CE416" s="401"/>
      <c r="CF416" s="401"/>
      <c r="CG416" s="401"/>
      <c r="CH416" s="401"/>
      <c r="CI416" s="401"/>
      <c r="CJ416" s="401"/>
      <c r="CK416" s="401"/>
      <c r="CL416" s="401"/>
      <c r="CM416" s="401"/>
      <c r="CN416" s="401"/>
      <c r="CO416" s="401"/>
      <c r="CP416" s="401"/>
      <c r="CQ416" s="401"/>
      <c r="CR416" s="401"/>
      <c r="CS416" s="401"/>
      <c r="CT416" s="401"/>
      <c r="CU416" s="401"/>
      <c r="CV416" s="401"/>
      <c r="CW416" s="401"/>
      <c r="CX416" s="401"/>
      <c r="CY416" s="401"/>
      <c r="CZ416" s="401"/>
      <c r="DA416" s="401"/>
      <c r="DB416" s="401"/>
      <c r="DC416" s="401"/>
      <c r="DD416" s="401"/>
      <c r="DE416" s="401"/>
      <c r="DF416" s="401"/>
      <c r="DG416" s="401"/>
      <c r="DH416" s="401"/>
      <c r="DI416" s="401"/>
      <c r="DJ416" s="401"/>
      <c r="DK416" s="401"/>
      <c r="DL416" s="401"/>
      <c r="DM416" s="401"/>
      <c r="DN416" s="401"/>
      <c r="DO416" s="401"/>
      <c r="DP416" s="401"/>
      <c r="DQ416" s="401"/>
      <c r="DR416" s="401"/>
      <c r="DS416" s="401"/>
      <c r="DT416" s="401"/>
      <c r="DU416" s="401"/>
      <c r="DV416" s="401"/>
      <c r="DW416" s="401"/>
      <c r="DX416" s="401"/>
      <c r="DY416" s="401"/>
      <c r="DZ416" s="401"/>
      <c r="EA416" s="401"/>
      <c r="EB416" s="401"/>
      <c r="EC416" s="401"/>
      <c r="ED416" s="401"/>
      <c r="EE416" s="401"/>
      <c r="EF416" s="401"/>
      <c r="EG416" s="401"/>
      <c r="EH416" s="401"/>
      <c r="EI416" s="401"/>
      <c r="EJ416" s="401"/>
      <c r="EK416" s="401"/>
    </row>
    <row r="417" spans="1:141" ht="14.4" x14ac:dyDescent="0.3">
      <c r="A417" s="401"/>
      <c r="B417" s="401"/>
      <c r="C417" s="401"/>
      <c r="D417" s="401"/>
      <c r="E417" s="401"/>
      <c r="F417" s="401"/>
      <c r="G417" s="401"/>
      <c r="H417" s="401"/>
      <c r="I417" s="401"/>
      <c r="J417" s="401"/>
      <c r="K417" s="401"/>
      <c r="L417" s="401"/>
      <c r="M417" s="401"/>
      <c r="N417" s="401"/>
      <c r="O417" s="401"/>
      <c r="P417" s="401"/>
      <c r="Q417" s="401"/>
      <c r="R417" s="401"/>
      <c r="S417" s="401"/>
      <c r="T417" s="401"/>
      <c r="U417" s="401"/>
      <c r="V417" s="401"/>
      <c r="W417" s="401"/>
      <c r="X417" s="401"/>
      <c r="Y417" s="401"/>
      <c r="Z417" s="401"/>
      <c r="AA417" s="401"/>
      <c r="AB417" s="401"/>
      <c r="AC417" s="401"/>
      <c r="AD417" s="401"/>
      <c r="AE417" s="401"/>
      <c r="AF417" s="401"/>
      <c r="AG417" s="401"/>
      <c r="AH417" s="401"/>
      <c r="AI417" s="401"/>
      <c r="AJ417" s="401"/>
      <c r="AK417" s="401"/>
      <c r="AL417" s="401"/>
      <c r="AM417" s="401"/>
      <c r="AN417" s="401"/>
      <c r="AO417" s="401"/>
      <c r="AP417" s="401"/>
      <c r="AQ417" s="401"/>
      <c r="AR417" s="401"/>
      <c r="AS417" s="401"/>
      <c r="AT417" s="401"/>
      <c r="AU417" s="401"/>
      <c r="AV417" s="401"/>
      <c r="AW417" s="401"/>
      <c r="AX417" s="401"/>
      <c r="AY417" s="401"/>
      <c r="AZ417" s="401"/>
      <c r="BA417" s="401"/>
      <c r="BB417" s="401"/>
      <c r="BC417" s="401"/>
      <c r="BD417" s="401"/>
      <c r="BE417" s="401"/>
      <c r="BF417" s="401"/>
      <c r="BG417" s="401"/>
      <c r="BH417" s="401"/>
      <c r="BI417" s="401"/>
      <c r="BJ417" s="401"/>
      <c r="BK417" s="401"/>
      <c r="BL417" s="401"/>
      <c r="BM417" s="401"/>
      <c r="BN417" s="401"/>
      <c r="BO417" s="401"/>
      <c r="BP417" s="401"/>
      <c r="BQ417" s="401"/>
      <c r="BR417" s="401"/>
      <c r="BS417" s="401"/>
      <c r="BT417" s="401"/>
      <c r="BU417" s="401"/>
      <c r="BV417" s="401"/>
      <c r="BW417" s="401"/>
      <c r="BX417" s="401"/>
      <c r="BY417" s="401"/>
      <c r="BZ417" s="401"/>
      <c r="CA417" s="401"/>
      <c r="CB417" s="401"/>
      <c r="CC417" s="401"/>
      <c r="CD417" s="401"/>
      <c r="CE417" s="401"/>
      <c r="CF417" s="401"/>
      <c r="CG417" s="401"/>
      <c r="CH417" s="401"/>
      <c r="CI417" s="401"/>
      <c r="CJ417" s="401"/>
      <c r="CK417" s="401"/>
      <c r="CL417" s="401"/>
      <c r="CM417" s="401"/>
      <c r="CN417" s="401"/>
      <c r="CO417" s="401"/>
      <c r="CP417" s="401"/>
      <c r="CQ417" s="401"/>
      <c r="CR417" s="401"/>
      <c r="CS417" s="401"/>
      <c r="CT417" s="401"/>
      <c r="CU417" s="401"/>
      <c r="CV417" s="401"/>
      <c r="CW417" s="401"/>
      <c r="CX417" s="401"/>
      <c r="CY417" s="401"/>
      <c r="CZ417" s="401"/>
      <c r="DA417" s="401"/>
      <c r="DB417" s="401"/>
      <c r="DC417" s="401"/>
      <c r="DD417" s="401"/>
      <c r="DE417" s="401"/>
      <c r="DF417" s="401"/>
      <c r="DG417" s="401"/>
      <c r="DH417" s="401"/>
      <c r="DI417" s="401"/>
      <c r="DJ417" s="401"/>
      <c r="DK417" s="401"/>
      <c r="DL417" s="401"/>
      <c r="DM417" s="401"/>
      <c r="DN417" s="401"/>
      <c r="DO417" s="401"/>
      <c r="DP417" s="401"/>
      <c r="DQ417" s="401"/>
      <c r="DR417" s="401"/>
      <c r="DS417" s="401"/>
      <c r="DT417" s="401"/>
      <c r="DU417" s="401"/>
      <c r="DV417" s="401"/>
      <c r="DW417" s="401"/>
      <c r="DX417" s="401"/>
      <c r="DY417" s="401"/>
      <c r="DZ417" s="401"/>
      <c r="EA417" s="401"/>
      <c r="EB417" s="401"/>
      <c r="EC417" s="401"/>
      <c r="ED417" s="401"/>
      <c r="EE417" s="401"/>
      <c r="EF417" s="401"/>
      <c r="EG417" s="401"/>
      <c r="EH417" s="401"/>
      <c r="EI417" s="401"/>
      <c r="EJ417" s="401"/>
      <c r="EK417" s="401"/>
    </row>
    <row r="418" spans="1:141" ht="14.4" x14ac:dyDescent="0.3">
      <c r="A418" s="401"/>
      <c r="B418" s="401"/>
      <c r="C418" s="401"/>
      <c r="D418" s="401"/>
      <c r="E418" s="401"/>
      <c r="F418" s="401"/>
      <c r="G418" s="401"/>
      <c r="H418" s="401"/>
      <c r="I418" s="401"/>
      <c r="J418" s="401"/>
      <c r="K418" s="401"/>
      <c r="L418" s="401"/>
      <c r="M418" s="401"/>
      <c r="N418" s="401"/>
      <c r="O418" s="401"/>
      <c r="P418" s="401"/>
      <c r="Q418" s="401"/>
      <c r="R418" s="401"/>
      <c r="S418" s="401"/>
      <c r="T418" s="401"/>
      <c r="U418" s="401"/>
      <c r="V418" s="401"/>
      <c r="W418" s="401"/>
      <c r="X418" s="401"/>
      <c r="Y418" s="401"/>
      <c r="Z418" s="401"/>
      <c r="AA418" s="401"/>
      <c r="AB418" s="401"/>
      <c r="AC418" s="401"/>
      <c r="AD418" s="401"/>
      <c r="AE418" s="401"/>
      <c r="AF418" s="401"/>
      <c r="AG418" s="401"/>
      <c r="AH418" s="401"/>
      <c r="AI418" s="401"/>
      <c r="AJ418" s="401"/>
      <c r="AK418" s="401"/>
      <c r="AL418" s="401"/>
      <c r="AM418" s="401"/>
      <c r="AN418" s="401"/>
      <c r="AO418" s="401"/>
      <c r="AP418" s="401"/>
      <c r="AQ418" s="401"/>
      <c r="AR418" s="401"/>
      <c r="AS418" s="401"/>
      <c r="AT418" s="401"/>
      <c r="AU418" s="401"/>
      <c r="AV418" s="401"/>
      <c r="AW418" s="401"/>
      <c r="AX418" s="401"/>
      <c r="AY418" s="401"/>
      <c r="AZ418" s="401"/>
      <c r="BA418" s="401"/>
      <c r="BB418" s="401"/>
      <c r="BC418" s="401"/>
      <c r="BD418" s="401"/>
      <c r="BE418" s="401"/>
      <c r="BF418" s="401"/>
      <c r="BG418" s="401"/>
      <c r="BH418" s="401"/>
      <c r="BI418" s="401"/>
      <c r="BJ418" s="401"/>
      <c r="BK418" s="401"/>
      <c r="BL418" s="401"/>
      <c r="BM418" s="401"/>
      <c r="BN418" s="401"/>
      <c r="BO418" s="401"/>
      <c r="BP418" s="401"/>
      <c r="BQ418" s="401"/>
      <c r="BR418" s="401"/>
      <c r="BS418" s="401"/>
      <c r="BT418" s="401"/>
      <c r="BU418" s="401"/>
      <c r="BV418" s="401"/>
      <c r="BW418" s="401"/>
      <c r="BX418" s="401"/>
      <c r="BY418" s="401"/>
      <c r="BZ418" s="401"/>
      <c r="CA418" s="401"/>
      <c r="CB418" s="401"/>
      <c r="CC418" s="401"/>
      <c r="CD418" s="401"/>
      <c r="CE418" s="401"/>
      <c r="CF418" s="401"/>
      <c r="CG418" s="401"/>
      <c r="CH418" s="401"/>
      <c r="CI418" s="401"/>
      <c r="CJ418" s="401"/>
      <c r="CK418" s="401"/>
      <c r="CL418" s="401"/>
      <c r="CM418" s="401"/>
      <c r="CN418" s="401"/>
      <c r="CO418" s="401"/>
      <c r="CP418" s="401"/>
      <c r="CQ418" s="401"/>
      <c r="CR418" s="401"/>
      <c r="CS418" s="401"/>
      <c r="CT418" s="401"/>
      <c r="CU418" s="401"/>
      <c r="CV418" s="401"/>
      <c r="CW418" s="401"/>
      <c r="CX418" s="401"/>
      <c r="CY418" s="401"/>
      <c r="CZ418" s="401"/>
      <c r="DA418" s="401"/>
      <c r="DB418" s="401"/>
      <c r="DC418" s="401"/>
      <c r="DD418" s="401"/>
      <c r="DE418" s="401"/>
      <c r="DF418" s="401"/>
      <c r="DG418" s="401"/>
      <c r="DH418" s="401"/>
      <c r="DI418" s="401"/>
      <c r="DJ418" s="401"/>
      <c r="DK418" s="401"/>
      <c r="DL418" s="401"/>
      <c r="DM418" s="401"/>
      <c r="DN418" s="401"/>
      <c r="DO418" s="401"/>
      <c r="DP418" s="401"/>
      <c r="DQ418" s="401"/>
      <c r="DR418" s="401"/>
      <c r="DS418" s="401"/>
      <c r="DT418" s="401"/>
      <c r="DU418" s="401"/>
      <c r="DV418" s="401"/>
      <c r="DW418" s="401"/>
      <c r="DX418" s="401"/>
      <c r="DY418" s="401"/>
      <c r="DZ418" s="401"/>
      <c r="EA418" s="401"/>
      <c r="EB418" s="401"/>
      <c r="EC418" s="401"/>
      <c r="ED418" s="401"/>
      <c r="EE418" s="401"/>
      <c r="EF418" s="401"/>
      <c r="EG418" s="401"/>
      <c r="EH418" s="401"/>
      <c r="EI418" s="401"/>
      <c r="EJ418" s="401"/>
      <c r="EK418" s="401"/>
    </row>
    <row r="419" spans="1:141" ht="14.4" x14ac:dyDescent="0.3">
      <c r="A419" s="401"/>
      <c r="B419" s="401"/>
      <c r="C419" s="401"/>
      <c r="D419" s="401"/>
      <c r="E419" s="401"/>
      <c r="F419" s="401"/>
      <c r="G419" s="401"/>
      <c r="H419" s="401"/>
      <c r="I419" s="401"/>
      <c r="J419" s="401"/>
      <c r="K419" s="401"/>
      <c r="L419" s="401"/>
      <c r="M419" s="401"/>
      <c r="N419" s="401"/>
      <c r="O419" s="401"/>
      <c r="P419" s="401"/>
      <c r="Q419" s="401"/>
      <c r="R419" s="401"/>
      <c r="S419" s="401"/>
      <c r="T419" s="401"/>
      <c r="U419" s="401"/>
      <c r="V419" s="401"/>
      <c r="W419" s="401"/>
      <c r="X419" s="401"/>
      <c r="Y419" s="401"/>
      <c r="Z419" s="401"/>
      <c r="AA419" s="401"/>
      <c r="AB419" s="401"/>
      <c r="AC419" s="401"/>
      <c r="AD419" s="401"/>
      <c r="AE419" s="401"/>
      <c r="AF419" s="401"/>
      <c r="AG419" s="401"/>
      <c r="AH419" s="401"/>
      <c r="AI419" s="401"/>
      <c r="AJ419" s="401"/>
      <c r="AK419" s="401"/>
      <c r="AL419" s="401"/>
      <c r="AM419" s="401"/>
      <c r="AN419" s="401"/>
      <c r="AO419" s="401"/>
      <c r="AP419" s="401"/>
      <c r="AQ419" s="401"/>
      <c r="AR419" s="401"/>
      <c r="AS419" s="401"/>
      <c r="AT419" s="401"/>
      <c r="AU419" s="401"/>
      <c r="AV419" s="401"/>
      <c r="AW419" s="401"/>
      <c r="AX419" s="401"/>
      <c r="AY419" s="401"/>
      <c r="AZ419" s="401"/>
      <c r="BA419" s="401"/>
      <c r="BB419" s="401"/>
      <c r="BC419" s="401"/>
      <c r="BD419" s="401"/>
      <c r="BE419" s="401"/>
      <c r="BF419" s="401"/>
      <c r="BG419" s="401"/>
      <c r="BH419" s="401"/>
      <c r="BI419" s="401"/>
      <c r="BJ419" s="401"/>
      <c r="BK419" s="401"/>
      <c r="BL419" s="401"/>
      <c r="BM419" s="401"/>
      <c r="BN419" s="401"/>
      <c r="BO419" s="401"/>
      <c r="BP419" s="401"/>
      <c r="BQ419" s="401"/>
      <c r="BR419" s="401"/>
      <c r="BS419" s="401"/>
      <c r="BT419" s="401"/>
      <c r="BU419" s="401"/>
      <c r="BV419" s="401"/>
      <c r="BW419" s="401"/>
      <c r="BX419" s="401"/>
      <c r="BY419" s="401"/>
      <c r="BZ419" s="401"/>
      <c r="CA419" s="401"/>
      <c r="CB419" s="401"/>
      <c r="CC419" s="401"/>
      <c r="CD419" s="401"/>
      <c r="CE419" s="401"/>
      <c r="CF419" s="401"/>
      <c r="CG419" s="401"/>
      <c r="CH419" s="401"/>
      <c r="CI419" s="401"/>
      <c r="CJ419" s="401"/>
      <c r="CK419" s="401"/>
      <c r="CL419" s="401"/>
      <c r="CM419" s="401"/>
      <c r="CN419" s="401"/>
      <c r="CO419" s="401"/>
      <c r="CP419" s="401"/>
      <c r="CQ419" s="401"/>
      <c r="CR419" s="401"/>
      <c r="CS419" s="401"/>
      <c r="CT419" s="401"/>
      <c r="CU419" s="401"/>
      <c r="CV419" s="401"/>
      <c r="CW419" s="401"/>
      <c r="CX419" s="401"/>
      <c r="CY419" s="401"/>
      <c r="CZ419" s="401"/>
      <c r="DA419" s="401"/>
      <c r="DB419" s="401"/>
      <c r="DC419" s="401"/>
      <c r="DD419" s="401"/>
      <c r="DE419" s="401"/>
      <c r="DF419" s="401"/>
      <c r="DG419" s="401"/>
      <c r="DH419" s="401"/>
      <c r="DI419" s="401"/>
      <c r="DJ419" s="401"/>
      <c r="DK419" s="401"/>
      <c r="DL419" s="401"/>
      <c r="DM419" s="401"/>
      <c r="DN419" s="401"/>
      <c r="DO419" s="401"/>
      <c r="DP419" s="401"/>
      <c r="DQ419" s="401"/>
      <c r="DR419" s="401"/>
      <c r="DS419" s="401"/>
      <c r="DT419" s="401"/>
      <c r="DU419" s="401"/>
      <c r="DV419" s="401"/>
      <c r="DW419" s="401"/>
      <c r="DX419" s="401"/>
      <c r="DY419" s="401"/>
      <c r="DZ419" s="401"/>
      <c r="EA419" s="401"/>
      <c r="EB419" s="401"/>
      <c r="EC419" s="401"/>
      <c r="ED419" s="401"/>
      <c r="EE419" s="401"/>
      <c r="EF419" s="401"/>
      <c r="EG419" s="401"/>
      <c r="EH419" s="401"/>
      <c r="EI419" s="401"/>
      <c r="EJ419" s="401"/>
      <c r="EK419" s="401"/>
    </row>
    <row r="420" spans="1:141" ht="14.4" x14ac:dyDescent="0.3">
      <c r="A420" s="401"/>
      <c r="B420" s="401"/>
      <c r="C420" s="401"/>
      <c r="D420" s="401"/>
      <c r="E420" s="401"/>
      <c r="F420" s="401"/>
      <c r="G420" s="401"/>
      <c r="H420" s="401"/>
      <c r="I420" s="401"/>
      <c r="J420" s="401"/>
      <c r="K420" s="401"/>
      <c r="L420" s="401"/>
      <c r="M420" s="401"/>
      <c r="N420" s="401"/>
      <c r="O420" s="401"/>
      <c r="P420" s="401"/>
      <c r="Q420" s="401"/>
      <c r="R420" s="401"/>
      <c r="S420" s="401"/>
      <c r="T420" s="401"/>
      <c r="U420" s="401"/>
      <c r="V420" s="401"/>
      <c r="W420" s="401"/>
      <c r="X420" s="401"/>
      <c r="Y420" s="401"/>
      <c r="Z420" s="401"/>
      <c r="AA420" s="401"/>
      <c r="AB420" s="401"/>
      <c r="AC420" s="401"/>
      <c r="AD420" s="401"/>
      <c r="AE420" s="401"/>
      <c r="AF420" s="401"/>
      <c r="AG420" s="401"/>
      <c r="AH420" s="401"/>
      <c r="AI420" s="401"/>
      <c r="AJ420" s="401"/>
      <c r="AK420" s="401"/>
      <c r="AL420" s="401"/>
      <c r="AM420" s="401"/>
      <c r="AN420" s="401"/>
      <c r="AO420" s="401"/>
      <c r="AP420" s="401"/>
      <c r="AQ420" s="401"/>
      <c r="AR420" s="401"/>
      <c r="AS420" s="401"/>
      <c r="AT420" s="401"/>
      <c r="AU420" s="401"/>
      <c r="AV420" s="401"/>
      <c r="AW420" s="401"/>
      <c r="AX420" s="401"/>
      <c r="AY420" s="401"/>
      <c r="AZ420" s="401"/>
      <c r="BA420" s="401"/>
      <c r="BB420" s="401"/>
      <c r="BC420" s="401"/>
      <c r="BD420" s="401"/>
      <c r="BE420" s="401"/>
      <c r="BF420" s="401"/>
      <c r="BG420" s="401"/>
      <c r="BH420" s="401"/>
      <c r="BI420" s="401"/>
      <c r="BJ420" s="401"/>
      <c r="BK420" s="401"/>
      <c r="BL420" s="401"/>
      <c r="BM420" s="401"/>
      <c r="BN420" s="401"/>
      <c r="BO420" s="401"/>
      <c r="BP420" s="401"/>
      <c r="BQ420" s="401"/>
      <c r="BR420" s="401"/>
      <c r="BS420" s="401"/>
      <c r="BT420" s="401"/>
      <c r="BU420" s="401"/>
      <c r="BV420" s="401"/>
      <c r="BW420" s="401"/>
      <c r="BX420" s="401"/>
      <c r="BY420" s="401"/>
      <c r="BZ420" s="401"/>
      <c r="CA420" s="401"/>
      <c r="CB420" s="401"/>
      <c r="CC420" s="401"/>
      <c r="CD420" s="401"/>
      <c r="CE420" s="401"/>
      <c r="CF420" s="401"/>
      <c r="CG420" s="401"/>
      <c r="CH420" s="401"/>
      <c r="CI420" s="401"/>
      <c r="CJ420" s="401"/>
      <c r="CK420" s="401"/>
      <c r="CL420" s="401"/>
      <c r="CM420" s="401"/>
      <c r="CN420" s="401"/>
      <c r="CO420" s="401"/>
      <c r="CP420" s="401"/>
      <c r="CQ420" s="401"/>
      <c r="CR420" s="401"/>
      <c r="CS420" s="401"/>
      <c r="CT420" s="401"/>
      <c r="CU420" s="401"/>
      <c r="CV420" s="401"/>
      <c r="CW420" s="401"/>
      <c r="CX420" s="401"/>
      <c r="CY420" s="401"/>
      <c r="CZ420" s="401"/>
      <c r="DA420" s="401"/>
      <c r="DB420" s="401"/>
      <c r="DC420" s="401"/>
      <c r="DD420" s="401"/>
      <c r="DE420" s="401"/>
      <c r="DF420" s="401"/>
      <c r="DG420" s="401"/>
      <c r="DH420" s="401"/>
      <c r="DI420" s="401"/>
      <c r="DJ420" s="401"/>
      <c r="DK420" s="401"/>
      <c r="DL420" s="401"/>
      <c r="DM420" s="401"/>
      <c r="DN420" s="401"/>
      <c r="DO420" s="401"/>
      <c r="DP420" s="401"/>
      <c r="DQ420" s="401"/>
      <c r="DR420" s="401"/>
      <c r="DS420" s="401"/>
      <c r="DT420" s="401"/>
      <c r="DU420" s="401"/>
      <c r="DV420" s="401"/>
      <c r="DW420" s="401"/>
      <c r="DX420" s="401"/>
      <c r="DY420" s="401"/>
      <c r="DZ420" s="401"/>
      <c r="EA420" s="401"/>
      <c r="EB420" s="401"/>
      <c r="EC420" s="401"/>
      <c r="ED420" s="401"/>
      <c r="EE420" s="401"/>
      <c r="EF420" s="401"/>
      <c r="EG420" s="401"/>
      <c r="EH420" s="401"/>
      <c r="EI420" s="401"/>
      <c r="EJ420" s="401"/>
      <c r="EK420" s="401"/>
    </row>
    <row r="421" spans="1:141" ht="14.4" x14ac:dyDescent="0.3">
      <c r="A421" s="401"/>
      <c r="B421" s="401"/>
      <c r="C421" s="401"/>
      <c r="D421" s="401"/>
      <c r="E421" s="401"/>
      <c r="F421" s="401"/>
      <c r="G421" s="401"/>
      <c r="H421" s="401"/>
      <c r="I421" s="401"/>
      <c r="J421" s="401"/>
      <c r="K421" s="401"/>
      <c r="L421" s="401"/>
      <c r="M421" s="401"/>
      <c r="N421" s="401"/>
      <c r="O421" s="401"/>
      <c r="P421" s="401"/>
      <c r="Q421" s="401"/>
      <c r="R421" s="401"/>
      <c r="S421" s="401"/>
      <c r="T421" s="401"/>
      <c r="U421" s="401"/>
      <c r="V421" s="401"/>
      <c r="W421" s="401"/>
      <c r="X421" s="401"/>
      <c r="Y421" s="401"/>
      <c r="Z421" s="401"/>
      <c r="AA421" s="401"/>
      <c r="AB421" s="401"/>
      <c r="AC421" s="401"/>
      <c r="AD421" s="401"/>
      <c r="AE421" s="401"/>
      <c r="AF421" s="401"/>
      <c r="AG421" s="401"/>
      <c r="AH421" s="401"/>
      <c r="AI421" s="401"/>
      <c r="AJ421" s="401"/>
      <c r="AK421" s="401"/>
      <c r="AL421" s="401"/>
      <c r="AM421" s="401"/>
      <c r="AN421" s="401"/>
      <c r="AO421" s="401"/>
      <c r="AP421" s="401"/>
      <c r="AQ421" s="401"/>
      <c r="AR421" s="401"/>
      <c r="AS421" s="401"/>
      <c r="AT421" s="401"/>
      <c r="AU421" s="401"/>
      <c r="AV421" s="401"/>
      <c r="AW421" s="401"/>
      <c r="AX421" s="401"/>
      <c r="AY421" s="401"/>
      <c r="AZ421" s="401"/>
      <c r="BA421" s="401"/>
      <c r="BB421" s="401"/>
      <c r="BC421" s="401"/>
      <c r="BD421" s="401"/>
      <c r="BE421" s="401"/>
      <c r="BF421" s="401"/>
      <c r="BG421" s="401"/>
      <c r="BH421" s="401"/>
      <c r="BI421" s="401"/>
      <c r="BJ421" s="401"/>
      <c r="BK421" s="401"/>
      <c r="BL421" s="401"/>
      <c r="BM421" s="401"/>
      <c r="BN421" s="401"/>
      <c r="BO421" s="401"/>
      <c r="BP421" s="401"/>
      <c r="BQ421" s="401"/>
      <c r="BR421" s="401"/>
      <c r="BS421" s="401"/>
      <c r="BT421" s="401"/>
      <c r="BU421" s="401"/>
      <c r="BV421" s="401"/>
      <c r="BW421" s="401"/>
      <c r="BX421" s="401"/>
      <c r="BY421" s="401"/>
      <c r="BZ421" s="401"/>
      <c r="CA421" s="401"/>
      <c r="CB421" s="401"/>
      <c r="CC421" s="401"/>
      <c r="CD421" s="401"/>
      <c r="CE421" s="401"/>
      <c r="CF421" s="401"/>
      <c r="CG421" s="401"/>
      <c r="CH421" s="401"/>
      <c r="CI421" s="401"/>
      <c r="CJ421" s="401"/>
      <c r="CK421" s="401"/>
      <c r="CL421" s="401"/>
      <c r="CM421" s="401"/>
      <c r="CN421" s="401"/>
      <c r="CO421" s="401"/>
      <c r="CP421" s="401"/>
      <c r="CQ421" s="401"/>
      <c r="CR421" s="401"/>
      <c r="CS421" s="401"/>
      <c r="CT421" s="401"/>
      <c r="CU421" s="401"/>
      <c r="CV421" s="401"/>
      <c r="CW421" s="401"/>
      <c r="CX421" s="401"/>
      <c r="CY421" s="401"/>
      <c r="CZ421" s="401"/>
      <c r="DA421" s="401"/>
      <c r="DB421" s="401"/>
      <c r="DC421" s="401"/>
      <c r="DD421" s="401"/>
      <c r="DE421" s="401"/>
      <c r="DF421" s="401"/>
      <c r="DG421" s="401"/>
      <c r="DH421" s="401"/>
      <c r="DI421" s="401"/>
      <c r="DJ421" s="401"/>
      <c r="DK421" s="401"/>
      <c r="DL421" s="401"/>
      <c r="DM421" s="401"/>
      <c r="DN421" s="401"/>
      <c r="DO421" s="401"/>
      <c r="DP421" s="401"/>
      <c r="DQ421" s="401"/>
      <c r="DR421" s="401"/>
      <c r="DS421" s="401"/>
      <c r="DT421" s="401"/>
      <c r="DU421" s="401"/>
      <c r="DV421" s="401"/>
      <c r="DW421" s="401"/>
      <c r="DX421" s="401"/>
      <c r="DY421" s="401"/>
      <c r="DZ421" s="401"/>
      <c r="EA421" s="401"/>
      <c r="EB421" s="401"/>
      <c r="EC421" s="401"/>
      <c r="ED421" s="401"/>
      <c r="EE421" s="401"/>
      <c r="EF421" s="401"/>
      <c r="EG421" s="401"/>
      <c r="EH421" s="401"/>
      <c r="EI421" s="401"/>
      <c r="EJ421" s="401"/>
      <c r="EK421" s="401"/>
    </row>
    <row r="422" spans="1:141" ht="14.4" x14ac:dyDescent="0.3">
      <c r="A422" s="401"/>
      <c r="B422" s="401"/>
      <c r="C422" s="401"/>
      <c r="D422" s="401"/>
      <c r="E422" s="401"/>
      <c r="F422" s="401"/>
      <c r="G422" s="401"/>
      <c r="H422" s="401"/>
      <c r="I422" s="401"/>
      <c r="J422" s="401"/>
      <c r="K422" s="401"/>
      <c r="L422" s="401"/>
      <c r="M422" s="401"/>
      <c r="N422" s="401"/>
      <c r="O422" s="401"/>
      <c r="P422" s="401"/>
      <c r="Q422" s="401"/>
      <c r="R422" s="401"/>
      <c r="S422" s="401"/>
      <c r="T422" s="401"/>
      <c r="U422" s="401"/>
      <c r="V422" s="401"/>
      <c r="W422" s="401"/>
      <c r="X422" s="401"/>
      <c r="Y422" s="401"/>
      <c r="Z422" s="401"/>
      <c r="AA422" s="401"/>
      <c r="AB422" s="401"/>
      <c r="AC422" s="401"/>
      <c r="AD422" s="401"/>
      <c r="AE422" s="401"/>
      <c r="AF422" s="401"/>
      <c r="AG422" s="401"/>
      <c r="AH422" s="401"/>
      <c r="AI422" s="401"/>
      <c r="AJ422" s="401"/>
      <c r="AK422" s="401"/>
      <c r="AL422" s="401"/>
      <c r="AM422" s="401"/>
      <c r="AN422" s="401"/>
      <c r="AO422" s="401"/>
      <c r="AP422" s="401"/>
      <c r="AQ422" s="401"/>
      <c r="AR422" s="401"/>
      <c r="AS422" s="401"/>
      <c r="AT422" s="401"/>
      <c r="AU422" s="401"/>
      <c r="AV422" s="401"/>
      <c r="AW422" s="401"/>
      <c r="AX422" s="401"/>
      <c r="AY422" s="401"/>
      <c r="AZ422" s="401"/>
      <c r="BA422" s="401"/>
      <c r="BB422" s="401"/>
      <c r="BC422" s="401"/>
      <c r="BD422" s="401"/>
      <c r="BE422" s="401"/>
      <c r="BF422" s="401"/>
      <c r="BG422" s="401"/>
      <c r="BH422" s="401"/>
      <c r="BI422" s="401"/>
      <c r="BJ422" s="401"/>
      <c r="BK422" s="401"/>
      <c r="BL422" s="401"/>
      <c r="BM422" s="401"/>
      <c r="BN422" s="401"/>
      <c r="BO422" s="401"/>
      <c r="BP422" s="401"/>
      <c r="BQ422" s="401"/>
      <c r="BR422" s="401"/>
      <c r="BS422" s="401"/>
      <c r="BT422" s="401"/>
      <c r="BU422" s="401"/>
      <c r="BV422" s="401"/>
      <c r="BW422" s="401"/>
      <c r="BX422" s="401"/>
      <c r="BY422" s="401"/>
      <c r="BZ422" s="401"/>
      <c r="CA422" s="401"/>
      <c r="CB422" s="401"/>
      <c r="CC422" s="401"/>
      <c r="CD422" s="401"/>
      <c r="CE422" s="401"/>
      <c r="CF422" s="401"/>
      <c r="CG422" s="401"/>
      <c r="CH422" s="401"/>
      <c r="CI422" s="401"/>
      <c r="CJ422" s="401"/>
      <c r="CK422" s="401"/>
      <c r="CL422" s="401"/>
      <c r="CM422" s="401"/>
      <c r="CN422" s="401"/>
      <c r="CO422" s="401"/>
      <c r="CP422" s="401"/>
      <c r="CQ422" s="401"/>
      <c r="CR422" s="401"/>
      <c r="CS422" s="401"/>
      <c r="CT422" s="401"/>
      <c r="CU422" s="401"/>
      <c r="CV422" s="401"/>
      <c r="CW422" s="401"/>
      <c r="CX422" s="401"/>
      <c r="CY422" s="401"/>
      <c r="CZ422" s="401"/>
      <c r="DA422" s="401"/>
      <c r="DB422" s="401"/>
      <c r="DC422" s="401"/>
      <c r="DD422" s="401"/>
      <c r="DE422" s="401"/>
      <c r="DF422" s="401"/>
      <c r="DG422" s="401"/>
      <c r="DH422" s="401"/>
      <c r="DI422" s="401"/>
      <c r="DJ422" s="401"/>
      <c r="DK422" s="401"/>
      <c r="DL422" s="401"/>
      <c r="DM422" s="401"/>
      <c r="DN422" s="401"/>
      <c r="DO422" s="401"/>
      <c r="DP422" s="401"/>
      <c r="DQ422" s="401"/>
      <c r="DR422" s="401"/>
      <c r="DS422" s="401"/>
      <c r="DT422" s="401"/>
      <c r="DU422" s="401"/>
      <c r="DV422" s="401"/>
      <c r="DW422" s="401"/>
      <c r="DX422" s="401"/>
      <c r="DY422" s="401"/>
      <c r="DZ422" s="401"/>
      <c r="EA422" s="401"/>
      <c r="EB422" s="401"/>
      <c r="EC422" s="401"/>
      <c r="ED422" s="401"/>
      <c r="EE422" s="401"/>
      <c r="EF422" s="401"/>
      <c r="EG422" s="401"/>
      <c r="EH422" s="401"/>
      <c r="EI422" s="401"/>
      <c r="EJ422" s="401"/>
      <c r="EK422" s="401"/>
    </row>
    <row r="423" spans="1:141" ht="14.4" x14ac:dyDescent="0.3">
      <c r="A423" s="401"/>
      <c r="B423" s="401"/>
      <c r="C423" s="401"/>
      <c r="D423" s="401"/>
      <c r="E423" s="401"/>
      <c r="F423" s="401"/>
      <c r="G423" s="401"/>
      <c r="H423" s="401"/>
      <c r="I423" s="401"/>
      <c r="J423" s="401"/>
      <c r="K423" s="401"/>
      <c r="L423" s="401"/>
      <c r="M423" s="401"/>
      <c r="N423" s="401"/>
      <c r="O423" s="401"/>
      <c r="P423" s="401"/>
      <c r="Q423" s="401"/>
      <c r="R423" s="401"/>
      <c r="S423" s="401"/>
      <c r="T423" s="401"/>
      <c r="U423" s="401"/>
      <c r="V423" s="401"/>
      <c r="W423" s="401"/>
      <c r="X423" s="401"/>
      <c r="Y423" s="401"/>
      <c r="Z423" s="401"/>
      <c r="AA423" s="401"/>
      <c r="AB423" s="401"/>
      <c r="AC423" s="401"/>
      <c r="AD423" s="401"/>
      <c r="AE423" s="401"/>
      <c r="AF423" s="401"/>
      <c r="AG423" s="401"/>
      <c r="AH423" s="401"/>
      <c r="AI423" s="401"/>
      <c r="AJ423" s="401"/>
      <c r="AK423" s="401"/>
      <c r="AL423" s="401"/>
      <c r="AM423" s="401"/>
      <c r="AN423" s="401"/>
      <c r="AO423" s="401"/>
      <c r="AP423" s="401"/>
      <c r="AQ423" s="401"/>
      <c r="AR423" s="401"/>
      <c r="AS423" s="401"/>
      <c r="AT423" s="401"/>
      <c r="AU423" s="401"/>
      <c r="AV423" s="401"/>
      <c r="AW423" s="401"/>
      <c r="AX423" s="401"/>
      <c r="AY423" s="401"/>
      <c r="AZ423" s="401"/>
      <c r="BA423" s="401"/>
      <c r="BB423" s="401"/>
      <c r="BC423" s="401"/>
      <c r="BD423" s="401"/>
      <c r="BE423" s="401"/>
      <c r="BF423" s="401"/>
      <c r="BG423" s="401"/>
      <c r="BH423" s="401"/>
      <c r="BI423" s="401"/>
      <c r="BJ423" s="401"/>
      <c r="BK423" s="401"/>
      <c r="BL423" s="401"/>
      <c r="BM423" s="401"/>
      <c r="BN423" s="401"/>
      <c r="BO423" s="401"/>
      <c r="BP423" s="401"/>
      <c r="BQ423" s="401"/>
      <c r="BR423" s="401"/>
      <c r="BS423" s="401"/>
      <c r="BT423" s="401"/>
      <c r="BU423" s="401"/>
      <c r="BV423" s="401"/>
      <c r="BW423" s="401"/>
      <c r="BX423" s="401"/>
      <c r="BY423" s="401"/>
      <c r="BZ423" s="401"/>
      <c r="CA423" s="401"/>
      <c r="CB423" s="401"/>
      <c r="CC423" s="401"/>
      <c r="CD423" s="401"/>
      <c r="CE423" s="401"/>
      <c r="CF423" s="401"/>
      <c r="CG423" s="401"/>
      <c r="CH423" s="401"/>
      <c r="CI423" s="401"/>
      <c r="CJ423" s="401"/>
      <c r="CK423" s="401"/>
      <c r="CL423" s="401"/>
      <c r="CM423" s="401"/>
      <c r="CN423" s="401"/>
      <c r="CO423" s="401"/>
      <c r="CP423" s="401"/>
      <c r="CQ423" s="401"/>
      <c r="CR423" s="401"/>
      <c r="CS423" s="401"/>
      <c r="CT423" s="401"/>
      <c r="CU423" s="401"/>
      <c r="CV423" s="401"/>
      <c r="CW423" s="401"/>
      <c r="CX423" s="401"/>
      <c r="CY423" s="401"/>
      <c r="CZ423" s="401"/>
      <c r="DA423" s="401"/>
      <c r="DB423" s="401"/>
      <c r="DC423" s="401"/>
      <c r="DD423" s="401"/>
      <c r="DE423" s="401"/>
      <c r="DF423" s="401"/>
      <c r="DG423" s="401"/>
      <c r="DH423" s="401"/>
      <c r="DI423" s="401"/>
      <c r="DJ423" s="401"/>
      <c r="DK423" s="401"/>
      <c r="DL423" s="401"/>
      <c r="DM423" s="401"/>
      <c r="DN423" s="401"/>
      <c r="DO423" s="401"/>
      <c r="DP423" s="401"/>
      <c r="DQ423" s="401"/>
      <c r="DR423" s="401"/>
      <c r="DS423" s="401"/>
      <c r="DT423" s="401"/>
      <c r="DU423" s="401"/>
      <c r="DV423" s="401"/>
      <c r="DW423" s="401"/>
      <c r="DX423" s="401"/>
      <c r="DY423" s="401"/>
      <c r="DZ423" s="401"/>
      <c r="EA423" s="401"/>
      <c r="EB423" s="401"/>
      <c r="EC423" s="401"/>
      <c r="ED423" s="401"/>
      <c r="EE423" s="401"/>
      <c r="EF423" s="401"/>
      <c r="EG423" s="401"/>
      <c r="EH423" s="401"/>
      <c r="EI423" s="401"/>
      <c r="EJ423" s="401"/>
      <c r="EK423" s="401"/>
    </row>
    <row r="424" spans="1:141" ht="14.4" x14ac:dyDescent="0.3">
      <c r="A424" s="401"/>
      <c r="B424" s="401"/>
      <c r="C424" s="401"/>
      <c r="D424" s="401"/>
      <c r="E424" s="401"/>
      <c r="F424" s="401"/>
      <c r="G424" s="401"/>
      <c r="H424" s="401"/>
      <c r="I424" s="401"/>
      <c r="J424" s="401"/>
      <c r="K424" s="401"/>
      <c r="L424" s="401"/>
      <c r="M424" s="401"/>
      <c r="N424" s="401"/>
      <c r="O424" s="401"/>
      <c r="P424" s="401"/>
      <c r="Q424" s="401"/>
      <c r="R424" s="401"/>
      <c r="S424" s="401"/>
      <c r="T424" s="401"/>
      <c r="U424" s="401"/>
      <c r="V424" s="401"/>
      <c r="W424" s="401"/>
      <c r="X424" s="401"/>
      <c r="Y424" s="401"/>
      <c r="Z424" s="401"/>
      <c r="AA424" s="401"/>
      <c r="AB424" s="401"/>
      <c r="AC424" s="401"/>
      <c r="AD424" s="401"/>
      <c r="AE424" s="401"/>
      <c r="AF424" s="401"/>
      <c r="AG424" s="401"/>
      <c r="AH424" s="401"/>
      <c r="AI424" s="401"/>
      <c r="AJ424" s="401"/>
      <c r="AK424" s="401"/>
      <c r="AL424" s="401"/>
      <c r="AM424" s="401"/>
      <c r="AN424" s="401"/>
      <c r="AO424" s="401"/>
      <c r="AP424" s="401"/>
      <c r="AQ424" s="401"/>
      <c r="AR424" s="401"/>
      <c r="AS424" s="401"/>
      <c r="AT424" s="401"/>
      <c r="AU424" s="401"/>
      <c r="AV424" s="401"/>
      <c r="AW424" s="401"/>
      <c r="AX424" s="401"/>
      <c r="AY424" s="401"/>
      <c r="AZ424" s="401"/>
      <c r="BA424" s="401"/>
      <c r="BB424" s="401"/>
      <c r="BC424" s="401"/>
      <c r="BD424" s="401"/>
      <c r="BE424" s="401"/>
      <c r="BF424" s="401"/>
      <c r="BG424" s="401"/>
      <c r="BH424" s="401"/>
      <c r="BI424" s="401"/>
      <c r="BJ424" s="401"/>
      <c r="BK424" s="401"/>
      <c r="BL424" s="401"/>
      <c r="BM424" s="401"/>
      <c r="BN424" s="401"/>
      <c r="BO424" s="401"/>
      <c r="BP424" s="401"/>
      <c r="BQ424" s="401"/>
      <c r="BR424" s="401"/>
      <c r="BS424" s="401"/>
      <c r="BT424" s="401"/>
      <c r="BU424" s="401"/>
      <c r="BV424" s="401"/>
      <c r="BW424" s="401"/>
      <c r="BX424" s="401"/>
      <c r="BY424" s="401"/>
      <c r="BZ424" s="401"/>
      <c r="CA424" s="401"/>
      <c r="CB424" s="401"/>
      <c r="CC424" s="401"/>
      <c r="CD424" s="401"/>
      <c r="CE424" s="401"/>
      <c r="CF424" s="401"/>
      <c r="CG424" s="401"/>
      <c r="CH424" s="401"/>
      <c r="CI424" s="401"/>
      <c r="CJ424" s="401"/>
      <c r="CK424" s="401"/>
      <c r="CL424" s="401"/>
      <c r="CM424" s="401"/>
      <c r="CN424" s="401"/>
      <c r="CO424" s="401"/>
      <c r="CP424" s="401"/>
      <c r="CQ424" s="401"/>
      <c r="CR424" s="401"/>
      <c r="CS424" s="401"/>
      <c r="CT424" s="401"/>
      <c r="CU424" s="401"/>
      <c r="CV424" s="401"/>
      <c r="CW424" s="401"/>
      <c r="CX424" s="401"/>
      <c r="CY424" s="401"/>
      <c r="CZ424" s="401"/>
      <c r="DA424" s="401"/>
      <c r="DB424" s="401"/>
      <c r="DC424" s="401"/>
      <c r="DD424" s="401"/>
      <c r="DE424" s="401"/>
      <c r="DF424" s="401"/>
      <c r="DG424" s="401"/>
      <c r="DH424" s="401"/>
      <c r="DI424" s="401"/>
      <c r="DJ424" s="401"/>
      <c r="DK424" s="401"/>
      <c r="DL424" s="401"/>
      <c r="DM424" s="401"/>
      <c r="DN424" s="401"/>
      <c r="DO424" s="401"/>
      <c r="DP424" s="401"/>
      <c r="DQ424" s="401"/>
      <c r="DR424" s="401"/>
      <c r="DS424" s="401"/>
      <c r="DT424" s="401"/>
      <c r="DU424" s="401"/>
      <c r="DV424" s="401"/>
      <c r="DW424" s="401"/>
      <c r="DX424" s="401"/>
      <c r="DY424" s="401"/>
      <c r="DZ424" s="401"/>
      <c r="EA424" s="401"/>
      <c r="EB424" s="401"/>
      <c r="EC424" s="401"/>
      <c r="ED424" s="401"/>
      <c r="EE424" s="401"/>
      <c r="EF424" s="401"/>
      <c r="EG424" s="401"/>
      <c r="EH424" s="401"/>
      <c r="EI424" s="401"/>
      <c r="EJ424" s="401"/>
      <c r="EK424" s="401"/>
    </row>
    <row r="425" spans="1:141" ht="14.4" x14ac:dyDescent="0.3">
      <c r="A425" s="401"/>
      <c r="B425" s="401"/>
      <c r="C425" s="401"/>
      <c r="D425" s="401"/>
      <c r="E425" s="401"/>
      <c r="F425" s="401"/>
      <c r="G425" s="401"/>
      <c r="H425" s="401"/>
      <c r="I425" s="401"/>
      <c r="J425" s="401"/>
      <c r="K425" s="401"/>
      <c r="L425" s="401"/>
      <c r="M425" s="401"/>
      <c r="N425" s="401"/>
      <c r="O425" s="401"/>
      <c r="P425" s="401"/>
      <c r="Q425" s="401"/>
      <c r="R425" s="401"/>
      <c r="S425" s="401"/>
      <c r="T425" s="401"/>
      <c r="U425" s="401"/>
      <c r="V425" s="401"/>
      <c r="W425" s="401"/>
      <c r="X425" s="401"/>
      <c r="Y425" s="401"/>
      <c r="Z425" s="401"/>
      <c r="AA425" s="401"/>
      <c r="AB425" s="401"/>
      <c r="AC425" s="401"/>
      <c r="AD425" s="401"/>
      <c r="AE425" s="401"/>
      <c r="AF425" s="401"/>
      <c r="AG425" s="401"/>
      <c r="AH425" s="401"/>
      <c r="AI425" s="401"/>
      <c r="AJ425" s="401"/>
      <c r="AK425" s="401"/>
      <c r="AL425" s="401"/>
      <c r="AM425" s="401"/>
      <c r="AN425" s="401"/>
      <c r="AO425" s="401"/>
      <c r="AP425" s="401"/>
      <c r="AQ425" s="401"/>
      <c r="AR425" s="401"/>
      <c r="AS425" s="401"/>
      <c r="AT425" s="401"/>
      <c r="AU425" s="401"/>
      <c r="AV425" s="401"/>
      <c r="AW425" s="401"/>
      <c r="AX425" s="401"/>
      <c r="AY425" s="401"/>
      <c r="AZ425" s="401"/>
      <c r="BA425" s="401"/>
      <c r="BB425" s="401"/>
      <c r="BC425" s="401"/>
      <c r="BD425" s="401"/>
      <c r="BE425" s="401"/>
      <c r="BF425" s="401"/>
      <c r="BG425" s="401"/>
      <c r="BH425" s="401"/>
      <c r="BI425" s="401"/>
      <c r="BJ425" s="401"/>
      <c r="BK425" s="401"/>
      <c r="BL425" s="401"/>
      <c r="BM425" s="401"/>
      <c r="BN425" s="401"/>
      <c r="BO425" s="401"/>
      <c r="BP425" s="401"/>
      <c r="BQ425" s="401"/>
      <c r="BR425" s="401"/>
      <c r="BS425" s="401"/>
      <c r="BT425" s="401"/>
      <c r="BU425" s="401"/>
      <c r="BV425" s="401"/>
      <c r="BW425" s="401"/>
      <c r="BX425" s="401"/>
      <c r="BY425" s="401"/>
      <c r="BZ425" s="401"/>
      <c r="CA425" s="401"/>
      <c r="CB425" s="401"/>
      <c r="CC425" s="401"/>
      <c r="CD425" s="401"/>
      <c r="CE425" s="401"/>
      <c r="CF425" s="401"/>
      <c r="CG425" s="401"/>
      <c r="CH425" s="401"/>
      <c r="CI425" s="401"/>
      <c r="CJ425" s="401"/>
      <c r="CK425" s="401"/>
      <c r="CL425" s="401"/>
      <c r="CM425" s="401"/>
      <c r="CN425" s="401"/>
      <c r="CO425" s="401"/>
      <c r="CP425" s="401"/>
      <c r="CQ425" s="401"/>
      <c r="CR425" s="401"/>
      <c r="CS425" s="401"/>
      <c r="CT425" s="401"/>
      <c r="CU425" s="401"/>
      <c r="CV425" s="401"/>
      <c r="CW425" s="401"/>
      <c r="CX425" s="401"/>
      <c r="CY425" s="401"/>
      <c r="CZ425" s="401"/>
      <c r="DA425" s="401"/>
      <c r="DB425" s="401"/>
      <c r="DC425" s="401"/>
      <c r="DD425" s="401"/>
      <c r="DE425" s="401"/>
      <c r="DF425" s="401"/>
      <c r="DG425" s="401"/>
      <c r="DH425" s="401"/>
      <c r="DI425" s="401"/>
      <c r="DJ425" s="401"/>
      <c r="DK425" s="401"/>
      <c r="DL425" s="401"/>
      <c r="DM425" s="401"/>
      <c r="DN425" s="401"/>
      <c r="DO425" s="401"/>
      <c r="DP425" s="401"/>
      <c r="DQ425" s="401"/>
      <c r="DR425" s="401"/>
      <c r="DS425" s="401"/>
      <c r="DT425" s="401"/>
      <c r="DU425" s="401"/>
      <c r="DV425" s="401"/>
      <c r="DW425" s="401"/>
      <c r="DX425" s="401"/>
      <c r="DY425" s="401"/>
      <c r="DZ425" s="401"/>
      <c r="EA425" s="401"/>
      <c r="EB425" s="401"/>
      <c r="EC425" s="401"/>
      <c r="ED425" s="401"/>
      <c r="EE425" s="401"/>
      <c r="EF425" s="401"/>
      <c r="EG425" s="401"/>
      <c r="EH425" s="401"/>
      <c r="EI425" s="401"/>
      <c r="EJ425" s="401"/>
      <c r="EK425" s="401"/>
    </row>
    <row r="426" spans="1:141" ht="14.4" x14ac:dyDescent="0.3">
      <c r="A426" s="401"/>
      <c r="B426" s="401"/>
      <c r="C426" s="401"/>
      <c r="D426" s="401"/>
      <c r="E426" s="401"/>
      <c r="F426" s="401"/>
      <c r="G426" s="401"/>
      <c r="H426" s="401"/>
      <c r="I426" s="401"/>
      <c r="J426" s="401"/>
      <c r="K426" s="401"/>
      <c r="L426" s="401"/>
      <c r="M426" s="401"/>
      <c r="N426" s="401"/>
      <c r="O426" s="401"/>
      <c r="P426" s="401"/>
      <c r="Q426" s="401"/>
      <c r="R426" s="401"/>
      <c r="S426" s="401"/>
      <c r="T426" s="401"/>
      <c r="U426" s="401"/>
      <c r="V426" s="401"/>
      <c r="W426" s="401"/>
      <c r="X426" s="401"/>
      <c r="Y426" s="401"/>
      <c r="Z426" s="401"/>
      <c r="AA426" s="401"/>
      <c r="AB426" s="401"/>
      <c r="AC426" s="401"/>
      <c r="AD426" s="401"/>
      <c r="AE426" s="401"/>
      <c r="AF426" s="401"/>
      <c r="AG426" s="401"/>
      <c r="AH426" s="401"/>
      <c r="AI426" s="401"/>
      <c r="AJ426" s="401"/>
      <c r="AK426" s="401"/>
      <c r="AL426" s="401"/>
      <c r="AM426" s="401"/>
      <c r="AN426" s="401"/>
      <c r="AO426" s="401"/>
      <c r="AP426" s="401"/>
      <c r="AQ426" s="401"/>
      <c r="AR426" s="401"/>
      <c r="AS426" s="401"/>
      <c r="AT426" s="401"/>
      <c r="AU426" s="401"/>
      <c r="AV426" s="401"/>
      <c r="AW426" s="401"/>
      <c r="AX426" s="401"/>
      <c r="AY426" s="401"/>
      <c r="AZ426" s="401"/>
      <c r="BA426" s="401"/>
      <c r="BB426" s="401"/>
      <c r="BC426" s="401"/>
      <c r="BD426" s="401"/>
      <c r="BE426" s="401"/>
      <c r="BF426" s="401"/>
      <c r="BG426" s="401"/>
      <c r="BH426" s="401"/>
      <c r="BI426" s="401"/>
      <c r="BJ426" s="401"/>
      <c r="BK426" s="401"/>
      <c r="BL426" s="401"/>
      <c r="BM426" s="401"/>
      <c r="BN426" s="401"/>
      <c r="BO426" s="401"/>
      <c r="BP426" s="401"/>
      <c r="BQ426" s="401"/>
      <c r="BR426" s="401"/>
      <c r="BS426" s="401"/>
      <c r="BT426" s="401"/>
      <c r="BU426" s="401"/>
      <c r="BV426" s="401"/>
      <c r="BW426" s="401"/>
      <c r="BX426" s="401"/>
      <c r="BY426" s="401"/>
      <c r="BZ426" s="401"/>
      <c r="CA426" s="401"/>
      <c r="CB426" s="401"/>
      <c r="CC426" s="401"/>
      <c r="CD426" s="401"/>
      <c r="CE426" s="401"/>
      <c r="CF426" s="401"/>
      <c r="CG426" s="401"/>
      <c r="CH426" s="401"/>
      <c r="CI426" s="401"/>
      <c r="CJ426" s="401"/>
      <c r="CK426" s="401"/>
      <c r="CL426" s="401"/>
      <c r="CM426" s="401"/>
      <c r="CN426" s="401"/>
      <c r="CO426" s="401"/>
      <c r="CP426" s="401"/>
      <c r="CQ426" s="401"/>
      <c r="CR426" s="401"/>
      <c r="CS426" s="401"/>
      <c r="CT426" s="401"/>
      <c r="CU426" s="401"/>
      <c r="CV426" s="401"/>
      <c r="CW426" s="401"/>
      <c r="CX426" s="401"/>
      <c r="CY426" s="401"/>
      <c r="CZ426" s="401"/>
      <c r="DA426" s="401"/>
      <c r="DB426" s="401"/>
      <c r="DC426" s="401"/>
      <c r="DD426" s="401"/>
      <c r="DE426" s="401"/>
      <c r="DF426" s="401"/>
      <c r="DG426" s="401"/>
      <c r="DH426" s="401"/>
      <c r="DI426" s="401"/>
      <c r="DJ426" s="401"/>
      <c r="DK426" s="401"/>
      <c r="DL426" s="401"/>
      <c r="DM426" s="401"/>
      <c r="DN426" s="401"/>
      <c r="DO426" s="401"/>
      <c r="DP426" s="401"/>
      <c r="DQ426" s="401"/>
      <c r="DR426" s="401"/>
      <c r="DS426" s="401"/>
      <c r="DT426" s="401"/>
      <c r="DU426" s="401"/>
      <c r="DV426" s="401"/>
      <c r="DW426" s="401"/>
      <c r="DX426" s="401"/>
      <c r="DY426" s="401"/>
      <c r="DZ426" s="401"/>
      <c r="EA426" s="401"/>
      <c r="EB426" s="401"/>
      <c r="EC426" s="401"/>
      <c r="ED426" s="401"/>
      <c r="EE426" s="401"/>
      <c r="EF426" s="401"/>
      <c r="EG426" s="401"/>
      <c r="EH426" s="401"/>
      <c r="EI426" s="401"/>
      <c r="EJ426" s="401"/>
      <c r="EK426" s="401"/>
    </row>
    <row r="427" spans="1:141" ht="14.4" x14ac:dyDescent="0.3">
      <c r="A427" s="401"/>
      <c r="B427" s="401"/>
      <c r="C427" s="401"/>
      <c r="D427" s="401"/>
      <c r="E427" s="401"/>
      <c r="F427" s="401"/>
      <c r="G427" s="401"/>
      <c r="H427" s="401"/>
      <c r="I427" s="401"/>
      <c r="J427" s="401"/>
      <c r="K427" s="401"/>
      <c r="L427" s="401"/>
      <c r="M427" s="401"/>
      <c r="N427" s="401"/>
      <c r="O427" s="401"/>
      <c r="P427" s="401"/>
      <c r="Q427" s="401"/>
      <c r="R427" s="401"/>
      <c r="S427" s="401"/>
      <c r="T427" s="401"/>
      <c r="U427" s="401"/>
      <c r="V427" s="401"/>
      <c r="W427" s="401"/>
      <c r="X427" s="401"/>
      <c r="Y427" s="401"/>
      <c r="Z427" s="401"/>
      <c r="AA427" s="401"/>
      <c r="AB427" s="401"/>
      <c r="AC427" s="401"/>
      <c r="AD427" s="401"/>
      <c r="AE427" s="401"/>
      <c r="AF427" s="401"/>
      <c r="AG427" s="401"/>
      <c r="AH427" s="401"/>
      <c r="AI427" s="401"/>
      <c r="AJ427" s="401"/>
      <c r="AK427" s="401"/>
      <c r="AL427" s="401"/>
      <c r="AM427" s="401"/>
      <c r="AN427" s="401"/>
      <c r="AO427" s="401"/>
      <c r="AP427" s="401"/>
      <c r="AQ427" s="401"/>
      <c r="AR427" s="401"/>
      <c r="AS427" s="401"/>
      <c r="AT427" s="401"/>
      <c r="AU427" s="401"/>
      <c r="AV427" s="401"/>
      <c r="AW427" s="401"/>
      <c r="AX427" s="401"/>
      <c r="AY427" s="401"/>
      <c r="AZ427" s="401"/>
      <c r="BA427" s="401"/>
      <c r="BB427" s="401"/>
      <c r="BC427" s="401"/>
      <c r="BD427" s="401"/>
      <c r="BE427" s="401"/>
      <c r="BF427" s="401"/>
      <c r="BG427" s="401"/>
      <c r="BH427" s="401"/>
      <c r="BI427" s="401"/>
      <c r="BJ427" s="401"/>
      <c r="BK427" s="401"/>
      <c r="BL427" s="401"/>
      <c r="BM427" s="401"/>
      <c r="BN427" s="401"/>
      <c r="BO427" s="401"/>
      <c r="BP427" s="401"/>
      <c r="BQ427" s="401"/>
      <c r="BR427" s="401"/>
      <c r="BS427" s="401"/>
      <c r="BT427" s="401"/>
      <c r="BU427" s="401"/>
      <c r="BV427" s="401"/>
      <c r="BW427" s="401"/>
      <c r="BX427" s="401"/>
      <c r="BY427" s="401"/>
      <c r="BZ427" s="401"/>
      <c r="CA427" s="401"/>
      <c r="CB427" s="401"/>
      <c r="CC427" s="401"/>
      <c r="CD427" s="401"/>
      <c r="CE427" s="401"/>
      <c r="CF427" s="401"/>
      <c r="CG427" s="401"/>
      <c r="CH427" s="401"/>
      <c r="CI427" s="401"/>
      <c r="CJ427" s="401"/>
      <c r="CK427" s="401"/>
      <c r="CL427" s="401"/>
      <c r="CM427" s="401"/>
      <c r="CN427" s="401"/>
      <c r="CO427" s="401"/>
      <c r="CP427" s="401"/>
      <c r="CQ427" s="401"/>
      <c r="CR427" s="401"/>
      <c r="CS427" s="401"/>
      <c r="CT427" s="401"/>
      <c r="CU427" s="401"/>
      <c r="CV427" s="401"/>
      <c r="CW427" s="401"/>
      <c r="CX427" s="401"/>
      <c r="CY427" s="401"/>
      <c r="CZ427" s="401"/>
      <c r="DA427" s="401"/>
      <c r="DB427" s="401"/>
      <c r="DC427" s="401"/>
      <c r="DD427" s="401"/>
      <c r="DE427" s="401"/>
      <c r="DF427" s="401"/>
      <c r="DG427" s="401"/>
      <c r="DH427" s="401"/>
      <c r="DI427" s="401"/>
      <c r="DJ427" s="401"/>
      <c r="DK427" s="401"/>
      <c r="DL427" s="401"/>
      <c r="DM427" s="401"/>
      <c r="DN427" s="401"/>
      <c r="DO427" s="401"/>
      <c r="DP427" s="401"/>
      <c r="DQ427" s="401"/>
      <c r="DR427" s="401"/>
      <c r="DS427" s="401"/>
      <c r="DT427" s="401"/>
      <c r="DU427" s="401"/>
      <c r="DV427" s="401"/>
      <c r="DW427" s="401"/>
      <c r="DX427" s="401"/>
      <c r="DY427" s="401"/>
      <c r="DZ427" s="401"/>
      <c r="EA427" s="401"/>
      <c r="EB427" s="401"/>
      <c r="EC427" s="401"/>
      <c r="ED427" s="401"/>
      <c r="EE427" s="401"/>
      <c r="EF427" s="401"/>
      <c r="EG427" s="401"/>
      <c r="EH427" s="401"/>
      <c r="EI427" s="401"/>
      <c r="EJ427" s="401"/>
      <c r="EK427" s="401"/>
    </row>
    <row r="428" spans="1:141" ht="14.4" x14ac:dyDescent="0.3">
      <c r="A428" s="401"/>
      <c r="B428" s="401"/>
      <c r="C428" s="401"/>
      <c r="D428" s="401"/>
      <c r="E428" s="401"/>
      <c r="F428" s="401"/>
      <c r="G428" s="401"/>
      <c r="H428" s="401"/>
      <c r="I428" s="401"/>
      <c r="J428" s="401"/>
      <c r="K428" s="401"/>
      <c r="L428" s="401"/>
      <c r="M428" s="401"/>
      <c r="N428" s="401"/>
      <c r="O428" s="401"/>
      <c r="P428" s="401"/>
      <c r="Q428" s="401"/>
      <c r="R428" s="401"/>
      <c r="S428" s="401"/>
      <c r="T428" s="401"/>
      <c r="U428" s="401"/>
      <c r="V428" s="401"/>
      <c r="W428" s="401"/>
      <c r="X428" s="401"/>
      <c r="Y428" s="401"/>
      <c r="Z428" s="401"/>
      <c r="AA428" s="401"/>
      <c r="AB428" s="401"/>
      <c r="AC428" s="401"/>
      <c r="AD428" s="401"/>
      <c r="AE428" s="401"/>
      <c r="AF428" s="401"/>
      <c r="AG428" s="401"/>
      <c r="AH428" s="401"/>
      <c r="AI428" s="401"/>
      <c r="AJ428" s="401"/>
      <c r="AK428" s="401"/>
      <c r="AL428" s="401"/>
      <c r="AM428" s="401"/>
      <c r="AN428" s="401"/>
      <c r="AO428" s="401"/>
      <c r="AP428" s="401"/>
      <c r="AQ428" s="401"/>
      <c r="AR428" s="401"/>
      <c r="AS428" s="401"/>
      <c r="AT428" s="401"/>
      <c r="AU428" s="401"/>
      <c r="AV428" s="401"/>
      <c r="AW428" s="401"/>
      <c r="AX428" s="401"/>
      <c r="AY428" s="401"/>
      <c r="AZ428" s="401"/>
      <c r="BA428" s="401"/>
      <c r="BB428" s="401"/>
      <c r="BC428" s="401"/>
      <c r="BD428" s="401"/>
      <c r="BE428" s="401"/>
      <c r="BF428" s="401"/>
      <c r="BG428" s="401"/>
      <c r="BH428" s="401"/>
      <c r="BI428" s="401"/>
      <c r="BJ428" s="401"/>
      <c r="BK428" s="401"/>
      <c r="BL428" s="401"/>
      <c r="BM428" s="401"/>
      <c r="BN428" s="401"/>
      <c r="BO428" s="401"/>
      <c r="BP428" s="401"/>
      <c r="BQ428" s="401"/>
      <c r="BR428" s="401"/>
      <c r="BS428" s="401"/>
      <c r="BT428" s="401"/>
      <c r="BU428" s="401"/>
      <c r="BV428" s="401"/>
      <c r="BW428" s="401"/>
      <c r="BX428" s="401"/>
      <c r="BY428" s="401"/>
      <c r="BZ428" s="401"/>
      <c r="CA428" s="401"/>
      <c r="CB428" s="401"/>
      <c r="CC428" s="401"/>
      <c r="CD428" s="401"/>
      <c r="CE428" s="401"/>
      <c r="CF428" s="401"/>
      <c r="CG428" s="401"/>
      <c r="CH428" s="401"/>
      <c r="CI428" s="401"/>
      <c r="CJ428" s="401"/>
      <c r="CK428" s="401"/>
      <c r="CL428" s="401"/>
      <c r="CM428" s="401"/>
      <c r="CN428" s="401"/>
      <c r="CO428" s="401"/>
      <c r="CP428" s="401"/>
      <c r="CQ428" s="401"/>
      <c r="CR428" s="401"/>
      <c r="CS428" s="401"/>
      <c r="CT428" s="401"/>
      <c r="CU428" s="401"/>
      <c r="CV428" s="401"/>
      <c r="CW428" s="401"/>
      <c r="CX428" s="401"/>
      <c r="CY428" s="401"/>
      <c r="CZ428" s="401"/>
      <c r="DA428" s="401"/>
      <c r="DB428" s="401"/>
      <c r="DC428" s="401"/>
      <c r="DD428" s="401"/>
      <c r="DE428" s="401"/>
      <c r="DF428" s="401"/>
      <c r="DG428" s="401"/>
      <c r="DH428" s="401"/>
      <c r="DI428" s="401"/>
      <c r="DJ428" s="401"/>
      <c r="DK428" s="401"/>
      <c r="DL428" s="401"/>
      <c r="DM428" s="401"/>
      <c r="DN428" s="401"/>
      <c r="DO428" s="401"/>
      <c r="DP428" s="401"/>
      <c r="DQ428" s="401"/>
      <c r="DR428" s="401"/>
      <c r="DS428" s="401"/>
      <c r="DT428" s="401"/>
      <c r="DU428" s="401"/>
      <c r="DV428" s="401"/>
      <c r="DW428" s="401"/>
      <c r="DX428" s="401"/>
      <c r="DY428" s="401"/>
      <c r="DZ428" s="401"/>
      <c r="EA428" s="401"/>
      <c r="EB428" s="401"/>
      <c r="EC428" s="401"/>
      <c r="ED428" s="401"/>
      <c r="EE428" s="401"/>
      <c r="EF428" s="401"/>
      <c r="EG428" s="401"/>
      <c r="EH428" s="401"/>
      <c r="EI428" s="401"/>
      <c r="EJ428" s="401"/>
      <c r="EK428" s="401"/>
    </row>
    <row r="429" spans="1:141" ht="14.4" x14ac:dyDescent="0.3">
      <c r="A429" s="401"/>
      <c r="B429" s="401"/>
      <c r="C429" s="401"/>
      <c r="D429" s="401"/>
      <c r="E429" s="401"/>
      <c r="F429" s="401"/>
      <c r="G429" s="401"/>
      <c r="H429" s="401"/>
      <c r="I429" s="401"/>
      <c r="J429" s="401"/>
      <c r="K429" s="401"/>
      <c r="L429" s="401"/>
      <c r="M429" s="401"/>
      <c r="N429" s="401"/>
      <c r="O429" s="401"/>
      <c r="P429" s="401"/>
      <c r="Q429" s="401"/>
      <c r="R429" s="401"/>
      <c r="S429" s="401"/>
      <c r="T429" s="401"/>
      <c r="U429" s="401"/>
      <c r="V429" s="401"/>
      <c r="W429" s="401"/>
      <c r="X429" s="401"/>
      <c r="Y429" s="401"/>
      <c r="Z429" s="401"/>
      <c r="AA429" s="401"/>
      <c r="AB429" s="401"/>
      <c r="AC429" s="401"/>
      <c r="AD429" s="401"/>
      <c r="AE429" s="401"/>
      <c r="AF429" s="401"/>
      <c r="AG429" s="401"/>
      <c r="AH429" s="401"/>
      <c r="AI429" s="401"/>
      <c r="AJ429" s="401"/>
      <c r="AK429" s="401"/>
      <c r="AL429" s="401"/>
      <c r="AM429" s="401"/>
      <c r="AN429" s="401"/>
      <c r="AO429" s="401"/>
      <c r="AP429" s="401"/>
      <c r="AQ429" s="401"/>
      <c r="AR429" s="401"/>
      <c r="AS429" s="401"/>
      <c r="AT429" s="401"/>
      <c r="AU429" s="401"/>
      <c r="AV429" s="401"/>
      <c r="AW429" s="401"/>
      <c r="AX429" s="401"/>
      <c r="AY429" s="401"/>
      <c r="AZ429" s="401"/>
      <c r="BA429" s="401"/>
      <c r="BB429" s="401"/>
      <c r="BC429" s="401"/>
      <c r="BD429" s="401"/>
      <c r="BE429" s="401"/>
      <c r="BF429" s="401"/>
      <c r="BG429" s="401"/>
      <c r="BH429" s="401"/>
      <c r="BI429" s="401"/>
      <c r="BJ429" s="401"/>
      <c r="BK429" s="401"/>
      <c r="BL429" s="401"/>
      <c r="BM429" s="401"/>
      <c r="BN429" s="401"/>
      <c r="BO429" s="401"/>
      <c r="BP429" s="401"/>
      <c r="BQ429" s="401"/>
      <c r="BR429" s="401"/>
      <c r="BS429" s="401"/>
      <c r="BT429" s="401"/>
      <c r="BU429" s="401"/>
      <c r="BV429" s="401"/>
      <c r="BW429" s="401"/>
      <c r="BX429" s="401"/>
      <c r="BY429" s="401"/>
      <c r="BZ429" s="401"/>
      <c r="CA429" s="401"/>
      <c r="CB429" s="401"/>
      <c r="CC429" s="401"/>
      <c r="CD429" s="401"/>
      <c r="CE429" s="401"/>
      <c r="CF429" s="401"/>
      <c r="CG429" s="401"/>
      <c r="CH429" s="401"/>
      <c r="CI429" s="401"/>
      <c r="CJ429" s="401"/>
      <c r="CK429" s="401"/>
      <c r="CL429" s="401"/>
      <c r="CM429" s="401"/>
      <c r="CN429" s="401"/>
      <c r="CO429" s="401"/>
      <c r="CP429" s="401"/>
      <c r="CQ429" s="401"/>
      <c r="CR429" s="401"/>
      <c r="CS429" s="401"/>
      <c r="CT429" s="401"/>
      <c r="CU429" s="401"/>
      <c r="CV429" s="401"/>
      <c r="CW429" s="401"/>
      <c r="CX429" s="401"/>
      <c r="CY429" s="401"/>
      <c r="CZ429" s="401"/>
      <c r="DA429" s="401"/>
      <c r="DB429" s="401"/>
      <c r="DC429" s="401"/>
      <c r="DD429" s="401"/>
      <c r="DE429" s="401"/>
      <c r="DF429" s="401"/>
      <c r="DG429" s="401"/>
      <c r="DH429" s="401"/>
      <c r="DI429" s="401"/>
      <c r="DJ429" s="401"/>
      <c r="DK429" s="401"/>
      <c r="DL429" s="401"/>
      <c r="DM429" s="401"/>
      <c r="DN429" s="401"/>
      <c r="DO429" s="401"/>
      <c r="DP429" s="401"/>
      <c r="DQ429" s="401"/>
      <c r="DR429" s="401"/>
      <c r="DS429" s="401"/>
      <c r="DT429" s="401"/>
      <c r="DU429" s="401"/>
      <c r="DV429" s="401"/>
      <c r="DW429" s="401"/>
      <c r="DX429" s="401"/>
      <c r="DY429" s="401"/>
      <c r="DZ429" s="401"/>
      <c r="EA429" s="401"/>
      <c r="EB429" s="401"/>
      <c r="EC429" s="401"/>
      <c r="ED429" s="401"/>
      <c r="EE429" s="401"/>
      <c r="EF429" s="401"/>
      <c r="EG429" s="401"/>
      <c r="EH429" s="401"/>
      <c r="EI429" s="401"/>
      <c r="EJ429" s="401"/>
      <c r="EK429" s="401"/>
    </row>
    <row r="430" spans="1:141" ht="14.4" x14ac:dyDescent="0.3">
      <c r="A430" s="401"/>
      <c r="B430" s="401"/>
      <c r="C430" s="401"/>
      <c r="D430" s="401"/>
      <c r="E430" s="401"/>
      <c r="F430" s="401"/>
      <c r="G430" s="401"/>
      <c r="H430" s="401"/>
      <c r="I430" s="401"/>
      <c r="J430" s="401"/>
      <c r="K430" s="401"/>
      <c r="L430" s="401"/>
      <c r="M430" s="401"/>
      <c r="N430" s="401"/>
      <c r="O430" s="401"/>
      <c r="P430" s="401"/>
      <c r="Q430" s="401"/>
      <c r="R430" s="401"/>
      <c r="S430" s="401"/>
      <c r="T430" s="401"/>
      <c r="U430" s="401"/>
      <c r="V430" s="401"/>
      <c r="W430" s="401"/>
      <c r="X430" s="401"/>
      <c r="Y430" s="401"/>
      <c r="Z430" s="401"/>
      <c r="AA430" s="401"/>
      <c r="AB430" s="401"/>
      <c r="AC430" s="401"/>
      <c r="AD430" s="401"/>
      <c r="AE430" s="401"/>
      <c r="AF430" s="401"/>
      <c r="AG430" s="401"/>
      <c r="AH430" s="401"/>
      <c r="AI430" s="401"/>
      <c r="AJ430" s="401"/>
      <c r="AK430" s="401"/>
      <c r="AL430" s="401"/>
      <c r="AM430" s="401"/>
      <c r="AN430" s="401"/>
      <c r="AO430" s="401"/>
      <c r="AP430" s="401"/>
      <c r="AQ430" s="401"/>
      <c r="AR430" s="401"/>
      <c r="AS430" s="401"/>
      <c r="AT430" s="401"/>
      <c r="AU430" s="401"/>
      <c r="AV430" s="401"/>
      <c r="AW430" s="401"/>
      <c r="AX430" s="401"/>
      <c r="AY430" s="401"/>
      <c r="AZ430" s="401"/>
      <c r="BA430" s="401"/>
      <c r="BB430" s="401"/>
      <c r="BC430" s="401"/>
      <c r="BD430" s="401"/>
      <c r="BE430" s="401"/>
      <c r="BF430" s="401"/>
      <c r="BG430" s="401"/>
      <c r="BH430" s="401"/>
      <c r="BI430" s="401"/>
      <c r="BJ430" s="401"/>
      <c r="BK430" s="401"/>
      <c r="BL430" s="401"/>
      <c r="BM430" s="401"/>
      <c r="BN430" s="401"/>
      <c r="BO430" s="401"/>
      <c r="BP430" s="401"/>
      <c r="BQ430" s="401"/>
      <c r="BR430" s="401"/>
      <c r="BS430" s="401"/>
      <c r="BT430" s="401"/>
      <c r="BU430" s="401"/>
      <c r="BV430" s="401"/>
      <c r="BW430" s="401"/>
      <c r="BX430" s="401"/>
      <c r="BY430" s="401"/>
      <c r="BZ430" s="401"/>
      <c r="CA430" s="401"/>
      <c r="CB430" s="401"/>
      <c r="CC430" s="401"/>
      <c r="CD430" s="401"/>
      <c r="CE430" s="401"/>
      <c r="CF430" s="401"/>
      <c r="CG430" s="401"/>
      <c r="CH430" s="401"/>
      <c r="CI430" s="401"/>
      <c r="CJ430" s="401"/>
      <c r="CK430" s="401"/>
      <c r="CL430" s="401"/>
      <c r="CM430" s="401"/>
      <c r="CN430" s="401"/>
      <c r="CO430" s="401"/>
      <c r="CP430" s="401"/>
      <c r="CQ430" s="401"/>
      <c r="CR430" s="401"/>
      <c r="CS430" s="401"/>
      <c r="CT430" s="401"/>
      <c r="CU430" s="401"/>
      <c r="CV430" s="401"/>
      <c r="CW430" s="401"/>
      <c r="CX430" s="401"/>
      <c r="CY430" s="401"/>
      <c r="CZ430" s="401"/>
      <c r="DA430" s="401"/>
      <c r="DB430" s="401"/>
      <c r="DC430" s="401"/>
      <c r="DD430" s="401"/>
      <c r="DE430" s="401"/>
      <c r="DF430" s="401"/>
      <c r="DG430" s="401"/>
      <c r="DH430" s="401"/>
      <c r="DI430" s="401"/>
      <c r="DJ430" s="401"/>
      <c r="DK430" s="401"/>
      <c r="DL430" s="401"/>
      <c r="DM430" s="401"/>
      <c r="DN430" s="401"/>
      <c r="DO430" s="401"/>
      <c r="DP430" s="401"/>
      <c r="DQ430" s="401"/>
      <c r="DR430" s="401"/>
      <c r="DS430" s="401"/>
      <c r="DT430" s="401"/>
      <c r="DU430" s="401"/>
      <c r="DV430" s="401"/>
      <c r="DW430" s="401"/>
      <c r="DX430" s="401"/>
      <c r="DY430" s="401"/>
      <c r="DZ430" s="401"/>
      <c r="EA430" s="401"/>
      <c r="EB430" s="401"/>
      <c r="EC430" s="401"/>
      <c r="ED430" s="401"/>
      <c r="EE430" s="401"/>
      <c r="EF430" s="401"/>
      <c r="EG430" s="401"/>
      <c r="EH430" s="401"/>
      <c r="EI430" s="401"/>
      <c r="EJ430" s="401"/>
      <c r="EK430" s="401"/>
    </row>
    <row r="431" spans="1:141" ht="14.4" x14ac:dyDescent="0.3">
      <c r="A431" s="401"/>
      <c r="B431" s="401"/>
      <c r="C431" s="401"/>
      <c r="D431" s="401"/>
      <c r="E431" s="401"/>
      <c r="F431" s="401"/>
      <c r="G431" s="401"/>
      <c r="H431" s="401"/>
      <c r="I431" s="401"/>
      <c r="J431" s="401"/>
      <c r="K431" s="401"/>
      <c r="L431" s="401"/>
      <c r="M431" s="401"/>
      <c r="N431" s="401"/>
      <c r="O431" s="401"/>
      <c r="P431" s="401"/>
      <c r="Q431" s="401"/>
      <c r="R431" s="401"/>
      <c r="S431" s="401"/>
      <c r="T431" s="401"/>
      <c r="U431" s="401"/>
      <c r="V431" s="401"/>
      <c r="W431" s="401"/>
      <c r="X431" s="401"/>
      <c r="Y431" s="401"/>
      <c r="Z431" s="401"/>
      <c r="AA431" s="401"/>
      <c r="AB431" s="401"/>
      <c r="AC431" s="401"/>
      <c r="AD431" s="401"/>
      <c r="AE431" s="401"/>
      <c r="AF431" s="401"/>
      <c r="AG431" s="401"/>
      <c r="AH431" s="401"/>
      <c r="AI431" s="401"/>
      <c r="AJ431" s="401"/>
      <c r="AK431" s="401"/>
      <c r="AL431" s="401"/>
      <c r="AM431" s="401"/>
      <c r="AN431" s="401"/>
      <c r="AO431" s="401"/>
      <c r="AP431" s="401"/>
      <c r="AQ431" s="401"/>
      <c r="AR431" s="401"/>
      <c r="AS431" s="401"/>
      <c r="AT431" s="401"/>
      <c r="AU431" s="401"/>
      <c r="AV431" s="401"/>
      <c r="AW431" s="401"/>
      <c r="AX431" s="401"/>
      <c r="AY431" s="401"/>
      <c r="AZ431" s="401"/>
      <c r="BA431" s="401"/>
      <c r="BB431" s="401"/>
      <c r="BC431" s="401"/>
      <c r="BD431" s="401"/>
      <c r="BE431" s="401"/>
      <c r="BF431" s="401"/>
      <c r="BG431" s="401"/>
      <c r="BH431" s="401"/>
      <c r="BI431" s="401"/>
      <c r="BJ431" s="401"/>
      <c r="BK431" s="401"/>
      <c r="BL431" s="401"/>
      <c r="BM431" s="401"/>
      <c r="BN431" s="401"/>
      <c r="BO431" s="401"/>
      <c r="BP431" s="401"/>
      <c r="BQ431" s="401"/>
      <c r="BR431" s="401"/>
      <c r="BS431" s="401"/>
      <c r="BT431" s="401"/>
      <c r="BU431" s="401"/>
      <c r="BV431" s="401"/>
      <c r="BW431" s="401"/>
      <c r="BX431" s="401"/>
      <c r="BY431" s="401"/>
      <c r="BZ431" s="401"/>
      <c r="CA431" s="401"/>
      <c r="CB431" s="401"/>
      <c r="CC431" s="401"/>
      <c r="CD431" s="401"/>
      <c r="CE431" s="401"/>
      <c r="CF431" s="401"/>
      <c r="CG431" s="401"/>
      <c r="CH431" s="401"/>
      <c r="CI431" s="401"/>
      <c r="CJ431" s="401"/>
      <c r="CK431" s="401"/>
      <c r="CL431" s="401"/>
      <c r="CM431" s="401"/>
      <c r="CN431" s="401"/>
      <c r="CO431" s="401"/>
      <c r="CP431" s="401"/>
      <c r="CQ431" s="401"/>
      <c r="CR431" s="401"/>
      <c r="CS431" s="401"/>
      <c r="CT431" s="401"/>
      <c r="CU431" s="401"/>
      <c r="CV431" s="401"/>
      <c r="CW431" s="401"/>
      <c r="CX431" s="401"/>
      <c r="CY431" s="401"/>
      <c r="CZ431" s="401"/>
      <c r="DA431" s="401"/>
      <c r="DB431" s="401"/>
      <c r="DC431" s="401"/>
      <c r="DD431" s="401"/>
      <c r="DE431" s="401"/>
      <c r="DF431" s="401"/>
      <c r="DG431" s="401"/>
      <c r="DH431" s="401"/>
      <c r="DI431" s="401"/>
      <c r="DJ431" s="401"/>
      <c r="DK431" s="401"/>
      <c r="DL431" s="401"/>
      <c r="DM431" s="401"/>
      <c r="DN431" s="401"/>
      <c r="DO431" s="401"/>
      <c r="DP431" s="401"/>
      <c r="DQ431" s="401"/>
      <c r="DR431" s="401"/>
      <c r="DS431" s="401"/>
      <c r="DT431" s="401"/>
      <c r="DU431" s="401"/>
      <c r="DV431" s="401"/>
      <c r="DW431" s="401"/>
      <c r="DX431" s="401"/>
      <c r="DY431" s="401"/>
      <c r="DZ431" s="401"/>
      <c r="EA431" s="401"/>
      <c r="EB431" s="401"/>
      <c r="EC431" s="401"/>
      <c r="ED431" s="401"/>
      <c r="EE431" s="401"/>
      <c r="EF431" s="401"/>
      <c r="EG431" s="401"/>
      <c r="EH431" s="401"/>
      <c r="EI431" s="401"/>
      <c r="EJ431" s="401"/>
      <c r="EK431" s="401"/>
    </row>
    <row r="432" spans="1:141" ht="14.4" x14ac:dyDescent="0.3">
      <c r="A432" s="401"/>
      <c r="B432" s="401"/>
      <c r="C432" s="401"/>
      <c r="D432" s="401"/>
      <c r="E432" s="401"/>
      <c r="F432" s="401"/>
      <c r="G432" s="401"/>
      <c r="H432" s="401"/>
      <c r="I432" s="401"/>
      <c r="J432" s="401"/>
      <c r="K432" s="401"/>
      <c r="L432" s="401"/>
      <c r="M432" s="401"/>
      <c r="N432" s="401"/>
      <c r="O432" s="401"/>
      <c r="P432" s="401"/>
      <c r="Q432" s="401"/>
      <c r="R432" s="401"/>
      <c r="S432" s="401"/>
      <c r="T432" s="401"/>
      <c r="U432" s="401"/>
      <c r="V432" s="401"/>
      <c r="W432" s="401"/>
      <c r="X432" s="401"/>
      <c r="Y432" s="401"/>
      <c r="Z432" s="401"/>
      <c r="AA432" s="401"/>
      <c r="AB432" s="401"/>
      <c r="AC432" s="401"/>
      <c r="AD432" s="401"/>
      <c r="AE432" s="401"/>
      <c r="AF432" s="401"/>
      <c r="AG432" s="401"/>
      <c r="AH432" s="401"/>
      <c r="AI432" s="401"/>
      <c r="AJ432" s="401"/>
      <c r="AK432" s="401"/>
      <c r="AL432" s="401"/>
      <c r="AM432" s="401"/>
      <c r="AN432" s="401"/>
      <c r="AO432" s="401"/>
      <c r="AP432" s="401"/>
      <c r="AQ432" s="401"/>
      <c r="AR432" s="401"/>
      <c r="AS432" s="401"/>
      <c r="AT432" s="401"/>
      <c r="AU432" s="401"/>
      <c r="AV432" s="401"/>
      <c r="AW432" s="401"/>
      <c r="AX432" s="401"/>
      <c r="AY432" s="401"/>
      <c r="AZ432" s="401"/>
      <c r="BA432" s="401"/>
      <c r="BB432" s="401"/>
      <c r="BC432" s="401"/>
      <c r="BD432" s="401"/>
      <c r="BE432" s="401"/>
      <c r="BF432" s="401"/>
      <c r="BG432" s="401"/>
      <c r="BH432" s="401"/>
      <c r="BI432" s="401"/>
      <c r="BJ432" s="401"/>
      <c r="BK432" s="401"/>
      <c r="BL432" s="401"/>
      <c r="BM432" s="401"/>
      <c r="BN432" s="401"/>
      <c r="BO432" s="401"/>
      <c r="BP432" s="401"/>
      <c r="BQ432" s="401"/>
      <c r="BR432" s="401"/>
      <c r="BS432" s="401"/>
      <c r="BT432" s="401"/>
      <c r="BU432" s="401"/>
      <c r="BV432" s="401"/>
      <c r="BW432" s="401"/>
      <c r="BX432" s="401"/>
      <c r="BY432" s="401"/>
      <c r="BZ432" s="401"/>
      <c r="CA432" s="401"/>
      <c r="CB432" s="401"/>
      <c r="CC432" s="401"/>
      <c r="CD432" s="401"/>
      <c r="CE432" s="401"/>
      <c r="CF432" s="401"/>
      <c r="CG432" s="401"/>
      <c r="CH432" s="401"/>
      <c r="CI432" s="401"/>
      <c r="CJ432" s="401"/>
      <c r="CK432" s="401"/>
      <c r="CL432" s="401"/>
      <c r="CM432" s="401"/>
      <c r="CN432" s="401"/>
      <c r="CO432" s="401"/>
      <c r="CP432" s="401"/>
      <c r="CQ432" s="401"/>
      <c r="CR432" s="401"/>
      <c r="CS432" s="401"/>
      <c r="CT432" s="401"/>
      <c r="CU432" s="401"/>
      <c r="CV432" s="401"/>
      <c r="CW432" s="401"/>
      <c r="CX432" s="401"/>
      <c r="CY432" s="401"/>
      <c r="CZ432" s="401"/>
      <c r="DA432" s="401"/>
      <c r="DB432" s="401"/>
      <c r="DC432" s="401"/>
      <c r="DD432" s="401"/>
      <c r="DE432" s="401"/>
      <c r="DF432" s="401"/>
      <c r="DG432" s="401"/>
      <c r="DH432" s="401"/>
      <c r="DI432" s="401"/>
      <c r="DJ432" s="401"/>
      <c r="DK432" s="401"/>
      <c r="DL432" s="401"/>
      <c r="DM432" s="401"/>
      <c r="DN432" s="401"/>
      <c r="DO432" s="401"/>
      <c r="DP432" s="401"/>
      <c r="DQ432" s="401"/>
      <c r="DR432" s="401"/>
      <c r="DS432" s="401"/>
      <c r="DT432" s="401"/>
      <c r="DU432" s="401"/>
      <c r="DV432" s="401"/>
      <c r="DW432" s="401"/>
      <c r="DX432" s="401"/>
      <c r="DY432" s="401"/>
      <c r="DZ432" s="401"/>
      <c r="EA432" s="401"/>
      <c r="EB432" s="401"/>
      <c r="EC432" s="401"/>
      <c r="ED432" s="401"/>
      <c r="EE432" s="401"/>
      <c r="EF432" s="401"/>
      <c r="EG432" s="401"/>
      <c r="EH432" s="401"/>
      <c r="EI432" s="401"/>
      <c r="EJ432" s="401"/>
      <c r="EK432" s="401"/>
    </row>
    <row r="433" spans="1:141" ht="14.4" x14ac:dyDescent="0.3">
      <c r="A433" s="401"/>
      <c r="B433" s="401"/>
      <c r="C433" s="401"/>
      <c r="D433" s="401"/>
      <c r="E433" s="401"/>
      <c r="F433" s="401"/>
      <c r="G433" s="401"/>
      <c r="H433" s="401"/>
      <c r="I433" s="401"/>
      <c r="J433" s="401"/>
      <c r="K433" s="401"/>
      <c r="L433" s="401"/>
      <c r="M433" s="401"/>
      <c r="N433" s="401"/>
      <c r="O433" s="401"/>
      <c r="P433" s="401"/>
      <c r="Q433" s="401"/>
      <c r="R433" s="401"/>
      <c r="S433" s="401"/>
      <c r="T433" s="401"/>
      <c r="U433" s="401"/>
      <c r="V433" s="401"/>
      <c r="W433" s="401"/>
      <c r="X433" s="401"/>
      <c r="Y433" s="401"/>
      <c r="Z433" s="401"/>
      <c r="AA433" s="401"/>
      <c r="AB433" s="401"/>
      <c r="AC433" s="401"/>
      <c r="AD433" s="401"/>
      <c r="AE433" s="401"/>
      <c r="AF433" s="401"/>
      <c r="AG433" s="401"/>
      <c r="AH433" s="401"/>
      <c r="AI433" s="401"/>
      <c r="AJ433" s="401"/>
      <c r="AK433" s="401"/>
      <c r="AL433" s="401"/>
      <c r="AM433" s="401"/>
      <c r="AN433" s="401"/>
      <c r="AO433" s="401"/>
      <c r="AP433" s="401"/>
      <c r="AQ433" s="401"/>
      <c r="AR433" s="401"/>
      <c r="AS433" s="401"/>
      <c r="AT433" s="401"/>
      <c r="AU433" s="401"/>
      <c r="AV433" s="401"/>
      <c r="AW433" s="401"/>
      <c r="AX433" s="401"/>
      <c r="AY433" s="401"/>
      <c r="AZ433" s="401"/>
      <c r="BA433" s="401"/>
      <c r="BB433" s="401"/>
      <c r="BC433" s="401"/>
      <c r="BD433" s="401"/>
      <c r="BE433" s="401"/>
      <c r="BF433" s="401"/>
      <c r="BG433" s="401"/>
      <c r="BH433" s="401"/>
      <c r="BI433" s="401"/>
      <c r="BJ433" s="401"/>
      <c r="BK433" s="401"/>
      <c r="BL433" s="401"/>
      <c r="BM433" s="401"/>
      <c r="BN433" s="401"/>
      <c r="BO433" s="401"/>
      <c r="BP433" s="401"/>
      <c r="BQ433" s="401"/>
      <c r="BR433" s="401"/>
      <c r="BS433" s="401"/>
      <c r="BT433" s="401"/>
      <c r="BU433" s="401"/>
      <c r="BV433" s="401"/>
      <c r="BW433" s="401"/>
      <c r="BX433" s="401"/>
      <c r="BY433" s="401"/>
      <c r="BZ433" s="401"/>
      <c r="CA433" s="401"/>
      <c r="CB433" s="401"/>
      <c r="CC433" s="401"/>
      <c r="CD433" s="401"/>
      <c r="CE433" s="401"/>
      <c r="CF433" s="401"/>
      <c r="CG433" s="401"/>
      <c r="CH433" s="401"/>
      <c r="CI433" s="401"/>
      <c r="CJ433" s="401"/>
      <c r="CK433" s="401"/>
      <c r="CL433" s="401"/>
      <c r="CM433" s="401"/>
      <c r="CN433" s="401"/>
      <c r="CO433" s="401"/>
      <c r="CP433" s="401"/>
      <c r="CQ433" s="401"/>
      <c r="CR433" s="401"/>
      <c r="CS433" s="401"/>
      <c r="CT433" s="401"/>
      <c r="CU433" s="401"/>
      <c r="CV433" s="401"/>
      <c r="CW433" s="401"/>
      <c r="CX433" s="401"/>
      <c r="CY433" s="401"/>
      <c r="CZ433" s="401"/>
      <c r="DA433" s="401"/>
      <c r="DB433" s="401"/>
      <c r="DC433" s="401"/>
      <c r="DD433" s="401"/>
      <c r="DE433" s="401"/>
      <c r="DF433" s="401"/>
      <c r="DG433" s="401"/>
      <c r="DH433" s="401"/>
      <c r="DI433" s="401"/>
      <c r="DJ433" s="401"/>
      <c r="DK433" s="401"/>
      <c r="DL433" s="401"/>
      <c r="DM433" s="401"/>
      <c r="DN433" s="401"/>
      <c r="DO433" s="401"/>
      <c r="DP433" s="401"/>
      <c r="DQ433" s="401"/>
      <c r="DR433" s="401"/>
      <c r="DS433" s="401"/>
      <c r="DT433" s="401"/>
      <c r="DU433" s="401"/>
      <c r="DV433" s="401"/>
      <c r="DW433" s="401"/>
      <c r="DX433" s="401"/>
      <c r="DY433" s="401"/>
      <c r="DZ433" s="401"/>
      <c r="EA433" s="401"/>
      <c r="EB433" s="401"/>
      <c r="EC433" s="401"/>
      <c r="ED433" s="401"/>
      <c r="EE433" s="401"/>
      <c r="EF433" s="401"/>
      <c r="EG433" s="401"/>
      <c r="EH433" s="401"/>
      <c r="EI433" s="401"/>
      <c r="EJ433" s="401"/>
      <c r="EK433" s="401"/>
    </row>
    <row r="434" spans="1:141" ht="14.4" x14ac:dyDescent="0.3">
      <c r="A434" s="401"/>
      <c r="B434" s="401"/>
      <c r="C434" s="401"/>
      <c r="D434" s="401"/>
      <c r="E434" s="401"/>
      <c r="F434" s="401"/>
      <c r="G434" s="401"/>
      <c r="H434" s="401"/>
      <c r="I434" s="401"/>
      <c r="J434" s="401"/>
      <c r="K434" s="401"/>
      <c r="L434" s="401"/>
      <c r="M434" s="401"/>
      <c r="N434" s="401"/>
      <c r="O434" s="401"/>
      <c r="P434" s="401"/>
      <c r="Q434" s="401"/>
      <c r="R434" s="401"/>
      <c r="S434" s="401"/>
      <c r="T434" s="401"/>
      <c r="U434" s="401"/>
      <c r="V434" s="401"/>
      <c r="W434" s="401"/>
      <c r="X434" s="401"/>
      <c r="Y434" s="401"/>
      <c r="Z434" s="401"/>
      <c r="AA434" s="401"/>
      <c r="AB434" s="401"/>
      <c r="AC434" s="401"/>
      <c r="AD434" s="401"/>
      <c r="AE434" s="401"/>
      <c r="AF434" s="401"/>
      <c r="AG434" s="401"/>
      <c r="AH434" s="401"/>
      <c r="AI434" s="401"/>
      <c r="AJ434" s="401"/>
      <c r="AK434" s="401"/>
      <c r="AL434" s="401"/>
      <c r="AM434" s="401"/>
      <c r="AN434" s="401"/>
      <c r="AO434" s="401"/>
      <c r="AP434" s="401"/>
      <c r="AQ434" s="401"/>
      <c r="AR434" s="401"/>
      <c r="AS434" s="401"/>
      <c r="AT434" s="401"/>
      <c r="AU434" s="401"/>
      <c r="AV434" s="401"/>
      <c r="AW434" s="401"/>
      <c r="AX434" s="401"/>
      <c r="AY434" s="401"/>
      <c r="AZ434" s="401"/>
      <c r="BA434" s="401"/>
      <c r="BB434" s="401"/>
      <c r="BC434" s="401"/>
      <c r="BD434" s="401"/>
      <c r="BE434" s="401"/>
      <c r="BF434" s="401"/>
      <c r="BG434" s="401"/>
      <c r="BH434" s="401"/>
      <c r="BI434" s="401"/>
      <c r="BJ434" s="401"/>
      <c r="BK434" s="401"/>
      <c r="BL434" s="401"/>
      <c r="BM434" s="401"/>
      <c r="BN434" s="401"/>
      <c r="BO434" s="401"/>
      <c r="BP434" s="401"/>
      <c r="BQ434" s="401"/>
      <c r="BR434" s="401"/>
      <c r="BS434" s="401"/>
      <c r="BT434" s="401"/>
      <c r="BU434" s="401"/>
      <c r="BV434" s="401"/>
      <c r="BW434" s="401"/>
      <c r="BX434" s="401"/>
      <c r="BY434" s="401"/>
      <c r="BZ434" s="401"/>
      <c r="CA434" s="401"/>
      <c r="CB434" s="401"/>
      <c r="CC434" s="401"/>
      <c r="CD434" s="401"/>
      <c r="CE434" s="401"/>
      <c r="CF434" s="401"/>
      <c r="CG434" s="401"/>
      <c r="CH434" s="401"/>
      <c r="CI434" s="401"/>
      <c r="CJ434" s="401"/>
      <c r="CK434" s="401"/>
      <c r="CL434" s="401"/>
      <c r="CM434" s="401"/>
      <c r="CN434" s="401"/>
      <c r="CO434" s="401"/>
      <c r="CP434" s="401"/>
      <c r="CQ434" s="401"/>
      <c r="CR434" s="401"/>
      <c r="CS434" s="401"/>
      <c r="CT434" s="401"/>
      <c r="CU434" s="401"/>
      <c r="CV434" s="401"/>
      <c r="CW434" s="401"/>
      <c r="CX434" s="401"/>
      <c r="CY434" s="401"/>
      <c r="CZ434" s="401"/>
      <c r="DA434" s="401"/>
      <c r="DB434" s="401"/>
      <c r="DC434" s="401"/>
      <c r="DD434" s="401"/>
      <c r="DE434" s="401"/>
      <c r="DF434" s="401"/>
      <c r="DG434" s="401"/>
      <c r="DH434" s="401"/>
      <c r="DI434" s="401"/>
      <c r="DJ434" s="401"/>
      <c r="DK434" s="401"/>
      <c r="DL434" s="401"/>
      <c r="DM434" s="401"/>
      <c r="DN434" s="401"/>
      <c r="DO434" s="401"/>
      <c r="DP434" s="401"/>
      <c r="DQ434" s="401"/>
      <c r="DR434" s="401"/>
      <c r="DS434" s="401"/>
      <c r="DT434" s="401"/>
      <c r="DU434" s="401"/>
      <c r="DV434" s="401"/>
      <c r="DW434" s="401"/>
      <c r="DX434" s="401"/>
      <c r="DY434" s="401"/>
      <c r="DZ434" s="401"/>
      <c r="EA434" s="401"/>
      <c r="EB434" s="401"/>
      <c r="EC434" s="401"/>
      <c r="ED434" s="401"/>
      <c r="EE434" s="401"/>
      <c r="EF434" s="401"/>
      <c r="EG434" s="401"/>
      <c r="EH434" s="401"/>
      <c r="EI434" s="401"/>
      <c r="EJ434" s="401"/>
      <c r="EK434" s="401"/>
    </row>
    <row r="435" spans="1:141" ht="14.4" x14ac:dyDescent="0.3">
      <c r="A435" s="401"/>
      <c r="B435" s="401"/>
      <c r="C435" s="401"/>
      <c r="D435" s="401"/>
      <c r="E435" s="401"/>
      <c r="F435" s="401"/>
      <c r="G435" s="401"/>
      <c r="H435" s="401"/>
      <c r="I435" s="401"/>
      <c r="J435" s="401"/>
      <c r="K435" s="401"/>
      <c r="L435" s="401"/>
      <c r="M435" s="401"/>
      <c r="N435" s="401"/>
      <c r="O435" s="401"/>
      <c r="P435" s="401"/>
      <c r="Q435" s="401"/>
      <c r="R435" s="401"/>
      <c r="S435" s="401"/>
      <c r="T435" s="401"/>
      <c r="U435" s="401"/>
      <c r="V435" s="401"/>
      <c r="W435" s="401"/>
      <c r="X435" s="401"/>
      <c r="Y435" s="401"/>
      <c r="Z435" s="401"/>
      <c r="AA435" s="401"/>
      <c r="AB435" s="401"/>
      <c r="AC435" s="401"/>
      <c r="AD435" s="401"/>
      <c r="AE435" s="401"/>
      <c r="AF435" s="401"/>
      <c r="AG435" s="401"/>
      <c r="AH435" s="401"/>
      <c r="AI435" s="401"/>
      <c r="AJ435" s="401"/>
      <c r="AK435" s="401"/>
      <c r="AL435" s="401"/>
      <c r="AM435" s="401"/>
      <c r="AN435" s="401"/>
      <c r="AO435" s="401"/>
      <c r="AP435" s="401"/>
      <c r="AQ435" s="401"/>
      <c r="AR435" s="401"/>
      <c r="AS435" s="401"/>
      <c r="AT435" s="401"/>
      <c r="AU435" s="401"/>
      <c r="AV435" s="401"/>
      <c r="AW435" s="401"/>
      <c r="AX435" s="401"/>
      <c r="AY435" s="401"/>
      <c r="AZ435" s="401"/>
      <c r="BA435" s="401"/>
      <c r="BB435" s="401"/>
      <c r="BC435" s="401"/>
      <c r="BD435" s="401"/>
      <c r="BE435" s="401"/>
      <c r="BF435" s="401"/>
      <c r="BG435" s="401"/>
      <c r="BH435" s="401"/>
      <c r="BI435" s="401"/>
      <c r="BJ435" s="401"/>
      <c r="BK435" s="401"/>
      <c r="BL435" s="401"/>
      <c r="BM435" s="401"/>
      <c r="BN435" s="401"/>
      <c r="BO435" s="401"/>
      <c r="BP435" s="401"/>
      <c r="BQ435" s="401"/>
      <c r="BR435" s="401"/>
      <c r="BS435" s="401"/>
      <c r="BT435" s="401"/>
      <c r="BU435" s="401"/>
      <c r="BV435" s="401"/>
      <c r="BW435" s="401"/>
      <c r="BX435" s="401"/>
      <c r="BY435" s="401"/>
      <c r="BZ435" s="401"/>
      <c r="CA435" s="401"/>
      <c r="CB435" s="401"/>
      <c r="CC435" s="401"/>
      <c r="CD435" s="401"/>
      <c r="CE435" s="401"/>
      <c r="CF435" s="401"/>
      <c r="CG435" s="401"/>
      <c r="CH435" s="401"/>
      <c r="CI435" s="401"/>
      <c r="CJ435" s="401"/>
      <c r="CK435" s="401"/>
      <c r="CL435" s="401"/>
      <c r="CM435" s="401"/>
      <c r="CN435" s="401"/>
      <c r="CO435" s="401"/>
      <c r="CP435" s="401"/>
      <c r="CQ435" s="401"/>
      <c r="CR435" s="401"/>
      <c r="CS435" s="401"/>
      <c r="CT435" s="401"/>
      <c r="CU435" s="401"/>
      <c r="CV435" s="401"/>
      <c r="CW435" s="401"/>
      <c r="CX435" s="401"/>
      <c r="CY435" s="401"/>
      <c r="CZ435" s="401"/>
      <c r="DA435" s="401"/>
      <c r="DB435" s="401"/>
      <c r="DC435" s="401"/>
      <c r="DD435" s="401"/>
      <c r="DE435" s="401"/>
      <c r="DF435" s="401"/>
      <c r="DG435" s="401"/>
      <c r="DH435" s="401"/>
      <c r="DI435" s="401"/>
      <c r="DJ435" s="401"/>
      <c r="DK435" s="401"/>
      <c r="DL435" s="401"/>
      <c r="DM435" s="401"/>
      <c r="DN435" s="401"/>
      <c r="DO435" s="401"/>
      <c r="DP435" s="401"/>
      <c r="DQ435" s="401"/>
      <c r="DR435" s="401"/>
      <c r="DS435" s="401"/>
      <c r="DT435" s="401"/>
      <c r="DU435" s="401"/>
      <c r="DV435" s="401"/>
      <c r="DW435" s="401"/>
      <c r="DX435" s="401"/>
      <c r="DY435" s="401"/>
      <c r="DZ435" s="401"/>
      <c r="EA435" s="401"/>
      <c r="EB435" s="401"/>
      <c r="EC435" s="401"/>
      <c r="ED435" s="401"/>
      <c r="EE435" s="401"/>
      <c r="EF435" s="401"/>
      <c r="EG435" s="401"/>
      <c r="EH435" s="401"/>
      <c r="EI435" s="401"/>
      <c r="EJ435" s="401"/>
      <c r="EK435" s="401"/>
    </row>
    <row r="436" spans="1:141" ht="14.4" x14ac:dyDescent="0.3">
      <c r="A436" s="401"/>
      <c r="B436" s="401"/>
      <c r="C436" s="401"/>
      <c r="D436" s="401"/>
      <c r="E436" s="401"/>
      <c r="F436" s="401"/>
      <c r="G436" s="401"/>
      <c r="H436" s="401"/>
      <c r="I436" s="401"/>
      <c r="J436" s="401"/>
      <c r="K436" s="401"/>
      <c r="L436" s="401"/>
      <c r="M436" s="401"/>
      <c r="N436" s="401"/>
      <c r="O436" s="401"/>
      <c r="P436" s="401"/>
      <c r="Q436" s="401"/>
      <c r="R436" s="401"/>
      <c r="S436" s="401"/>
      <c r="T436" s="401"/>
      <c r="U436" s="401"/>
      <c r="V436" s="401"/>
      <c r="W436" s="401"/>
      <c r="X436" s="401"/>
      <c r="Y436" s="401"/>
      <c r="Z436" s="401"/>
      <c r="AA436" s="401"/>
      <c r="AB436" s="401"/>
      <c r="AC436" s="401"/>
      <c r="AD436" s="401"/>
      <c r="AE436" s="401"/>
      <c r="AF436" s="401"/>
      <c r="AG436" s="401"/>
      <c r="AH436" s="401"/>
      <c r="AI436" s="401"/>
      <c r="AJ436" s="401"/>
      <c r="AK436" s="401"/>
      <c r="AL436" s="401"/>
      <c r="AM436" s="401"/>
      <c r="AN436" s="401"/>
      <c r="AO436" s="401"/>
      <c r="AP436" s="401"/>
      <c r="AQ436" s="401"/>
      <c r="AR436" s="401"/>
      <c r="AS436" s="401"/>
      <c r="AT436" s="401"/>
      <c r="AU436" s="401"/>
      <c r="AV436" s="401"/>
      <c r="AW436" s="401"/>
      <c r="AX436" s="401"/>
      <c r="AY436" s="401"/>
      <c r="AZ436" s="401"/>
      <c r="BA436" s="401"/>
      <c r="BB436" s="401"/>
      <c r="BC436" s="401"/>
      <c r="BD436" s="401"/>
      <c r="BE436" s="401"/>
      <c r="BF436" s="401"/>
      <c r="BG436" s="401"/>
      <c r="BH436" s="401"/>
      <c r="BI436" s="401"/>
      <c r="BJ436" s="401"/>
      <c r="BK436" s="401"/>
      <c r="BL436" s="401"/>
      <c r="BM436" s="401"/>
      <c r="BN436" s="401"/>
      <c r="BO436" s="401"/>
      <c r="BP436" s="401"/>
      <c r="BQ436" s="401"/>
      <c r="BR436" s="401"/>
      <c r="BS436" s="401"/>
      <c r="BT436" s="401"/>
      <c r="BU436" s="401"/>
      <c r="BV436" s="401"/>
      <c r="BW436" s="401"/>
      <c r="BX436" s="401"/>
      <c r="BY436" s="401"/>
      <c r="BZ436" s="401"/>
      <c r="CA436" s="401"/>
      <c r="CB436" s="401"/>
      <c r="CC436" s="401"/>
      <c r="CD436" s="401"/>
      <c r="CE436" s="401"/>
      <c r="CF436" s="401"/>
      <c r="CG436" s="401"/>
      <c r="CH436" s="401"/>
      <c r="CI436" s="401"/>
      <c r="CJ436" s="401"/>
      <c r="CK436" s="401"/>
      <c r="CL436" s="401"/>
      <c r="CM436" s="401"/>
      <c r="CN436" s="401"/>
      <c r="CO436" s="401"/>
      <c r="CP436" s="401"/>
      <c r="CQ436" s="401"/>
      <c r="CR436" s="401"/>
      <c r="CS436" s="401"/>
      <c r="CT436" s="401"/>
      <c r="CU436" s="401"/>
      <c r="CV436" s="401"/>
      <c r="CW436" s="401"/>
      <c r="CX436" s="401"/>
      <c r="CY436" s="401"/>
      <c r="CZ436" s="401"/>
      <c r="DA436" s="401"/>
      <c r="DB436" s="401"/>
      <c r="DC436" s="401"/>
      <c r="DD436" s="401"/>
      <c r="DE436" s="401"/>
      <c r="DF436" s="401"/>
      <c r="DG436" s="401"/>
      <c r="DH436" s="401"/>
      <c r="DI436" s="401"/>
      <c r="DJ436" s="401"/>
      <c r="DK436" s="401"/>
      <c r="DL436" s="401"/>
      <c r="DM436" s="401"/>
      <c r="DN436" s="401"/>
      <c r="DO436" s="401"/>
      <c r="DP436" s="401"/>
      <c r="DQ436" s="401"/>
      <c r="DR436" s="401"/>
      <c r="DS436" s="401"/>
      <c r="DT436" s="401"/>
      <c r="DU436" s="401"/>
      <c r="DV436" s="401"/>
      <c r="DW436" s="401"/>
      <c r="DX436" s="401"/>
      <c r="DY436" s="401"/>
      <c r="DZ436" s="401"/>
      <c r="EA436" s="401"/>
      <c r="EB436" s="401"/>
      <c r="EC436" s="401"/>
      <c r="ED436" s="401"/>
      <c r="EE436" s="401"/>
      <c r="EF436" s="401"/>
      <c r="EG436" s="401"/>
      <c r="EH436" s="401"/>
      <c r="EI436" s="401"/>
      <c r="EJ436" s="401"/>
      <c r="EK436" s="401"/>
    </row>
    <row r="437" spans="1:141" ht="14.4" x14ac:dyDescent="0.3">
      <c r="A437" s="401"/>
      <c r="B437" s="401"/>
      <c r="C437" s="401"/>
      <c r="D437" s="401"/>
      <c r="E437" s="401"/>
      <c r="F437" s="401"/>
      <c r="G437" s="401"/>
      <c r="H437" s="401"/>
      <c r="I437" s="401"/>
      <c r="J437" s="401"/>
      <c r="K437" s="401"/>
      <c r="L437" s="401"/>
      <c r="M437" s="401"/>
      <c r="N437" s="401"/>
      <c r="O437" s="401"/>
      <c r="P437" s="401"/>
      <c r="Q437" s="401"/>
      <c r="R437" s="401"/>
      <c r="S437" s="401"/>
      <c r="T437" s="401"/>
      <c r="U437" s="401"/>
      <c r="V437" s="401"/>
      <c r="W437" s="401"/>
      <c r="X437" s="401"/>
      <c r="Y437" s="401"/>
      <c r="Z437" s="401"/>
      <c r="AA437" s="401"/>
      <c r="AB437" s="401"/>
      <c r="AC437" s="401"/>
      <c r="AD437" s="401"/>
      <c r="AE437" s="401"/>
      <c r="AF437" s="401"/>
      <c r="AG437" s="401"/>
      <c r="AH437" s="401"/>
      <c r="AI437" s="401"/>
      <c r="AJ437" s="401"/>
      <c r="AK437" s="401"/>
      <c r="AL437" s="401"/>
      <c r="AM437" s="401"/>
      <c r="AN437" s="401"/>
      <c r="AO437" s="401"/>
      <c r="AP437" s="401"/>
      <c r="AQ437" s="401"/>
      <c r="AR437" s="401"/>
      <c r="AS437" s="401"/>
      <c r="AT437" s="401"/>
      <c r="AU437" s="401"/>
      <c r="AV437" s="401"/>
      <c r="AW437" s="401"/>
      <c r="AX437" s="401"/>
      <c r="AY437" s="401"/>
      <c r="AZ437" s="401"/>
      <c r="BA437" s="401"/>
      <c r="BB437" s="401"/>
      <c r="BC437" s="401"/>
      <c r="BD437" s="401"/>
      <c r="BE437" s="401"/>
      <c r="BF437" s="401"/>
      <c r="BG437" s="401"/>
      <c r="BH437" s="401"/>
      <c r="BI437" s="401"/>
      <c r="BJ437" s="401"/>
      <c r="BK437" s="401"/>
      <c r="BL437" s="401"/>
      <c r="BM437" s="401"/>
      <c r="BN437" s="401"/>
      <c r="BO437" s="401"/>
      <c r="BP437" s="401"/>
      <c r="BQ437" s="401"/>
      <c r="BR437" s="401"/>
      <c r="BS437" s="401"/>
      <c r="BT437" s="401"/>
      <c r="BU437" s="401"/>
      <c r="BV437" s="401"/>
      <c r="BW437" s="401"/>
      <c r="BX437" s="401"/>
      <c r="BY437" s="401"/>
      <c r="BZ437" s="401"/>
      <c r="CA437" s="401"/>
      <c r="CB437" s="401"/>
      <c r="CC437" s="401"/>
      <c r="CD437" s="401"/>
      <c r="CE437" s="401"/>
      <c r="CF437" s="401"/>
      <c r="CG437" s="401"/>
      <c r="CH437" s="401"/>
      <c r="CI437" s="401"/>
      <c r="CJ437" s="401"/>
      <c r="CK437" s="401"/>
      <c r="CL437" s="401"/>
      <c r="CM437" s="401"/>
      <c r="CN437" s="401"/>
      <c r="CO437" s="401"/>
      <c r="CP437" s="401"/>
      <c r="CQ437" s="401"/>
      <c r="CR437" s="401"/>
      <c r="CS437" s="401"/>
      <c r="CT437" s="401"/>
      <c r="CU437" s="401"/>
      <c r="CV437" s="401"/>
      <c r="CW437" s="401"/>
      <c r="CX437" s="401"/>
      <c r="CY437" s="401"/>
      <c r="CZ437" s="401"/>
      <c r="DA437" s="401"/>
      <c r="DB437" s="401"/>
      <c r="DC437" s="401"/>
      <c r="DD437" s="401"/>
      <c r="DE437" s="401"/>
      <c r="DF437" s="401"/>
      <c r="DG437" s="401"/>
      <c r="DH437" s="401"/>
      <c r="DI437" s="401"/>
      <c r="DJ437" s="401"/>
      <c r="DK437" s="401"/>
      <c r="DL437" s="401"/>
      <c r="DM437" s="401"/>
      <c r="DN437" s="401"/>
      <c r="DO437" s="401"/>
      <c r="DP437" s="401"/>
      <c r="DQ437" s="401"/>
      <c r="DR437" s="401"/>
      <c r="DS437" s="401"/>
      <c r="DT437" s="401"/>
      <c r="DU437" s="401"/>
      <c r="DV437" s="401"/>
      <c r="DW437" s="401"/>
      <c r="DX437" s="401"/>
      <c r="DY437" s="401"/>
      <c r="DZ437" s="401"/>
      <c r="EA437" s="401"/>
      <c r="EB437" s="401"/>
      <c r="EC437" s="401"/>
      <c r="ED437" s="401"/>
      <c r="EE437" s="401"/>
      <c r="EF437" s="401"/>
      <c r="EG437" s="401"/>
      <c r="EH437" s="401"/>
      <c r="EI437" s="401"/>
      <c r="EJ437" s="401"/>
      <c r="EK437" s="401"/>
    </row>
    <row r="438" spans="1:141" ht="14.4" x14ac:dyDescent="0.3">
      <c r="A438" s="401"/>
      <c r="B438" s="401"/>
      <c r="C438" s="401"/>
      <c r="D438" s="401"/>
      <c r="E438" s="401"/>
      <c r="F438" s="401"/>
      <c r="G438" s="401"/>
      <c r="H438" s="401"/>
      <c r="I438" s="401"/>
      <c r="J438" s="401"/>
      <c r="K438" s="401"/>
      <c r="L438" s="401"/>
      <c r="M438" s="401"/>
      <c r="N438" s="401"/>
      <c r="O438" s="401"/>
      <c r="P438" s="401"/>
      <c r="Q438" s="401"/>
      <c r="R438" s="401"/>
      <c r="S438" s="401"/>
      <c r="T438" s="401"/>
      <c r="U438" s="401"/>
      <c r="V438" s="401"/>
      <c r="W438" s="401"/>
      <c r="X438" s="401"/>
      <c r="Y438" s="401"/>
      <c r="Z438" s="401"/>
      <c r="AA438" s="401"/>
      <c r="AB438" s="401"/>
      <c r="AC438" s="401"/>
      <c r="AD438" s="401"/>
      <c r="AE438" s="401"/>
      <c r="AF438" s="401"/>
      <c r="AG438" s="401"/>
      <c r="AH438" s="401"/>
      <c r="AI438" s="401"/>
      <c r="AJ438" s="401"/>
      <c r="AK438" s="401"/>
      <c r="AL438" s="401"/>
      <c r="AM438" s="401"/>
      <c r="AN438" s="401"/>
      <c r="AO438" s="401"/>
      <c r="AP438" s="401"/>
      <c r="AQ438" s="401"/>
      <c r="AR438" s="401"/>
      <c r="AS438" s="401"/>
      <c r="AT438" s="401"/>
      <c r="AU438" s="401"/>
      <c r="AV438" s="401"/>
      <c r="AW438" s="401"/>
      <c r="AX438" s="401"/>
      <c r="AY438" s="401"/>
      <c r="AZ438" s="401"/>
      <c r="BA438" s="401"/>
      <c r="BB438" s="401"/>
      <c r="BC438" s="401"/>
      <c r="BD438" s="401"/>
      <c r="BE438" s="401"/>
      <c r="BF438" s="401"/>
      <c r="BG438" s="401"/>
      <c r="BH438" s="401"/>
      <c r="BI438" s="401"/>
      <c r="BJ438" s="401"/>
      <c r="BK438" s="401"/>
      <c r="BL438" s="401"/>
      <c r="BM438" s="401"/>
      <c r="BN438" s="401"/>
      <c r="BO438" s="401"/>
      <c r="BP438" s="401"/>
      <c r="BQ438" s="401"/>
      <c r="BR438" s="401"/>
      <c r="BS438" s="401"/>
      <c r="BT438" s="401"/>
      <c r="BU438" s="401"/>
      <c r="BV438" s="401"/>
      <c r="BW438" s="401"/>
      <c r="BX438" s="401"/>
      <c r="BY438" s="401"/>
      <c r="BZ438" s="401"/>
      <c r="CA438" s="401"/>
      <c r="CB438" s="401"/>
      <c r="CC438" s="401"/>
      <c r="CD438" s="401"/>
      <c r="CE438" s="401"/>
      <c r="CF438" s="401"/>
      <c r="CG438" s="401"/>
      <c r="CH438" s="401"/>
      <c r="CI438" s="401"/>
      <c r="CJ438" s="401"/>
      <c r="CK438" s="401"/>
      <c r="CL438" s="401"/>
      <c r="CM438" s="401"/>
      <c r="CN438" s="401"/>
      <c r="CO438" s="401"/>
      <c r="CP438" s="401"/>
      <c r="CQ438" s="401"/>
      <c r="CR438" s="401"/>
      <c r="CS438" s="401"/>
      <c r="CT438" s="401"/>
      <c r="CU438" s="401"/>
      <c r="CV438" s="401"/>
      <c r="CW438" s="401"/>
      <c r="CX438" s="401"/>
      <c r="CY438" s="401"/>
      <c r="CZ438" s="401"/>
      <c r="DA438" s="401"/>
      <c r="DB438" s="401"/>
      <c r="DC438" s="401"/>
      <c r="DD438" s="401"/>
      <c r="DE438" s="401"/>
      <c r="DF438" s="401"/>
      <c r="DG438" s="401"/>
      <c r="DH438" s="401"/>
      <c r="DI438" s="401"/>
      <c r="DJ438" s="401"/>
      <c r="DK438" s="401"/>
      <c r="DL438" s="401"/>
      <c r="DM438" s="401"/>
      <c r="DN438" s="401"/>
      <c r="DO438" s="401"/>
      <c r="DP438" s="401"/>
      <c r="DQ438" s="401"/>
      <c r="DR438" s="401"/>
      <c r="DS438" s="401"/>
      <c r="DT438" s="401"/>
      <c r="DU438" s="401"/>
      <c r="DV438" s="401"/>
      <c r="DW438" s="401"/>
      <c r="DX438" s="401"/>
      <c r="DY438" s="401"/>
      <c r="DZ438" s="401"/>
      <c r="EA438" s="401"/>
      <c r="EB438" s="401"/>
      <c r="EC438" s="401"/>
      <c r="ED438" s="401"/>
      <c r="EE438" s="401"/>
      <c r="EF438" s="401"/>
      <c r="EG438" s="401"/>
      <c r="EH438" s="401"/>
      <c r="EI438" s="401"/>
      <c r="EJ438" s="401"/>
      <c r="EK438" s="401"/>
    </row>
    <row r="439" spans="1:141" ht="14.4" x14ac:dyDescent="0.3">
      <c r="A439" s="401"/>
      <c r="B439" s="401"/>
      <c r="C439" s="401"/>
      <c r="D439" s="401"/>
      <c r="E439" s="401"/>
      <c r="F439" s="401"/>
      <c r="G439" s="401"/>
      <c r="H439" s="401"/>
      <c r="I439" s="401"/>
      <c r="J439" s="401"/>
      <c r="K439" s="401"/>
      <c r="L439" s="401"/>
      <c r="M439" s="401"/>
      <c r="N439" s="401"/>
      <c r="O439" s="401"/>
      <c r="P439" s="401"/>
      <c r="Q439" s="401"/>
      <c r="R439" s="401"/>
      <c r="S439" s="401"/>
      <c r="T439" s="401"/>
      <c r="U439" s="401"/>
      <c r="V439" s="401"/>
      <c r="W439" s="401"/>
      <c r="X439" s="401"/>
      <c r="Y439" s="401"/>
      <c r="Z439" s="401"/>
      <c r="AA439" s="401"/>
      <c r="AB439" s="401"/>
      <c r="AC439" s="401"/>
      <c r="AD439" s="401"/>
      <c r="AE439" s="401"/>
      <c r="AF439" s="401"/>
      <c r="AG439" s="401"/>
      <c r="AH439" s="401"/>
      <c r="AI439" s="401"/>
      <c r="AJ439" s="401"/>
      <c r="AK439" s="401"/>
      <c r="AL439" s="401"/>
      <c r="AM439" s="401"/>
      <c r="AN439" s="401"/>
      <c r="AO439" s="401"/>
      <c r="AP439" s="401"/>
      <c r="AQ439" s="401"/>
      <c r="AR439" s="401"/>
      <c r="AS439" s="401"/>
      <c r="AT439" s="401"/>
      <c r="AU439" s="401"/>
      <c r="AV439" s="401"/>
      <c r="AW439" s="401"/>
      <c r="AX439" s="401"/>
      <c r="AY439" s="401"/>
      <c r="AZ439" s="401"/>
      <c r="BA439" s="401"/>
      <c r="BB439" s="401"/>
      <c r="BC439" s="401"/>
      <c r="BD439" s="401"/>
      <c r="BE439" s="401"/>
      <c r="BF439" s="401"/>
      <c r="BG439" s="401"/>
      <c r="BH439" s="401"/>
      <c r="BI439" s="401"/>
      <c r="BJ439" s="401"/>
      <c r="BK439" s="401"/>
      <c r="BL439" s="401"/>
      <c r="BM439" s="401"/>
      <c r="BN439" s="401"/>
      <c r="BO439" s="401"/>
      <c r="BP439" s="401"/>
      <c r="BQ439" s="401"/>
      <c r="BR439" s="401"/>
      <c r="BS439" s="401"/>
      <c r="BT439" s="401"/>
      <c r="BU439" s="401"/>
      <c r="BV439" s="401"/>
      <c r="BW439" s="401"/>
      <c r="BX439" s="401"/>
      <c r="BY439" s="401"/>
      <c r="BZ439" s="401"/>
      <c r="CA439" s="401"/>
      <c r="CB439" s="401"/>
      <c r="CC439" s="401"/>
      <c r="CD439" s="401"/>
      <c r="CE439" s="401"/>
      <c r="CF439" s="401"/>
      <c r="CG439" s="401"/>
      <c r="CH439" s="401"/>
      <c r="CI439" s="401"/>
      <c r="CJ439" s="401"/>
      <c r="CK439" s="401"/>
      <c r="CL439" s="401"/>
      <c r="CM439" s="401"/>
      <c r="CN439" s="401"/>
      <c r="CO439" s="401"/>
      <c r="CP439" s="401"/>
      <c r="CQ439" s="401"/>
      <c r="CR439" s="401"/>
      <c r="CS439" s="401"/>
      <c r="CT439" s="401"/>
      <c r="CU439" s="401"/>
      <c r="CV439" s="401"/>
      <c r="CW439" s="401"/>
      <c r="CX439" s="401"/>
      <c r="CY439" s="401"/>
      <c r="CZ439" s="401"/>
      <c r="DA439" s="401"/>
      <c r="DB439" s="401"/>
      <c r="DC439" s="401"/>
      <c r="DD439" s="401"/>
      <c r="DE439" s="401"/>
      <c r="DF439" s="401"/>
      <c r="DG439" s="401"/>
      <c r="DH439" s="401"/>
      <c r="DI439" s="401"/>
      <c r="DJ439" s="401"/>
      <c r="DK439" s="401"/>
      <c r="DL439" s="401"/>
      <c r="DM439" s="401"/>
      <c r="DN439" s="401"/>
      <c r="DO439" s="401"/>
      <c r="DP439" s="401"/>
      <c r="DQ439" s="401"/>
      <c r="DR439" s="401"/>
      <c r="DS439" s="401"/>
      <c r="DT439" s="401"/>
      <c r="DU439" s="401"/>
      <c r="DV439" s="401"/>
      <c r="DW439" s="401"/>
      <c r="DX439" s="401"/>
      <c r="DY439" s="401"/>
      <c r="DZ439" s="401"/>
      <c r="EA439" s="401"/>
      <c r="EB439" s="401"/>
      <c r="EC439" s="401"/>
      <c r="ED439" s="401"/>
      <c r="EE439" s="401"/>
      <c r="EF439" s="401"/>
      <c r="EG439" s="401"/>
      <c r="EH439" s="401"/>
      <c r="EI439" s="401"/>
      <c r="EJ439" s="401"/>
      <c r="EK439" s="401"/>
    </row>
    <row r="440" spans="1:141" ht="14.4" x14ac:dyDescent="0.3">
      <c r="A440" s="401"/>
      <c r="B440" s="401"/>
      <c r="C440" s="401"/>
      <c r="D440" s="401"/>
      <c r="E440" s="401"/>
      <c r="F440" s="401"/>
      <c r="G440" s="401"/>
      <c r="H440" s="401"/>
      <c r="I440" s="401"/>
      <c r="J440" s="401"/>
      <c r="K440" s="401"/>
      <c r="L440" s="401"/>
      <c r="M440" s="401"/>
      <c r="N440" s="401"/>
      <c r="O440" s="401"/>
      <c r="P440" s="401"/>
      <c r="Q440" s="401"/>
      <c r="R440" s="401"/>
      <c r="S440" s="401"/>
      <c r="T440" s="401"/>
      <c r="U440" s="401"/>
      <c r="V440" s="401"/>
      <c r="W440" s="401"/>
      <c r="X440" s="401"/>
      <c r="Y440" s="401"/>
      <c r="Z440" s="401"/>
      <c r="AA440" s="401"/>
      <c r="AB440" s="401"/>
      <c r="AC440" s="401"/>
      <c r="AD440" s="401"/>
      <c r="AE440" s="401"/>
      <c r="AF440" s="401"/>
      <c r="AG440" s="401"/>
      <c r="AH440" s="401"/>
      <c r="AI440" s="401"/>
      <c r="AJ440" s="401"/>
      <c r="AK440" s="401"/>
      <c r="AL440" s="401"/>
      <c r="AM440" s="401"/>
      <c r="AN440" s="401"/>
      <c r="AO440" s="401"/>
      <c r="AP440" s="401"/>
      <c r="AQ440" s="401"/>
      <c r="AR440" s="401"/>
      <c r="AS440" s="401"/>
      <c r="AT440" s="401"/>
      <c r="AU440" s="401"/>
      <c r="AV440" s="401"/>
      <c r="AW440" s="401"/>
      <c r="AX440" s="401"/>
      <c r="AY440" s="401"/>
      <c r="AZ440" s="401"/>
      <c r="BA440" s="401"/>
      <c r="BB440" s="401"/>
      <c r="BC440" s="401"/>
      <c r="BD440" s="401"/>
      <c r="BE440" s="401"/>
      <c r="BF440" s="401"/>
      <c r="BG440" s="401"/>
      <c r="BH440" s="401"/>
      <c r="BI440" s="401"/>
      <c r="BJ440" s="401"/>
      <c r="BK440" s="401"/>
      <c r="BL440" s="401"/>
      <c r="BM440" s="401"/>
      <c r="BN440" s="401"/>
      <c r="BO440" s="401"/>
      <c r="BP440" s="401"/>
      <c r="BQ440" s="401"/>
      <c r="BR440" s="401"/>
      <c r="BS440" s="401"/>
      <c r="BT440" s="401"/>
      <c r="BU440" s="401"/>
      <c r="BV440" s="401"/>
      <c r="BW440" s="401"/>
      <c r="BX440" s="401"/>
      <c r="BY440" s="401"/>
      <c r="BZ440" s="401"/>
      <c r="CA440" s="401"/>
      <c r="CB440" s="401"/>
      <c r="CC440" s="401"/>
      <c r="CD440" s="401"/>
      <c r="CE440" s="401"/>
      <c r="CF440" s="401"/>
      <c r="CG440" s="401"/>
      <c r="CH440" s="401"/>
      <c r="CI440" s="401"/>
      <c r="CJ440" s="401"/>
      <c r="CK440" s="401"/>
      <c r="CL440" s="401"/>
      <c r="CM440" s="401"/>
      <c r="CN440" s="401"/>
      <c r="CO440" s="401"/>
      <c r="CP440" s="401"/>
      <c r="CQ440" s="401"/>
      <c r="CR440" s="401"/>
      <c r="CS440" s="401"/>
      <c r="CT440" s="401"/>
      <c r="CU440" s="401"/>
      <c r="CV440" s="401"/>
      <c r="CW440" s="401"/>
      <c r="CX440" s="401"/>
      <c r="CY440" s="401"/>
      <c r="CZ440" s="401"/>
      <c r="DA440" s="401"/>
      <c r="DB440" s="401"/>
      <c r="DC440" s="401"/>
      <c r="DD440" s="401"/>
      <c r="DE440" s="401"/>
      <c r="DF440" s="401"/>
      <c r="DG440" s="401"/>
      <c r="DH440" s="401"/>
      <c r="DI440" s="401"/>
      <c r="DJ440" s="401"/>
      <c r="DK440" s="401"/>
      <c r="DL440" s="401"/>
      <c r="DM440" s="401"/>
      <c r="DN440" s="401"/>
      <c r="DO440" s="401"/>
      <c r="DP440" s="401"/>
      <c r="DQ440" s="401"/>
      <c r="DR440" s="401"/>
      <c r="DS440" s="401"/>
      <c r="DT440" s="401"/>
      <c r="DU440" s="401"/>
      <c r="DV440" s="401"/>
      <c r="DW440" s="401"/>
      <c r="DX440" s="401"/>
      <c r="DY440" s="401"/>
      <c r="DZ440" s="401"/>
      <c r="EA440" s="401"/>
      <c r="EB440" s="401"/>
      <c r="EC440" s="401"/>
      <c r="ED440" s="401"/>
      <c r="EE440" s="401"/>
      <c r="EF440" s="401"/>
      <c r="EG440" s="401"/>
      <c r="EH440" s="401"/>
      <c r="EI440" s="401"/>
      <c r="EJ440" s="401"/>
      <c r="EK440" s="401"/>
    </row>
    <row r="441" spans="1:141" ht="14.4" x14ac:dyDescent="0.3">
      <c r="A441" s="401"/>
      <c r="B441" s="401"/>
      <c r="C441" s="401"/>
      <c r="D441" s="401"/>
      <c r="E441" s="401"/>
      <c r="F441" s="401"/>
      <c r="G441" s="401"/>
      <c r="H441" s="401"/>
      <c r="I441" s="401"/>
      <c r="J441" s="401"/>
      <c r="K441" s="401"/>
      <c r="L441" s="401"/>
      <c r="M441" s="401"/>
      <c r="N441" s="401"/>
      <c r="O441" s="401"/>
      <c r="P441" s="401"/>
      <c r="Q441" s="401"/>
      <c r="R441" s="401"/>
      <c r="S441" s="401"/>
      <c r="T441" s="401"/>
      <c r="U441" s="401"/>
      <c r="V441" s="401"/>
      <c r="W441" s="401"/>
      <c r="X441" s="401"/>
      <c r="Y441" s="401"/>
      <c r="Z441" s="401"/>
      <c r="AA441" s="401"/>
      <c r="AB441" s="401"/>
      <c r="AC441" s="401"/>
      <c r="AD441" s="401"/>
      <c r="AE441" s="401"/>
      <c r="AF441" s="401"/>
      <c r="AG441" s="401"/>
      <c r="AH441" s="401"/>
      <c r="AI441" s="401"/>
      <c r="AJ441" s="401"/>
      <c r="AK441" s="401"/>
      <c r="AL441" s="401"/>
      <c r="AM441" s="401"/>
      <c r="AN441" s="401"/>
      <c r="AO441" s="401"/>
      <c r="AP441" s="401"/>
      <c r="AQ441" s="401"/>
      <c r="AR441" s="401"/>
      <c r="AS441" s="401"/>
      <c r="AT441" s="401"/>
      <c r="AU441" s="401"/>
      <c r="AV441" s="401"/>
      <c r="AW441" s="401"/>
      <c r="AX441" s="401"/>
      <c r="AY441" s="401"/>
      <c r="AZ441" s="401"/>
      <c r="BA441" s="401"/>
      <c r="BB441" s="401"/>
      <c r="BC441" s="401"/>
      <c r="BD441" s="401"/>
      <c r="BE441" s="401"/>
      <c r="BF441" s="401"/>
      <c r="BG441" s="401"/>
      <c r="BH441" s="401"/>
      <c r="BI441" s="401"/>
      <c r="BJ441" s="401"/>
      <c r="BK441" s="401"/>
      <c r="BL441" s="401"/>
      <c r="BM441" s="401"/>
      <c r="BN441" s="401"/>
      <c r="BO441" s="401"/>
      <c r="BP441" s="401"/>
      <c r="BQ441" s="401"/>
      <c r="BR441" s="401"/>
      <c r="BS441" s="401"/>
      <c r="BT441" s="401"/>
      <c r="BU441" s="401"/>
      <c r="BV441" s="401"/>
      <c r="BW441" s="401"/>
      <c r="BX441" s="401"/>
      <c r="BY441" s="401"/>
      <c r="BZ441" s="401"/>
      <c r="CA441" s="401"/>
      <c r="CB441" s="401"/>
      <c r="CC441" s="401"/>
      <c r="CD441" s="401"/>
      <c r="CE441" s="401"/>
      <c r="CF441" s="401"/>
      <c r="CG441" s="401"/>
      <c r="CH441" s="401"/>
      <c r="CI441" s="401"/>
      <c r="CJ441" s="401"/>
      <c r="CK441" s="401"/>
      <c r="CL441" s="401"/>
      <c r="CM441" s="401"/>
      <c r="CN441" s="401"/>
      <c r="CO441" s="401"/>
      <c r="CP441" s="401"/>
      <c r="CQ441" s="401"/>
      <c r="CR441" s="401"/>
      <c r="CS441" s="401"/>
      <c r="CT441" s="401"/>
      <c r="CU441" s="401"/>
      <c r="CV441" s="401"/>
      <c r="CW441" s="401"/>
      <c r="CX441" s="401"/>
      <c r="CY441" s="401"/>
      <c r="CZ441" s="401"/>
      <c r="DA441" s="401"/>
      <c r="DB441" s="401"/>
      <c r="DC441" s="401"/>
      <c r="DD441" s="401"/>
      <c r="DE441" s="401"/>
      <c r="DF441" s="401"/>
      <c r="DG441" s="401"/>
      <c r="DH441" s="401"/>
      <c r="DI441" s="401"/>
      <c r="DJ441" s="401"/>
      <c r="DK441" s="401"/>
      <c r="DL441" s="401"/>
      <c r="DM441" s="401"/>
      <c r="DN441" s="401"/>
      <c r="DO441" s="401"/>
      <c r="DP441" s="401"/>
      <c r="DQ441" s="401"/>
      <c r="DR441" s="401"/>
      <c r="DS441" s="401"/>
      <c r="DT441" s="401"/>
      <c r="DU441" s="401"/>
      <c r="DV441" s="401"/>
      <c r="DW441" s="401"/>
      <c r="DX441" s="401"/>
      <c r="DY441" s="401"/>
      <c r="DZ441" s="401"/>
      <c r="EA441" s="401"/>
      <c r="EB441" s="401"/>
      <c r="EC441" s="401"/>
      <c r="ED441" s="401"/>
      <c r="EE441" s="401"/>
      <c r="EF441" s="401"/>
      <c r="EG441" s="401"/>
      <c r="EH441" s="401"/>
      <c r="EI441" s="401"/>
      <c r="EJ441" s="401"/>
      <c r="EK441" s="401"/>
    </row>
    <row r="442" spans="1:141" ht="14.4" x14ac:dyDescent="0.3">
      <c r="A442" s="401"/>
      <c r="B442" s="401"/>
      <c r="C442" s="401"/>
      <c r="D442" s="401"/>
      <c r="E442" s="401"/>
      <c r="F442" s="401"/>
      <c r="G442" s="401"/>
      <c r="H442" s="401"/>
      <c r="I442" s="401"/>
      <c r="J442" s="401"/>
      <c r="K442" s="401"/>
      <c r="L442" s="401"/>
      <c r="M442" s="401"/>
      <c r="N442" s="401"/>
      <c r="O442" s="401"/>
      <c r="P442" s="401"/>
      <c r="Q442" s="401"/>
      <c r="R442" s="401"/>
      <c r="S442" s="401"/>
      <c r="T442" s="401"/>
      <c r="U442" s="401"/>
      <c r="V442" s="401"/>
      <c r="W442" s="401"/>
      <c r="X442" s="401"/>
      <c r="Y442" s="401"/>
      <c r="Z442" s="401"/>
      <c r="AA442" s="401"/>
      <c r="AB442" s="401"/>
      <c r="AC442" s="401"/>
      <c r="AD442" s="401"/>
      <c r="AE442" s="401"/>
      <c r="AF442" s="401"/>
      <c r="AG442" s="401"/>
      <c r="AH442" s="401"/>
      <c r="AI442" s="401"/>
      <c r="AJ442" s="401"/>
      <c r="AK442" s="401"/>
      <c r="AL442" s="401"/>
      <c r="AM442" s="401"/>
      <c r="AN442" s="401"/>
      <c r="AO442" s="401"/>
      <c r="AP442" s="401"/>
      <c r="AQ442" s="401"/>
      <c r="AR442" s="401"/>
      <c r="AS442" s="401"/>
      <c r="AT442" s="401"/>
      <c r="AU442" s="401"/>
      <c r="AV442" s="401"/>
      <c r="AW442" s="401"/>
      <c r="AX442" s="401"/>
      <c r="AY442" s="401"/>
      <c r="AZ442" s="401"/>
      <c r="BA442" s="401"/>
      <c r="BB442" s="401"/>
      <c r="BC442" s="401"/>
      <c r="BD442" s="401"/>
      <c r="BE442" s="401"/>
      <c r="BF442" s="401"/>
      <c r="BG442" s="401"/>
      <c r="BH442" s="401"/>
      <c r="BI442" s="401"/>
      <c r="BJ442" s="401"/>
      <c r="BK442" s="401"/>
      <c r="BL442" s="401"/>
      <c r="BM442" s="401"/>
      <c r="BN442" s="401"/>
      <c r="BO442" s="401"/>
      <c r="BP442" s="401"/>
      <c r="BQ442" s="401"/>
      <c r="BR442" s="401"/>
      <c r="BS442" s="401"/>
      <c r="BT442" s="401"/>
      <c r="BU442" s="401"/>
      <c r="BV442" s="401"/>
      <c r="BW442" s="401"/>
      <c r="BX442" s="401"/>
      <c r="BY442" s="401"/>
      <c r="BZ442" s="401"/>
      <c r="CA442" s="401"/>
      <c r="CB442" s="401"/>
      <c r="CC442" s="401"/>
      <c r="CD442" s="401"/>
      <c r="CE442" s="401"/>
      <c r="CF442" s="401"/>
      <c r="CG442" s="401"/>
      <c r="CH442" s="401"/>
      <c r="CI442" s="401"/>
      <c r="CJ442" s="401"/>
      <c r="CK442" s="401"/>
      <c r="CL442" s="401"/>
      <c r="CM442" s="401"/>
      <c r="CN442" s="401"/>
      <c r="CO442" s="401"/>
      <c r="CP442" s="401"/>
      <c r="CQ442" s="401"/>
      <c r="CR442" s="401"/>
      <c r="CS442" s="401"/>
      <c r="CT442" s="401"/>
      <c r="CU442" s="401"/>
      <c r="CV442" s="401"/>
      <c r="CW442" s="401"/>
      <c r="CX442" s="401"/>
      <c r="CY442" s="401"/>
      <c r="CZ442" s="401"/>
      <c r="DA442" s="401"/>
      <c r="DB442" s="401"/>
      <c r="DC442" s="401"/>
      <c r="DD442" s="401"/>
      <c r="DE442" s="401"/>
      <c r="DF442" s="401"/>
      <c r="DG442" s="401"/>
      <c r="DH442" s="401"/>
      <c r="DI442" s="401"/>
      <c r="DJ442" s="401"/>
      <c r="DK442" s="401"/>
      <c r="DL442" s="401"/>
      <c r="DM442" s="401"/>
      <c r="DN442" s="401"/>
      <c r="DO442" s="401"/>
      <c r="DP442" s="401"/>
      <c r="DQ442" s="401"/>
      <c r="DR442" s="401"/>
      <c r="DS442" s="401"/>
      <c r="DT442" s="401"/>
      <c r="DU442" s="401"/>
      <c r="DV442" s="401"/>
      <c r="DW442" s="401"/>
      <c r="DX442" s="401"/>
      <c r="DY442" s="401"/>
      <c r="DZ442" s="401"/>
      <c r="EA442" s="401"/>
      <c r="EB442" s="401"/>
      <c r="EC442" s="401"/>
      <c r="ED442" s="401"/>
      <c r="EE442" s="401"/>
      <c r="EF442" s="401"/>
      <c r="EG442" s="401"/>
      <c r="EH442" s="401"/>
      <c r="EI442" s="401"/>
      <c r="EJ442" s="401"/>
      <c r="EK442" s="401"/>
    </row>
    <row r="443" spans="1:141" ht="14.4" x14ac:dyDescent="0.3">
      <c r="A443" s="401"/>
      <c r="B443" s="401"/>
      <c r="C443" s="401"/>
      <c r="D443" s="401"/>
      <c r="E443" s="401"/>
      <c r="F443" s="401"/>
      <c r="G443" s="401"/>
      <c r="H443" s="401"/>
      <c r="I443" s="401"/>
      <c r="J443" s="401"/>
      <c r="K443" s="401"/>
      <c r="L443" s="401"/>
      <c r="M443" s="401"/>
      <c r="N443" s="401"/>
      <c r="O443" s="401"/>
      <c r="P443" s="401"/>
      <c r="Q443" s="401"/>
      <c r="R443" s="401"/>
      <c r="S443" s="401"/>
      <c r="T443" s="401"/>
      <c r="U443" s="401"/>
      <c r="V443" s="401"/>
      <c r="W443" s="401"/>
      <c r="X443" s="401"/>
      <c r="Y443" s="401"/>
      <c r="Z443" s="401"/>
      <c r="AA443" s="401"/>
      <c r="AB443" s="401"/>
      <c r="AC443" s="401"/>
      <c r="AD443" s="401"/>
      <c r="AE443" s="401"/>
      <c r="AF443" s="401"/>
      <c r="AG443" s="401"/>
      <c r="AH443" s="401"/>
      <c r="AI443" s="401"/>
      <c r="AJ443" s="401"/>
      <c r="AK443" s="401"/>
      <c r="AL443" s="401"/>
      <c r="AM443" s="401"/>
      <c r="AN443" s="401"/>
      <c r="AO443" s="401"/>
      <c r="AP443" s="401"/>
      <c r="AQ443" s="401"/>
      <c r="AR443" s="401"/>
      <c r="AS443" s="401"/>
      <c r="AT443" s="401"/>
      <c r="AU443" s="401"/>
      <c r="AV443" s="401"/>
      <c r="AW443" s="401"/>
      <c r="AX443" s="401"/>
      <c r="AY443" s="401"/>
      <c r="AZ443" s="401"/>
      <c r="BA443" s="401"/>
      <c r="BB443" s="401"/>
      <c r="BC443" s="401"/>
      <c r="BD443" s="401"/>
      <c r="BE443" s="401"/>
      <c r="BF443" s="401"/>
      <c r="BG443" s="401"/>
      <c r="BH443" s="401"/>
      <c r="BI443" s="401"/>
      <c r="BJ443" s="401"/>
      <c r="BK443" s="401"/>
      <c r="BL443" s="401"/>
      <c r="BM443" s="401"/>
      <c r="BN443" s="401"/>
      <c r="BO443" s="401"/>
      <c r="BP443" s="401"/>
      <c r="BQ443" s="401"/>
      <c r="BR443" s="401"/>
      <c r="BS443" s="401"/>
      <c r="BT443" s="401"/>
      <c r="BU443" s="401"/>
      <c r="BV443" s="401"/>
      <c r="BW443" s="401"/>
      <c r="BX443" s="401"/>
      <c r="BY443" s="401"/>
      <c r="BZ443" s="401"/>
      <c r="CA443" s="401"/>
      <c r="CB443" s="401"/>
      <c r="CC443" s="401"/>
      <c r="CD443" s="401"/>
      <c r="CE443" s="401"/>
      <c r="CF443" s="401"/>
      <c r="CG443" s="401"/>
      <c r="CH443" s="401"/>
      <c r="CI443" s="401"/>
      <c r="CJ443" s="401"/>
      <c r="CK443" s="401"/>
      <c r="CL443" s="401"/>
      <c r="CM443" s="401"/>
      <c r="CN443" s="401"/>
      <c r="CO443" s="401"/>
      <c r="CP443" s="401"/>
      <c r="CQ443" s="401"/>
      <c r="CR443" s="401"/>
      <c r="CS443" s="401"/>
      <c r="CT443" s="401"/>
      <c r="CU443" s="401"/>
      <c r="CV443" s="401"/>
      <c r="CW443" s="401"/>
      <c r="CX443" s="401"/>
      <c r="CY443" s="401"/>
      <c r="CZ443" s="401"/>
      <c r="DA443" s="401"/>
      <c r="DB443" s="401"/>
      <c r="DC443" s="401"/>
      <c r="DD443" s="401"/>
      <c r="DE443" s="401"/>
      <c r="DF443" s="401"/>
      <c r="DG443" s="401"/>
      <c r="DH443" s="401"/>
      <c r="DI443" s="401"/>
      <c r="DJ443" s="401"/>
      <c r="DK443" s="401"/>
      <c r="DL443" s="401"/>
      <c r="DM443" s="401"/>
      <c r="DN443" s="401"/>
      <c r="DO443" s="401"/>
      <c r="DP443" s="401"/>
      <c r="DQ443" s="401"/>
      <c r="DR443" s="401"/>
      <c r="DS443" s="401"/>
      <c r="DT443" s="401"/>
      <c r="DU443" s="401"/>
      <c r="DV443" s="401"/>
      <c r="DW443" s="401"/>
      <c r="DX443" s="401"/>
      <c r="DY443" s="401"/>
      <c r="DZ443" s="401"/>
      <c r="EA443" s="401"/>
      <c r="EB443" s="401"/>
      <c r="EC443" s="401"/>
      <c r="ED443" s="401"/>
      <c r="EE443" s="401"/>
      <c r="EF443" s="401"/>
      <c r="EG443" s="401"/>
      <c r="EH443" s="401"/>
      <c r="EI443" s="401"/>
      <c r="EJ443" s="401"/>
      <c r="EK443" s="401"/>
    </row>
    <row r="444" spans="1:141" ht="14.4" x14ac:dyDescent="0.3">
      <c r="A444" s="401"/>
      <c r="B444" s="401"/>
      <c r="C444" s="401"/>
      <c r="D444" s="401"/>
      <c r="E444" s="401"/>
      <c r="F444" s="401"/>
      <c r="G444" s="401"/>
      <c r="H444" s="401"/>
      <c r="I444" s="401"/>
      <c r="J444" s="401"/>
      <c r="K444" s="401"/>
      <c r="L444" s="401"/>
      <c r="M444" s="401"/>
      <c r="N444" s="401"/>
      <c r="O444" s="401"/>
      <c r="P444" s="401"/>
      <c r="Q444" s="401"/>
      <c r="R444" s="401"/>
      <c r="S444" s="401"/>
      <c r="T444" s="401"/>
      <c r="U444" s="401"/>
      <c r="V444" s="401"/>
      <c r="W444" s="401"/>
      <c r="X444" s="401"/>
      <c r="Y444" s="401"/>
      <c r="Z444" s="401"/>
      <c r="AA444" s="401"/>
      <c r="AB444" s="401"/>
      <c r="AC444" s="401"/>
      <c r="AD444" s="401"/>
      <c r="AE444" s="401"/>
      <c r="AF444" s="401"/>
      <c r="AG444" s="401"/>
      <c r="AH444" s="401"/>
      <c r="AI444" s="401"/>
      <c r="AJ444" s="401"/>
      <c r="AK444" s="401"/>
      <c r="AL444" s="401"/>
      <c r="AM444" s="401"/>
      <c r="AN444" s="401"/>
      <c r="AO444" s="401"/>
      <c r="AP444" s="401"/>
      <c r="AQ444" s="401"/>
      <c r="AR444" s="401"/>
      <c r="AS444" s="401"/>
      <c r="AT444" s="401"/>
      <c r="AU444" s="401"/>
      <c r="AV444" s="401"/>
      <c r="AW444" s="401"/>
      <c r="AX444" s="401"/>
      <c r="AY444" s="401"/>
      <c r="AZ444" s="401"/>
      <c r="BA444" s="401"/>
      <c r="BB444" s="401"/>
      <c r="BC444" s="401"/>
      <c r="BD444" s="401"/>
      <c r="BE444" s="401"/>
      <c r="BF444" s="401"/>
      <c r="BG444" s="401"/>
      <c r="BH444" s="401"/>
      <c r="BI444" s="401"/>
      <c r="BJ444" s="401"/>
      <c r="BK444" s="401"/>
      <c r="BL444" s="401"/>
      <c r="BM444" s="401"/>
      <c r="BN444" s="401"/>
      <c r="BO444" s="401"/>
      <c r="BP444" s="401"/>
      <c r="BQ444" s="401"/>
      <c r="BR444" s="401"/>
      <c r="BS444" s="401"/>
      <c r="BT444" s="401"/>
      <c r="BU444" s="401"/>
      <c r="BV444" s="401"/>
      <c r="BW444" s="401"/>
      <c r="BX444" s="401"/>
      <c r="BY444" s="401"/>
      <c r="BZ444" s="401"/>
      <c r="CA444" s="401"/>
      <c r="CB444" s="401"/>
      <c r="CC444" s="401"/>
      <c r="CD444" s="401"/>
      <c r="CE444" s="401"/>
      <c r="CF444" s="401"/>
      <c r="CG444" s="401"/>
      <c r="CH444" s="401"/>
      <c r="CI444" s="401"/>
      <c r="CJ444" s="401"/>
      <c r="CK444" s="401"/>
      <c r="CL444" s="401"/>
      <c r="CM444" s="401"/>
      <c r="CN444" s="401"/>
      <c r="CO444" s="401"/>
      <c r="CP444" s="401"/>
      <c r="CQ444" s="401"/>
      <c r="CR444" s="401"/>
      <c r="CS444" s="401"/>
      <c r="CT444" s="401"/>
      <c r="CU444" s="401"/>
      <c r="CV444" s="401"/>
      <c r="CW444" s="401"/>
      <c r="CX444" s="401"/>
      <c r="CY444" s="401"/>
      <c r="CZ444" s="401"/>
      <c r="DA444" s="401"/>
      <c r="DB444" s="401"/>
      <c r="DC444" s="401"/>
      <c r="DD444" s="401"/>
      <c r="DE444" s="401"/>
      <c r="DF444" s="401"/>
      <c r="DG444" s="401"/>
      <c r="DH444" s="401"/>
      <c r="DI444" s="401"/>
      <c r="DJ444" s="401"/>
      <c r="DK444" s="401"/>
      <c r="DL444" s="401"/>
      <c r="DM444" s="401"/>
      <c r="DN444" s="401"/>
      <c r="DO444" s="401"/>
      <c r="DP444" s="401"/>
      <c r="DQ444" s="401"/>
      <c r="DR444" s="401"/>
      <c r="DS444" s="401"/>
      <c r="DT444" s="401"/>
      <c r="DU444" s="401"/>
      <c r="DV444" s="401"/>
      <c r="DW444" s="401"/>
      <c r="DX444" s="401"/>
      <c r="DY444" s="401"/>
      <c r="DZ444" s="401"/>
      <c r="EA444" s="401"/>
      <c r="EB444" s="401"/>
      <c r="EC444" s="401"/>
      <c r="ED444" s="401"/>
      <c r="EE444" s="401"/>
      <c r="EF444" s="401"/>
      <c r="EG444" s="401"/>
      <c r="EH444" s="401"/>
      <c r="EI444" s="401"/>
      <c r="EJ444" s="401"/>
      <c r="EK444" s="401"/>
    </row>
    <row r="445" spans="1:141" ht="14.4" x14ac:dyDescent="0.3">
      <c r="A445" s="401"/>
      <c r="B445" s="401"/>
      <c r="C445" s="401"/>
      <c r="D445" s="401"/>
      <c r="E445" s="401"/>
      <c r="F445" s="401"/>
      <c r="G445" s="401"/>
      <c r="H445" s="401"/>
      <c r="I445" s="401"/>
      <c r="J445" s="401"/>
      <c r="K445" s="401"/>
      <c r="L445" s="401"/>
      <c r="M445" s="401"/>
      <c r="N445" s="401"/>
      <c r="O445" s="401"/>
      <c r="P445" s="401"/>
      <c r="Q445" s="401"/>
      <c r="R445" s="401"/>
      <c r="S445" s="401"/>
      <c r="T445" s="401"/>
      <c r="U445" s="401"/>
      <c r="V445" s="401"/>
      <c r="W445" s="401"/>
      <c r="X445" s="401"/>
      <c r="Y445" s="401"/>
      <c r="Z445" s="401"/>
      <c r="AA445" s="401"/>
      <c r="AB445" s="401"/>
      <c r="AC445" s="401"/>
      <c r="AD445" s="401"/>
      <c r="AE445" s="401"/>
      <c r="AF445" s="401"/>
      <c r="AG445" s="401"/>
      <c r="AH445" s="401"/>
      <c r="AI445" s="401"/>
      <c r="AJ445" s="401"/>
      <c r="AK445" s="401"/>
      <c r="AL445" s="401"/>
      <c r="AM445" s="401"/>
      <c r="AN445" s="401"/>
      <c r="AO445" s="401"/>
      <c r="AP445" s="401"/>
      <c r="AQ445" s="401"/>
      <c r="AR445" s="401"/>
      <c r="AS445" s="401"/>
      <c r="AT445" s="401"/>
      <c r="AU445" s="401"/>
      <c r="AV445" s="401"/>
      <c r="AW445" s="401"/>
      <c r="AX445" s="401"/>
      <c r="AY445" s="401"/>
      <c r="AZ445" s="401"/>
      <c r="BA445" s="401"/>
      <c r="BB445" s="401"/>
      <c r="BC445" s="401"/>
      <c r="BD445" s="401"/>
      <c r="BE445" s="401"/>
      <c r="BF445" s="401"/>
      <c r="BG445" s="401"/>
      <c r="BH445" s="401"/>
      <c r="BI445" s="401"/>
      <c r="BJ445" s="401"/>
      <c r="BK445" s="401"/>
      <c r="BL445" s="401"/>
      <c r="BM445" s="401"/>
      <c r="BN445" s="401"/>
      <c r="BO445" s="401"/>
      <c r="BP445" s="401"/>
      <c r="BQ445" s="401"/>
      <c r="BR445" s="401"/>
      <c r="BS445" s="401"/>
      <c r="BT445" s="401"/>
      <c r="BU445" s="401"/>
      <c r="BV445" s="401"/>
      <c r="BW445" s="401"/>
      <c r="BX445" s="401"/>
      <c r="BY445" s="401"/>
      <c r="BZ445" s="401"/>
      <c r="CA445" s="401"/>
      <c r="CB445" s="401"/>
      <c r="CC445" s="401"/>
      <c r="CD445" s="401"/>
      <c r="CE445" s="401"/>
      <c r="CF445" s="401"/>
      <c r="CG445" s="401"/>
      <c r="CH445" s="401"/>
      <c r="CI445" s="401"/>
      <c r="CJ445" s="401"/>
      <c r="CK445" s="401"/>
      <c r="CL445" s="401"/>
      <c r="CM445" s="401"/>
      <c r="CN445" s="401"/>
      <c r="CO445" s="401"/>
      <c r="CP445" s="401"/>
      <c r="CQ445" s="401"/>
      <c r="CR445" s="401"/>
      <c r="CS445" s="401"/>
      <c r="CT445" s="401"/>
      <c r="CU445" s="401"/>
      <c r="CV445" s="401"/>
      <c r="CW445" s="401"/>
      <c r="CX445" s="401"/>
      <c r="CY445" s="401"/>
      <c r="CZ445" s="401"/>
      <c r="DA445" s="401"/>
      <c r="DB445" s="401"/>
      <c r="DC445" s="401"/>
      <c r="DD445" s="401"/>
      <c r="DE445" s="401"/>
      <c r="DF445" s="401"/>
      <c r="DG445" s="401"/>
      <c r="DH445" s="401"/>
      <c r="DI445" s="401"/>
      <c r="DJ445" s="401"/>
      <c r="DK445" s="401"/>
      <c r="DL445" s="401"/>
      <c r="DM445" s="401"/>
      <c r="DN445" s="401"/>
      <c r="DO445" s="401"/>
      <c r="DP445" s="401"/>
      <c r="DQ445" s="401"/>
      <c r="DR445" s="401"/>
      <c r="DS445" s="401"/>
      <c r="DT445" s="401"/>
      <c r="DU445" s="401"/>
      <c r="DV445" s="401"/>
      <c r="DW445" s="401"/>
      <c r="DX445" s="401"/>
      <c r="DY445" s="401"/>
      <c r="DZ445" s="401"/>
      <c r="EA445" s="401"/>
      <c r="EB445" s="401"/>
      <c r="EC445" s="401"/>
      <c r="ED445" s="401"/>
      <c r="EE445" s="401"/>
      <c r="EF445" s="401"/>
      <c r="EG445" s="401"/>
      <c r="EH445" s="401"/>
      <c r="EI445" s="401"/>
      <c r="EJ445" s="401"/>
      <c r="EK445" s="401"/>
    </row>
    <row r="446" spans="1:141" ht="14.4" x14ac:dyDescent="0.3">
      <c r="A446" s="401"/>
      <c r="B446" s="401"/>
      <c r="C446" s="401"/>
      <c r="D446" s="401"/>
      <c r="E446" s="401"/>
      <c r="F446" s="401"/>
      <c r="G446" s="401"/>
      <c r="H446" s="401"/>
      <c r="I446" s="401"/>
      <c r="J446" s="401"/>
      <c r="K446" s="401"/>
      <c r="L446" s="401"/>
      <c r="M446" s="401"/>
      <c r="N446" s="401"/>
      <c r="O446" s="401"/>
      <c r="P446" s="401"/>
      <c r="Q446" s="401"/>
      <c r="R446" s="401"/>
      <c r="S446" s="401"/>
      <c r="T446" s="401"/>
      <c r="U446" s="401"/>
      <c r="V446" s="401"/>
      <c r="W446" s="401"/>
      <c r="X446" s="401"/>
      <c r="Y446" s="401"/>
      <c r="Z446" s="401"/>
      <c r="AA446" s="401"/>
      <c r="AB446" s="401"/>
      <c r="AC446" s="401"/>
      <c r="AD446" s="401"/>
      <c r="AE446" s="401"/>
      <c r="AF446" s="401"/>
      <c r="AG446" s="401"/>
      <c r="AH446" s="401"/>
      <c r="AI446" s="401"/>
      <c r="AJ446" s="401"/>
      <c r="AK446" s="401"/>
      <c r="AL446" s="401"/>
      <c r="AM446" s="401"/>
      <c r="AN446" s="401"/>
      <c r="AO446" s="401"/>
      <c r="AP446" s="401"/>
      <c r="AQ446" s="401"/>
      <c r="AR446" s="401"/>
      <c r="AS446" s="401"/>
      <c r="AT446" s="401"/>
      <c r="AU446" s="401"/>
      <c r="AV446" s="401"/>
      <c r="AW446" s="401"/>
      <c r="AX446" s="401"/>
      <c r="AY446" s="401"/>
      <c r="AZ446" s="401"/>
      <c r="BA446" s="401"/>
      <c r="BB446" s="401"/>
      <c r="BC446" s="401"/>
      <c r="BD446" s="401"/>
      <c r="BE446" s="401"/>
      <c r="BF446" s="401"/>
      <c r="BG446" s="401"/>
      <c r="BH446" s="401"/>
      <c r="BI446" s="401"/>
      <c r="BJ446" s="401"/>
      <c r="BK446" s="401"/>
      <c r="BL446" s="401"/>
      <c r="BM446" s="401"/>
      <c r="BN446" s="401"/>
      <c r="BO446" s="401"/>
      <c r="BP446" s="401"/>
      <c r="BQ446" s="401"/>
      <c r="BR446" s="401"/>
      <c r="BS446" s="401"/>
      <c r="BT446" s="401"/>
      <c r="BU446" s="401"/>
      <c r="BV446" s="401"/>
      <c r="BW446" s="401"/>
      <c r="BX446" s="401"/>
      <c r="BY446" s="401"/>
      <c r="BZ446" s="401"/>
      <c r="CA446" s="401"/>
      <c r="CB446" s="401"/>
      <c r="CC446" s="401"/>
      <c r="CD446" s="401"/>
      <c r="CE446" s="401"/>
      <c r="CF446" s="401"/>
      <c r="CG446" s="401"/>
      <c r="CH446" s="401"/>
      <c r="CI446" s="401"/>
      <c r="CJ446" s="401"/>
      <c r="CK446" s="401"/>
      <c r="CL446" s="401"/>
      <c r="CM446" s="401"/>
      <c r="CN446" s="401"/>
      <c r="CO446" s="401"/>
      <c r="CP446" s="401"/>
      <c r="CQ446" s="401"/>
      <c r="CR446" s="401"/>
      <c r="CS446" s="401"/>
      <c r="CT446" s="401"/>
      <c r="CU446" s="401"/>
      <c r="CV446" s="401"/>
      <c r="CW446" s="401"/>
      <c r="CX446" s="401"/>
      <c r="CY446" s="401"/>
      <c r="CZ446" s="401"/>
      <c r="DA446" s="401"/>
      <c r="DB446" s="401"/>
      <c r="DC446" s="401"/>
      <c r="DD446" s="401"/>
      <c r="DE446" s="401"/>
      <c r="DF446" s="401"/>
      <c r="DG446" s="401"/>
      <c r="DH446" s="401"/>
      <c r="DI446" s="401"/>
      <c r="DJ446" s="401"/>
      <c r="DK446" s="401"/>
      <c r="DL446" s="401"/>
      <c r="DM446" s="401"/>
      <c r="DN446" s="401"/>
      <c r="DO446" s="401"/>
      <c r="DP446" s="401"/>
      <c r="DQ446" s="401"/>
      <c r="DR446" s="401"/>
      <c r="DS446" s="401"/>
      <c r="DT446" s="401"/>
      <c r="DU446" s="401"/>
      <c r="DV446" s="401"/>
      <c r="DW446" s="401"/>
      <c r="DX446" s="401"/>
      <c r="DY446" s="401"/>
      <c r="DZ446" s="401"/>
      <c r="EA446" s="401"/>
      <c r="EB446" s="401"/>
      <c r="EC446" s="401"/>
      <c r="ED446" s="401"/>
      <c r="EE446" s="401"/>
      <c r="EF446" s="401"/>
      <c r="EG446" s="401"/>
      <c r="EH446" s="401"/>
      <c r="EI446" s="401"/>
      <c r="EJ446" s="401"/>
      <c r="EK446" s="401"/>
    </row>
    <row r="447" spans="1:141" ht="14.4" x14ac:dyDescent="0.3">
      <c r="A447" s="401"/>
      <c r="B447" s="401"/>
      <c r="C447" s="401"/>
      <c r="D447" s="401"/>
      <c r="E447" s="401"/>
      <c r="F447" s="401"/>
      <c r="G447" s="401"/>
      <c r="H447" s="401"/>
      <c r="I447" s="401"/>
      <c r="J447" s="401"/>
      <c r="K447" s="401"/>
      <c r="L447" s="401"/>
      <c r="M447" s="401"/>
      <c r="N447" s="401"/>
      <c r="O447" s="401"/>
      <c r="P447" s="401"/>
      <c r="Q447" s="401"/>
      <c r="R447" s="401"/>
      <c r="S447" s="401"/>
      <c r="T447" s="401"/>
      <c r="U447" s="401"/>
      <c r="V447" s="401"/>
      <c r="W447" s="401"/>
      <c r="X447" s="401"/>
      <c r="Y447" s="401"/>
      <c r="Z447" s="401"/>
      <c r="AA447" s="401"/>
      <c r="AB447" s="401"/>
      <c r="AC447" s="401"/>
      <c r="AD447" s="401"/>
      <c r="AE447" s="401"/>
      <c r="AF447" s="401"/>
      <c r="AG447" s="401"/>
      <c r="AH447" s="401"/>
      <c r="AI447" s="401"/>
      <c r="AJ447" s="401"/>
      <c r="AK447" s="401"/>
      <c r="AL447" s="401"/>
      <c r="AM447" s="401"/>
      <c r="AN447" s="401"/>
      <c r="AO447" s="401"/>
      <c r="AP447" s="401"/>
      <c r="AQ447" s="401"/>
      <c r="AR447" s="401"/>
      <c r="AS447" s="401"/>
      <c r="AT447" s="401"/>
      <c r="AU447" s="401"/>
      <c r="AV447" s="401"/>
      <c r="AW447" s="401"/>
      <c r="AX447" s="401"/>
      <c r="AY447" s="401"/>
      <c r="AZ447" s="401"/>
      <c r="BA447" s="401"/>
      <c r="BB447" s="401"/>
      <c r="BC447" s="401"/>
      <c r="BD447" s="401"/>
      <c r="BE447" s="401"/>
      <c r="BF447" s="401"/>
      <c r="BG447" s="401"/>
      <c r="BH447" s="401"/>
      <c r="BI447" s="401"/>
      <c r="BJ447" s="401"/>
      <c r="BK447" s="401"/>
      <c r="BL447" s="401"/>
      <c r="BM447" s="401"/>
      <c r="BN447" s="401"/>
      <c r="BO447" s="401"/>
      <c r="BP447" s="401"/>
      <c r="BQ447" s="401"/>
      <c r="BR447" s="401"/>
      <c r="BS447" s="401"/>
      <c r="BT447" s="401"/>
      <c r="BU447" s="401"/>
      <c r="BV447" s="401"/>
      <c r="BW447" s="401"/>
      <c r="BX447" s="401"/>
      <c r="BY447" s="401"/>
      <c r="BZ447" s="401"/>
      <c r="CA447" s="401"/>
      <c r="CB447" s="401"/>
      <c r="CC447" s="401"/>
      <c r="CD447" s="401"/>
      <c r="CE447" s="401"/>
      <c r="CF447" s="401"/>
      <c r="CG447" s="401"/>
      <c r="CH447" s="401"/>
      <c r="CI447" s="401"/>
      <c r="CJ447" s="401"/>
      <c r="CK447" s="401"/>
      <c r="CL447" s="401"/>
      <c r="CM447" s="401"/>
      <c r="CN447" s="401"/>
      <c r="CO447" s="401"/>
      <c r="CP447" s="401"/>
      <c r="CQ447" s="401"/>
      <c r="CR447" s="401"/>
      <c r="CS447" s="401"/>
      <c r="CT447" s="401"/>
      <c r="CU447" s="401"/>
      <c r="CV447" s="401"/>
      <c r="CW447" s="401"/>
      <c r="CX447" s="401"/>
      <c r="CY447" s="401"/>
      <c r="CZ447" s="401"/>
      <c r="DA447" s="401"/>
      <c r="DB447" s="401"/>
      <c r="DC447" s="401"/>
      <c r="DD447" s="401"/>
      <c r="DE447" s="401"/>
      <c r="DF447" s="401"/>
      <c r="DG447" s="401"/>
      <c r="DH447" s="401"/>
      <c r="DI447" s="401"/>
      <c r="DJ447" s="401"/>
      <c r="DK447" s="401"/>
      <c r="DL447" s="401"/>
      <c r="DM447" s="401"/>
      <c r="DN447" s="401"/>
      <c r="DO447" s="401"/>
      <c r="DP447" s="401"/>
      <c r="DQ447" s="401"/>
      <c r="DR447" s="401"/>
      <c r="DS447" s="401"/>
      <c r="DT447" s="401"/>
      <c r="DU447" s="401"/>
      <c r="DV447" s="401"/>
      <c r="DW447" s="401"/>
      <c r="DX447" s="401"/>
      <c r="DY447" s="401"/>
      <c r="DZ447" s="401"/>
      <c r="EA447" s="401"/>
      <c r="EB447" s="401"/>
      <c r="EC447" s="401"/>
      <c r="ED447" s="401"/>
      <c r="EE447" s="401"/>
      <c r="EF447" s="401"/>
      <c r="EG447" s="401"/>
      <c r="EH447" s="401"/>
      <c r="EI447" s="401"/>
      <c r="EJ447" s="401"/>
      <c r="EK447" s="401"/>
    </row>
    <row r="448" spans="1:141" ht="14.4" x14ac:dyDescent="0.3">
      <c r="A448" s="401"/>
      <c r="B448" s="401"/>
      <c r="C448" s="401"/>
      <c r="D448" s="401"/>
      <c r="E448" s="401"/>
      <c r="F448" s="401"/>
      <c r="G448" s="401"/>
      <c r="H448" s="401"/>
      <c r="I448" s="401"/>
      <c r="J448" s="401"/>
      <c r="K448" s="401"/>
      <c r="L448" s="401"/>
      <c r="M448" s="401"/>
      <c r="N448" s="401"/>
      <c r="O448" s="401"/>
      <c r="P448" s="401"/>
      <c r="Q448" s="401"/>
      <c r="R448" s="401"/>
      <c r="S448" s="401"/>
      <c r="T448" s="401"/>
      <c r="U448" s="401"/>
      <c r="V448" s="401"/>
      <c r="W448" s="401"/>
      <c r="X448" s="401"/>
      <c r="Y448" s="401"/>
      <c r="Z448" s="401"/>
      <c r="AA448" s="401"/>
      <c r="AB448" s="401"/>
      <c r="AC448" s="401"/>
      <c r="AD448" s="401"/>
      <c r="AE448" s="401"/>
      <c r="AF448" s="401"/>
      <c r="AG448" s="401"/>
      <c r="AH448" s="401"/>
      <c r="AI448" s="401"/>
      <c r="AJ448" s="401"/>
      <c r="AK448" s="401"/>
      <c r="AL448" s="401"/>
      <c r="AM448" s="401"/>
      <c r="AN448" s="401"/>
      <c r="AO448" s="401"/>
      <c r="AP448" s="401"/>
      <c r="AQ448" s="401"/>
      <c r="AR448" s="401"/>
      <c r="AS448" s="401"/>
      <c r="AT448" s="401"/>
      <c r="AU448" s="401"/>
      <c r="AV448" s="401"/>
      <c r="AW448" s="401"/>
      <c r="AX448" s="401"/>
      <c r="AY448" s="401"/>
      <c r="AZ448" s="401"/>
      <c r="BA448" s="401"/>
      <c r="BB448" s="401"/>
      <c r="BC448" s="401"/>
      <c r="BD448" s="401"/>
      <c r="BE448" s="401"/>
      <c r="BF448" s="401"/>
      <c r="BG448" s="401"/>
      <c r="BH448" s="401"/>
      <c r="BI448" s="401"/>
      <c r="BJ448" s="401"/>
      <c r="BK448" s="401"/>
      <c r="BL448" s="401"/>
      <c r="BM448" s="401"/>
      <c r="BN448" s="401"/>
      <c r="BO448" s="401"/>
      <c r="BP448" s="401"/>
      <c r="BQ448" s="401"/>
      <c r="BR448" s="401"/>
      <c r="BS448" s="401"/>
      <c r="BT448" s="401"/>
      <c r="BU448" s="401"/>
      <c r="BV448" s="401"/>
      <c r="BW448" s="401"/>
      <c r="BX448" s="401"/>
      <c r="BY448" s="401"/>
      <c r="BZ448" s="401"/>
      <c r="CA448" s="401"/>
      <c r="CB448" s="401"/>
      <c r="CC448" s="401"/>
      <c r="CD448" s="401"/>
      <c r="CE448" s="401"/>
      <c r="CF448" s="401"/>
      <c r="CG448" s="401"/>
      <c r="CH448" s="401"/>
      <c r="CI448" s="401"/>
      <c r="CJ448" s="401"/>
      <c r="CK448" s="401"/>
      <c r="CL448" s="401"/>
      <c r="CM448" s="401"/>
      <c r="CN448" s="401"/>
      <c r="CO448" s="401"/>
      <c r="CP448" s="401"/>
      <c r="CQ448" s="401"/>
      <c r="CR448" s="401"/>
      <c r="CS448" s="401"/>
      <c r="CT448" s="401"/>
      <c r="CU448" s="401"/>
      <c r="CV448" s="401"/>
      <c r="CW448" s="401"/>
      <c r="CX448" s="401"/>
      <c r="CY448" s="401"/>
      <c r="CZ448" s="401"/>
      <c r="DA448" s="401"/>
      <c r="DB448" s="401"/>
      <c r="DC448" s="401"/>
      <c r="DD448" s="401"/>
      <c r="DE448" s="401"/>
      <c r="DF448" s="401"/>
      <c r="DG448" s="401"/>
      <c r="DH448" s="401"/>
      <c r="DI448" s="401"/>
      <c r="DJ448" s="401"/>
      <c r="DK448" s="401"/>
      <c r="DL448" s="401"/>
      <c r="DM448" s="401"/>
      <c r="DN448" s="401"/>
      <c r="DO448" s="401"/>
      <c r="DP448" s="401"/>
      <c r="DQ448" s="401"/>
      <c r="DR448" s="401"/>
      <c r="DS448" s="401"/>
      <c r="DT448" s="401"/>
      <c r="DU448" s="401"/>
      <c r="DV448" s="401"/>
      <c r="DW448" s="401"/>
      <c r="DX448" s="401"/>
      <c r="DY448" s="401"/>
      <c r="DZ448" s="401"/>
      <c r="EA448" s="401"/>
      <c r="EB448" s="401"/>
      <c r="EC448" s="401"/>
      <c r="ED448" s="401"/>
      <c r="EE448" s="401"/>
      <c r="EF448" s="401"/>
      <c r="EG448" s="401"/>
      <c r="EH448" s="401"/>
      <c r="EI448" s="401"/>
      <c r="EJ448" s="401"/>
      <c r="EK448" s="401"/>
    </row>
    <row r="449" spans="1:141" ht="14.4" x14ac:dyDescent="0.3">
      <c r="A449" s="401"/>
      <c r="B449" s="401"/>
      <c r="C449" s="401"/>
      <c r="D449" s="401"/>
      <c r="E449" s="401"/>
      <c r="F449" s="401"/>
      <c r="G449" s="401"/>
      <c r="H449" s="401"/>
      <c r="I449" s="401"/>
      <c r="J449" s="401"/>
      <c r="K449" s="401"/>
      <c r="L449" s="401"/>
      <c r="M449" s="401"/>
      <c r="N449" s="401"/>
      <c r="O449" s="401"/>
      <c r="P449" s="401"/>
      <c r="Q449" s="401"/>
      <c r="R449" s="401"/>
      <c r="S449" s="401"/>
      <c r="T449" s="401"/>
      <c r="U449" s="401"/>
      <c r="V449" s="401"/>
      <c r="W449" s="401"/>
      <c r="X449" s="401"/>
      <c r="Y449" s="401"/>
      <c r="Z449" s="401"/>
      <c r="AA449" s="401"/>
      <c r="AB449" s="401"/>
      <c r="AC449" s="401"/>
      <c r="AD449" s="401"/>
      <c r="AE449" s="401"/>
      <c r="AF449" s="401"/>
      <c r="AG449" s="401"/>
      <c r="AH449" s="401"/>
      <c r="AI449" s="401"/>
      <c r="AJ449" s="401"/>
      <c r="AK449" s="401"/>
      <c r="AL449" s="401"/>
      <c r="AM449" s="401"/>
      <c r="AN449" s="401"/>
      <c r="AO449" s="401"/>
      <c r="AP449" s="401"/>
      <c r="AQ449" s="401"/>
      <c r="AR449" s="401"/>
      <c r="AS449" s="401"/>
      <c r="AT449" s="401"/>
      <c r="AU449" s="401"/>
      <c r="AV449" s="401"/>
      <c r="AW449" s="401"/>
      <c r="AX449" s="401"/>
      <c r="AY449" s="401"/>
      <c r="AZ449" s="401"/>
      <c r="BA449" s="401"/>
      <c r="BB449" s="401"/>
      <c r="BC449" s="401"/>
      <c r="BD449" s="401"/>
      <c r="BE449" s="401"/>
      <c r="BF449" s="401"/>
      <c r="BG449" s="401"/>
      <c r="BH449" s="401"/>
      <c r="BI449" s="401"/>
      <c r="BJ449" s="401"/>
      <c r="BK449" s="401"/>
      <c r="BL449" s="401"/>
      <c r="BM449" s="401"/>
      <c r="BN449" s="401"/>
      <c r="BO449" s="401"/>
      <c r="BP449" s="401"/>
      <c r="BQ449" s="401"/>
      <c r="BR449" s="401"/>
      <c r="BS449" s="401"/>
      <c r="BT449" s="401"/>
      <c r="BU449" s="401"/>
      <c r="BV449" s="401"/>
      <c r="BW449" s="401"/>
      <c r="BX449" s="401"/>
      <c r="BY449" s="401"/>
      <c r="BZ449" s="401"/>
      <c r="CA449" s="401"/>
      <c r="CB449" s="401"/>
      <c r="CC449" s="401"/>
      <c r="CD449" s="401"/>
      <c r="CE449" s="401"/>
      <c r="CF449" s="401"/>
      <c r="CG449" s="401"/>
      <c r="CH449" s="401"/>
      <c r="CI449" s="401"/>
      <c r="CJ449" s="401"/>
      <c r="CK449" s="401"/>
      <c r="CL449" s="401"/>
      <c r="CM449" s="401"/>
      <c r="CN449" s="401"/>
      <c r="CO449" s="401"/>
      <c r="CP449" s="401"/>
      <c r="CQ449" s="401"/>
      <c r="CR449" s="401"/>
      <c r="CS449" s="401"/>
      <c r="CT449" s="401"/>
      <c r="CU449" s="401"/>
      <c r="CV449" s="401"/>
      <c r="CW449" s="401"/>
      <c r="CX449" s="401"/>
      <c r="CY449" s="401"/>
      <c r="CZ449" s="401"/>
      <c r="DA449" s="401"/>
      <c r="DB449" s="401"/>
      <c r="DC449" s="401"/>
      <c r="DD449" s="401"/>
      <c r="DE449" s="401"/>
      <c r="DF449" s="401"/>
      <c r="DG449" s="401"/>
      <c r="DH449" s="401"/>
      <c r="DI449" s="401"/>
      <c r="DJ449" s="401"/>
      <c r="DK449" s="401"/>
      <c r="DL449" s="401"/>
      <c r="DM449" s="401"/>
      <c r="DN449" s="401"/>
      <c r="DO449" s="401"/>
      <c r="DP449" s="401"/>
      <c r="DQ449" s="401"/>
      <c r="DR449" s="401"/>
      <c r="DS449" s="401"/>
      <c r="DT449" s="401"/>
      <c r="DU449" s="401"/>
      <c r="DV449" s="401"/>
      <c r="DW449" s="401"/>
      <c r="DX449" s="401"/>
      <c r="DY449" s="401"/>
      <c r="DZ449" s="401"/>
      <c r="EA449" s="401"/>
      <c r="EB449" s="401"/>
      <c r="EC449" s="401"/>
      <c r="ED449" s="401"/>
      <c r="EE449" s="401"/>
      <c r="EF449" s="401"/>
      <c r="EG449" s="401"/>
      <c r="EH449" s="401"/>
      <c r="EI449" s="401"/>
      <c r="EJ449" s="401"/>
      <c r="EK449" s="401"/>
    </row>
    <row r="450" spans="1:141" ht="14.4" x14ac:dyDescent="0.3">
      <c r="A450" s="401"/>
      <c r="B450" s="401"/>
      <c r="C450" s="401"/>
      <c r="D450" s="401"/>
      <c r="E450" s="401"/>
      <c r="F450" s="401"/>
      <c r="G450" s="401"/>
      <c r="H450" s="401"/>
      <c r="I450" s="401"/>
      <c r="J450" s="401"/>
      <c r="K450" s="401"/>
      <c r="L450" s="401"/>
      <c r="M450" s="401"/>
      <c r="N450" s="401"/>
      <c r="O450" s="401"/>
      <c r="P450" s="401"/>
      <c r="Q450" s="401"/>
      <c r="R450" s="401"/>
      <c r="S450" s="401"/>
      <c r="T450" s="401"/>
      <c r="U450" s="401"/>
      <c r="V450" s="401"/>
      <c r="W450" s="401"/>
      <c r="X450" s="401"/>
      <c r="Y450" s="401"/>
      <c r="Z450" s="401"/>
      <c r="AA450" s="401"/>
      <c r="AB450" s="401"/>
      <c r="AC450" s="401"/>
      <c r="AD450" s="401"/>
      <c r="AE450" s="401"/>
      <c r="AF450" s="401"/>
      <c r="AG450" s="401"/>
      <c r="AH450" s="401"/>
      <c r="AI450" s="401"/>
      <c r="AJ450" s="401"/>
      <c r="AK450" s="401"/>
      <c r="AL450" s="401"/>
      <c r="AM450" s="401"/>
      <c r="AN450" s="401"/>
      <c r="AO450" s="401"/>
      <c r="AP450" s="401"/>
      <c r="AQ450" s="401"/>
      <c r="AR450" s="401"/>
      <c r="AS450" s="401"/>
      <c r="AT450" s="401"/>
      <c r="AU450" s="401"/>
      <c r="AV450" s="401"/>
      <c r="AW450" s="401"/>
      <c r="AX450" s="401"/>
      <c r="AY450" s="401"/>
      <c r="AZ450" s="401"/>
      <c r="BA450" s="401"/>
      <c r="BB450" s="401"/>
      <c r="BC450" s="401"/>
      <c r="BD450" s="401"/>
      <c r="BE450" s="401"/>
      <c r="BF450" s="401"/>
      <c r="BG450" s="401"/>
      <c r="BH450" s="401"/>
      <c r="BI450" s="401"/>
      <c r="BJ450" s="401"/>
      <c r="BK450" s="401"/>
      <c r="BL450" s="401"/>
      <c r="BM450" s="401"/>
      <c r="BN450" s="401"/>
      <c r="BO450" s="401"/>
      <c r="BP450" s="401"/>
      <c r="BQ450" s="401"/>
      <c r="BR450" s="401"/>
      <c r="BS450" s="401"/>
      <c r="BT450" s="401"/>
      <c r="BU450" s="401"/>
      <c r="BV450" s="401"/>
      <c r="BW450" s="401"/>
      <c r="BX450" s="401"/>
      <c r="BY450" s="401"/>
      <c r="BZ450" s="401"/>
      <c r="CA450" s="401"/>
      <c r="CB450" s="401"/>
      <c r="CC450" s="401"/>
      <c r="CD450" s="401"/>
      <c r="CE450" s="401"/>
      <c r="CF450" s="401"/>
      <c r="CG450" s="401"/>
      <c r="CH450" s="401"/>
      <c r="CI450" s="401"/>
      <c r="CJ450" s="401"/>
      <c r="CK450" s="401"/>
      <c r="CL450" s="401"/>
      <c r="CM450" s="401"/>
      <c r="CN450" s="401"/>
      <c r="CO450" s="401"/>
      <c r="CP450" s="401"/>
      <c r="CQ450" s="401"/>
      <c r="CR450" s="401"/>
      <c r="CS450" s="401"/>
      <c r="CT450" s="401"/>
      <c r="CU450" s="401"/>
      <c r="CV450" s="401"/>
      <c r="CW450" s="401"/>
      <c r="CX450" s="401"/>
      <c r="CY450" s="401"/>
      <c r="CZ450" s="401"/>
      <c r="DA450" s="401"/>
      <c r="DB450" s="401"/>
      <c r="DC450" s="401"/>
      <c r="DD450" s="401"/>
      <c r="DE450" s="401"/>
      <c r="DF450" s="401"/>
      <c r="DG450" s="401"/>
      <c r="DH450" s="401"/>
      <c r="DI450" s="401"/>
      <c r="DJ450" s="401"/>
      <c r="DK450" s="401"/>
      <c r="DL450" s="401"/>
      <c r="DM450" s="401"/>
      <c r="DN450" s="401"/>
      <c r="DO450" s="401"/>
      <c r="DP450" s="401"/>
      <c r="DQ450" s="401"/>
      <c r="DR450" s="401"/>
      <c r="DS450" s="401"/>
      <c r="DT450" s="401"/>
      <c r="DU450" s="401"/>
      <c r="DV450" s="401"/>
      <c r="DW450" s="401"/>
      <c r="DX450" s="401"/>
      <c r="DY450" s="401"/>
      <c r="DZ450" s="401"/>
      <c r="EA450" s="401"/>
      <c r="EB450" s="401"/>
      <c r="EC450" s="401"/>
      <c r="ED450" s="401"/>
      <c r="EE450" s="401"/>
      <c r="EF450" s="401"/>
      <c r="EG450" s="401"/>
      <c r="EH450" s="401"/>
      <c r="EI450" s="401"/>
      <c r="EJ450" s="401"/>
      <c r="EK450" s="401"/>
    </row>
    <row r="451" spans="1:141" ht="14.4" x14ac:dyDescent="0.3">
      <c r="A451" s="401"/>
      <c r="B451" s="401"/>
      <c r="C451" s="401"/>
      <c r="D451" s="401"/>
      <c r="E451" s="401"/>
      <c r="F451" s="401"/>
      <c r="G451" s="401"/>
      <c r="H451" s="401"/>
      <c r="I451" s="401"/>
      <c r="J451" s="401"/>
      <c r="K451" s="401"/>
      <c r="L451" s="401"/>
      <c r="M451" s="401"/>
      <c r="N451" s="401"/>
      <c r="O451" s="401"/>
      <c r="P451" s="401"/>
      <c r="Q451" s="401"/>
      <c r="R451" s="401"/>
      <c r="S451" s="401"/>
      <c r="T451" s="401"/>
      <c r="U451" s="401"/>
      <c r="V451" s="401"/>
      <c r="W451" s="401"/>
      <c r="X451" s="401"/>
      <c r="Y451" s="401"/>
      <c r="Z451" s="401"/>
      <c r="AA451" s="401"/>
      <c r="AB451" s="401"/>
      <c r="AC451" s="401"/>
      <c r="AD451" s="401"/>
      <c r="AE451" s="401"/>
      <c r="AF451" s="401"/>
      <c r="AG451" s="401"/>
      <c r="AH451" s="401"/>
      <c r="AI451" s="401"/>
      <c r="AJ451" s="401"/>
      <c r="AK451" s="401"/>
      <c r="AL451" s="401"/>
      <c r="AM451" s="401"/>
      <c r="AN451" s="401"/>
      <c r="AO451" s="401"/>
      <c r="AP451" s="401"/>
      <c r="AQ451" s="401"/>
      <c r="AR451" s="401"/>
      <c r="AS451" s="401"/>
      <c r="AT451" s="401"/>
      <c r="AU451" s="401"/>
      <c r="AV451" s="401"/>
      <c r="AW451" s="401"/>
      <c r="AX451" s="401"/>
      <c r="AY451" s="401"/>
      <c r="AZ451" s="401"/>
      <c r="BA451" s="401"/>
      <c r="BB451" s="401"/>
      <c r="BC451" s="401"/>
      <c r="BD451" s="401"/>
      <c r="BE451" s="401"/>
      <c r="BF451" s="401"/>
      <c r="BG451" s="401"/>
      <c r="BH451" s="401"/>
      <c r="BI451" s="401"/>
      <c r="BJ451" s="401"/>
      <c r="BK451" s="401"/>
      <c r="BL451" s="401"/>
      <c r="BM451" s="401"/>
      <c r="BN451" s="401"/>
      <c r="BO451" s="401"/>
      <c r="BP451" s="401"/>
      <c r="BQ451" s="401"/>
      <c r="BR451" s="401"/>
      <c r="BS451" s="401"/>
      <c r="BT451" s="401"/>
      <c r="BU451" s="401"/>
      <c r="BV451" s="401"/>
      <c r="BW451" s="401"/>
      <c r="BX451" s="401"/>
      <c r="BY451" s="401"/>
      <c r="BZ451" s="401"/>
      <c r="CA451" s="401"/>
      <c r="CB451" s="401"/>
      <c r="CC451" s="401"/>
      <c r="CD451" s="401"/>
      <c r="CE451" s="401"/>
      <c r="CF451" s="401"/>
      <c r="CG451" s="401"/>
      <c r="CH451" s="401"/>
      <c r="CI451" s="401"/>
      <c r="CJ451" s="401"/>
      <c r="CK451" s="401"/>
      <c r="CL451" s="401"/>
      <c r="CM451" s="401"/>
      <c r="CN451" s="401"/>
      <c r="CO451" s="401"/>
      <c r="CP451" s="401"/>
      <c r="CQ451" s="401"/>
      <c r="CR451" s="401"/>
      <c r="CS451" s="401"/>
      <c r="CT451" s="401"/>
      <c r="CU451" s="401"/>
      <c r="CV451" s="401"/>
      <c r="CW451" s="401"/>
      <c r="CX451" s="401"/>
      <c r="CY451" s="401"/>
      <c r="CZ451" s="401"/>
      <c r="DA451" s="401"/>
      <c r="DB451" s="401"/>
      <c r="DC451" s="401"/>
      <c r="DD451" s="401"/>
      <c r="DE451" s="401"/>
      <c r="DF451" s="401"/>
      <c r="DG451" s="401"/>
      <c r="DH451" s="401"/>
      <c r="DI451" s="401"/>
      <c r="DJ451" s="401"/>
      <c r="DK451" s="401"/>
      <c r="DL451" s="401"/>
      <c r="DM451" s="401"/>
      <c r="DN451" s="401"/>
      <c r="DO451" s="401"/>
      <c r="DP451" s="401"/>
      <c r="DQ451" s="401"/>
      <c r="DR451" s="401"/>
      <c r="DS451" s="401"/>
      <c r="DT451" s="401"/>
      <c r="DU451" s="401"/>
      <c r="DV451" s="401"/>
      <c r="DW451" s="401"/>
      <c r="DX451" s="401"/>
      <c r="DY451" s="401"/>
      <c r="DZ451" s="401"/>
      <c r="EA451" s="401"/>
      <c r="EB451" s="401"/>
      <c r="EC451" s="401"/>
      <c r="ED451" s="401"/>
      <c r="EE451" s="401"/>
      <c r="EF451" s="401"/>
      <c r="EG451" s="401"/>
      <c r="EH451" s="401"/>
      <c r="EI451" s="401"/>
      <c r="EJ451" s="401"/>
      <c r="EK451" s="401"/>
    </row>
    <row r="452" spans="1:141" ht="14.4" x14ac:dyDescent="0.3">
      <c r="A452" s="401"/>
      <c r="B452" s="401"/>
      <c r="C452" s="401"/>
      <c r="D452" s="401"/>
      <c r="E452" s="401"/>
      <c r="F452" s="401"/>
      <c r="G452" s="401"/>
      <c r="H452" s="401"/>
      <c r="I452" s="401"/>
      <c r="J452" s="401"/>
      <c r="K452" s="401"/>
      <c r="L452" s="401"/>
      <c r="M452" s="401"/>
      <c r="N452" s="401"/>
      <c r="O452" s="401"/>
      <c r="P452" s="401"/>
      <c r="Q452" s="401"/>
      <c r="R452" s="401"/>
      <c r="S452" s="401"/>
      <c r="T452" s="401"/>
      <c r="U452" s="401"/>
      <c r="V452" s="401"/>
      <c r="W452" s="401"/>
      <c r="X452" s="401"/>
      <c r="Y452" s="401"/>
      <c r="Z452" s="401"/>
      <c r="AA452" s="401"/>
      <c r="AB452" s="401"/>
      <c r="AC452" s="401"/>
      <c r="AD452" s="401"/>
      <c r="AE452" s="401"/>
      <c r="AF452" s="401"/>
      <c r="AG452" s="401"/>
      <c r="AH452" s="401"/>
      <c r="AI452" s="401"/>
      <c r="AJ452" s="401"/>
      <c r="AK452" s="401"/>
      <c r="AL452" s="401"/>
      <c r="AM452" s="401"/>
      <c r="AN452" s="401"/>
      <c r="AO452" s="401"/>
      <c r="AP452" s="401"/>
      <c r="AQ452" s="401"/>
      <c r="AR452" s="401"/>
      <c r="AS452" s="401"/>
      <c r="AT452" s="401"/>
      <c r="AU452" s="401"/>
      <c r="AV452" s="401"/>
      <c r="AW452" s="401"/>
      <c r="AX452" s="401"/>
      <c r="AY452" s="401"/>
      <c r="AZ452" s="401"/>
      <c r="BA452" s="401"/>
      <c r="BB452" s="401"/>
      <c r="BC452" s="401"/>
      <c r="BD452" s="401"/>
      <c r="BE452" s="401"/>
      <c r="BF452" s="401"/>
      <c r="BG452" s="401"/>
      <c r="BH452" s="401"/>
      <c r="BI452" s="401"/>
      <c r="BJ452" s="401"/>
      <c r="BK452" s="401"/>
      <c r="BL452" s="401"/>
      <c r="BM452" s="401"/>
      <c r="BN452" s="401"/>
      <c r="BO452" s="401"/>
      <c r="BP452" s="401"/>
      <c r="BQ452" s="401"/>
      <c r="BR452" s="401"/>
      <c r="BS452" s="401"/>
      <c r="BT452" s="401"/>
      <c r="BU452" s="401"/>
      <c r="BV452" s="401"/>
      <c r="BW452" s="401"/>
      <c r="BX452" s="401"/>
      <c r="BY452" s="401"/>
      <c r="BZ452" s="401"/>
      <c r="CA452" s="401"/>
      <c r="CB452" s="401"/>
      <c r="CC452" s="401"/>
      <c r="CD452" s="401"/>
      <c r="CE452" s="401"/>
      <c r="CF452" s="401"/>
      <c r="CG452" s="401"/>
      <c r="CH452" s="401"/>
      <c r="CI452" s="401"/>
      <c r="CJ452" s="401"/>
      <c r="CK452" s="401"/>
      <c r="CL452" s="401"/>
      <c r="CM452" s="401"/>
      <c r="CN452" s="401"/>
      <c r="CO452" s="401"/>
      <c r="CP452" s="401"/>
      <c r="CQ452" s="401"/>
      <c r="CR452" s="401"/>
      <c r="CS452" s="401"/>
      <c r="CT452" s="401"/>
      <c r="CU452" s="401"/>
      <c r="CV452" s="401"/>
      <c r="CW452" s="401"/>
      <c r="CX452" s="401"/>
      <c r="CY452" s="401"/>
      <c r="CZ452" s="401"/>
      <c r="DA452" s="401"/>
      <c r="DB452" s="401"/>
      <c r="DC452" s="401"/>
      <c r="DD452" s="401"/>
      <c r="DE452" s="401"/>
      <c r="DF452" s="401"/>
      <c r="DG452" s="401"/>
      <c r="DH452" s="401"/>
      <c r="DI452" s="401"/>
      <c r="DJ452" s="401"/>
      <c r="DK452" s="401"/>
      <c r="DL452" s="401"/>
      <c r="DM452" s="401"/>
      <c r="DN452" s="401"/>
      <c r="DO452" s="401"/>
      <c r="DP452" s="401"/>
      <c r="DQ452" s="401"/>
      <c r="DR452" s="401"/>
      <c r="DS452" s="401"/>
      <c r="DT452" s="401"/>
      <c r="DU452" s="401"/>
      <c r="DV452" s="401"/>
      <c r="DW452" s="401"/>
      <c r="DX452" s="401"/>
      <c r="DY452" s="401"/>
      <c r="DZ452" s="401"/>
      <c r="EA452" s="401"/>
      <c r="EB452" s="401"/>
      <c r="EC452" s="401"/>
      <c r="ED452" s="401"/>
      <c r="EE452" s="401"/>
      <c r="EF452" s="401"/>
      <c r="EG452" s="401"/>
      <c r="EH452" s="401"/>
      <c r="EI452" s="401"/>
      <c r="EJ452" s="401"/>
      <c r="EK452" s="401"/>
    </row>
    <row r="453" spans="1:141" ht="14.4" x14ac:dyDescent="0.3">
      <c r="A453" s="401"/>
      <c r="B453" s="401"/>
      <c r="C453" s="401"/>
      <c r="D453" s="401"/>
      <c r="E453" s="401"/>
      <c r="F453" s="401"/>
      <c r="G453" s="401"/>
      <c r="H453" s="401"/>
      <c r="I453" s="401"/>
      <c r="J453" s="401"/>
      <c r="K453" s="401"/>
      <c r="L453" s="401"/>
      <c r="M453" s="401"/>
      <c r="N453" s="401"/>
      <c r="O453" s="401"/>
      <c r="P453" s="401"/>
      <c r="Q453" s="401"/>
      <c r="R453" s="401"/>
      <c r="S453" s="401"/>
      <c r="T453" s="401"/>
      <c r="U453" s="401"/>
      <c r="V453" s="401"/>
      <c r="W453" s="401"/>
      <c r="X453" s="401"/>
      <c r="Y453" s="401"/>
      <c r="Z453" s="401"/>
      <c r="AA453" s="401"/>
      <c r="AB453" s="401"/>
      <c r="AC453" s="401"/>
      <c r="AD453" s="401"/>
      <c r="AE453" s="401"/>
      <c r="AF453" s="401"/>
      <c r="AG453" s="401"/>
      <c r="AH453" s="401"/>
      <c r="AI453" s="401"/>
      <c r="AJ453" s="401"/>
      <c r="AK453" s="401"/>
      <c r="AL453" s="401"/>
      <c r="AM453" s="401"/>
      <c r="AN453" s="401"/>
      <c r="AO453" s="401"/>
      <c r="AP453" s="401"/>
      <c r="AQ453" s="401"/>
      <c r="AR453" s="401"/>
      <c r="AS453" s="401"/>
      <c r="AT453" s="401"/>
      <c r="AU453" s="401"/>
      <c r="AV453" s="401"/>
      <c r="AW453" s="401"/>
      <c r="AX453" s="401"/>
      <c r="AY453" s="401"/>
      <c r="AZ453" s="401"/>
      <c r="BA453" s="401"/>
      <c r="BB453" s="401"/>
      <c r="BC453" s="401"/>
      <c r="BD453" s="401"/>
      <c r="BE453" s="401"/>
      <c r="BF453" s="401"/>
      <c r="BG453" s="401"/>
      <c r="BH453" s="401"/>
      <c r="BI453" s="401"/>
      <c r="BJ453" s="401"/>
      <c r="BK453" s="401"/>
      <c r="BL453" s="401"/>
      <c r="BM453" s="401"/>
      <c r="BN453" s="401"/>
      <c r="BO453" s="401"/>
      <c r="BP453" s="401"/>
      <c r="BQ453" s="401"/>
      <c r="BR453" s="401"/>
      <c r="BS453" s="401"/>
      <c r="BT453" s="401"/>
      <c r="BU453" s="401"/>
      <c r="BV453" s="401"/>
      <c r="BW453" s="401"/>
      <c r="BX453" s="401"/>
      <c r="BY453" s="401"/>
      <c r="BZ453" s="401"/>
      <c r="CA453" s="401"/>
      <c r="CB453" s="401"/>
      <c r="CC453" s="401"/>
      <c r="CD453" s="401"/>
      <c r="CE453" s="401"/>
      <c r="CF453" s="401"/>
      <c r="CG453" s="401"/>
      <c r="CH453" s="401"/>
      <c r="CI453" s="401"/>
      <c r="CJ453" s="401"/>
      <c r="CK453" s="401"/>
      <c r="CL453" s="401"/>
      <c r="CM453" s="401"/>
      <c r="CN453" s="401"/>
      <c r="CO453" s="401"/>
      <c r="CP453" s="401"/>
      <c r="CQ453" s="401"/>
      <c r="CR453" s="401"/>
      <c r="CS453" s="401"/>
      <c r="CT453" s="401"/>
      <c r="CU453" s="401"/>
      <c r="CV453" s="401"/>
      <c r="CW453" s="401"/>
      <c r="CX453" s="401"/>
      <c r="CY453" s="401"/>
      <c r="CZ453" s="401"/>
      <c r="DA453" s="401"/>
      <c r="DB453" s="401"/>
      <c r="DC453" s="401"/>
      <c r="DD453" s="401"/>
      <c r="DE453" s="401"/>
      <c r="DF453" s="401"/>
      <c r="DG453" s="401"/>
      <c r="DH453" s="401"/>
      <c r="DI453" s="401"/>
      <c r="DJ453" s="401"/>
      <c r="DK453" s="401"/>
      <c r="DL453" s="401"/>
      <c r="DM453" s="401"/>
      <c r="DN453" s="401"/>
      <c r="DO453" s="401"/>
      <c r="DP453" s="401"/>
      <c r="DQ453" s="401"/>
      <c r="DR453" s="401"/>
      <c r="DS453" s="401"/>
      <c r="DT453" s="401"/>
      <c r="DU453" s="401"/>
      <c r="DV453" s="401"/>
      <c r="DW453" s="401"/>
      <c r="DX453" s="401"/>
      <c r="DY453" s="401"/>
      <c r="DZ453" s="401"/>
      <c r="EA453" s="401"/>
      <c r="EB453" s="401"/>
      <c r="EC453" s="401"/>
      <c r="ED453" s="401"/>
      <c r="EE453" s="401"/>
      <c r="EF453" s="401"/>
      <c r="EG453" s="401"/>
      <c r="EH453" s="401"/>
      <c r="EI453" s="401"/>
      <c r="EJ453" s="401"/>
      <c r="EK453" s="401"/>
    </row>
    <row r="454" spans="1:141" ht="14.4" x14ac:dyDescent="0.3">
      <c r="A454" s="401"/>
      <c r="B454" s="401"/>
      <c r="C454" s="401"/>
      <c r="D454" s="401"/>
      <c r="E454" s="401"/>
      <c r="F454" s="401"/>
      <c r="G454" s="401"/>
      <c r="H454" s="401"/>
      <c r="I454" s="401"/>
      <c r="J454" s="401"/>
      <c r="K454" s="401"/>
      <c r="L454" s="401"/>
      <c r="M454" s="401"/>
      <c r="N454" s="401"/>
      <c r="O454" s="401"/>
      <c r="P454" s="401"/>
      <c r="Q454" s="401"/>
      <c r="R454" s="401"/>
      <c r="S454" s="401"/>
      <c r="T454" s="401"/>
      <c r="U454" s="401"/>
      <c r="V454" s="401"/>
      <c r="W454" s="401"/>
      <c r="X454" s="401"/>
      <c r="Y454" s="401"/>
      <c r="Z454" s="401"/>
      <c r="AA454" s="401"/>
      <c r="AB454" s="401"/>
      <c r="AC454" s="401"/>
      <c r="AD454" s="401"/>
      <c r="AE454" s="401"/>
      <c r="AF454" s="401"/>
      <c r="AG454" s="401"/>
      <c r="AH454" s="401"/>
      <c r="AI454" s="401"/>
      <c r="AJ454" s="401"/>
      <c r="AK454" s="401"/>
      <c r="AL454" s="401"/>
      <c r="AM454" s="401"/>
      <c r="AN454" s="401"/>
      <c r="AO454" s="401"/>
      <c r="AP454" s="401"/>
      <c r="AQ454" s="401"/>
      <c r="AR454" s="401"/>
      <c r="AS454" s="401"/>
      <c r="AT454" s="401"/>
      <c r="AU454" s="401"/>
      <c r="AV454" s="401"/>
      <c r="AW454" s="401"/>
      <c r="AX454" s="401"/>
      <c r="AY454" s="401"/>
      <c r="AZ454" s="401"/>
      <c r="BA454" s="401"/>
      <c r="BB454" s="401"/>
      <c r="BC454" s="401"/>
      <c r="BD454" s="401"/>
      <c r="BE454" s="401"/>
      <c r="BF454" s="401"/>
      <c r="BG454" s="401"/>
      <c r="BH454" s="401"/>
      <c r="BI454" s="401"/>
      <c r="BJ454" s="401"/>
      <c r="BK454" s="401"/>
      <c r="BL454" s="401"/>
      <c r="BM454" s="401"/>
      <c r="BN454" s="401"/>
      <c r="BO454" s="401"/>
      <c r="BP454" s="401"/>
      <c r="BQ454" s="401"/>
      <c r="BR454" s="401"/>
      <c r="BS454" s="401"/>
      <c r="BT454" s="401"/>
      <c r="BU454" s="401"/>
      <c r="BV454" s="401"/>
      <c r="BW454" s="401"/>
      <c r="BX454" s="401"/>
      <c r="BY454" s="401"/>
      <c r="BZ454" s="401"/>
      <c r="CA454" s="401"/>
      <c r="CB454" s="401"/>
      <c r="CC454" s="401"/>
      <c r="CD454" s="401"/>
      <c r="CE454" s="401"/>
      <c r="CF454" s="401"/>
      <c r="CG454" s="401"/>
      <c r="CH454" s="401"/>
      <c r="CI454" s="401"/>
      <c r="CJ454" s="401"/>
      <c r="CK454" s="401"/>
      <c r="CL454" s="401"/>
      <c r="CM454" s="401"/>
      <c r="CN454" s="401"/>
      <c r="CO454" s="401"/>
      <c r="CP454" s="401"/>
      <c r="CQ454" s="401"/>
      <c r="CR454" s="401"/>
      <c r="CS454" s="401"/>
      <c r="CT454" s="401"/>
      <c r="CU454" s="401"/>
      <c r="CV454" s="401"/>
      <c r="CW454" s="401"/>
      <c r="CX454" s="401"/>
      <c r="CY454" s="401"/>
      <c r="CZ454" s="401"/>
      <c r="DA454" s="401"/>
      <c r="DB454" s="401"/>
      <c r="DC454" s="401"/>
      <c r="DD454" s="401"/>
      <c r="DE454" s="401"/>
      <c r="DF454" s="401"/>
      <c r="DG454" s="401"/>
      <c r="DH454" s="401"/>
      <c r="DI454" s="401"/>
      <c r="DJ454" s="401"/>
      <c r="DK454" s="401"/>
      <c r="DL454" s="401"/>
      <c r="DM454" s="401"/>
      <c r="DN454" s="401"/>
      <c r="DO454" s="401"/>
      <c r="DP454" s="401"/>
      <c r="DQ454" s="401"/>
      <c r="DR454" s="401"/>
      <c r="DS454" s="401"/>
      <c r="DT454" s="401"/>
      <c r="DU454" s="401"/>
      <c r="DV454" s="401"/>
      <c r="DW454" s="401"/>
      <c r="DX454" s="401"/>
      <c r="DY454" s="401"/>
      <c r="DZ454" s="401"/>
      <c r="EA454" s="401"/>
      <c r="EB454" s="401"/>
      <c r="EC454" s="401"/>
      <c r="ED454" s="401"/>
      <c r="EE454" s="401"/>
      <c r="EF454" s="401"/>
      <c r="EG454" s="401"/>
      <c r="EH454" s="401"/>
      <c r="EI454" s="401"/>
      <c r="EJ454" s="401"/>
      <c r="EK454" s="401"/>
    </row>
    <row r="455" spans="1:141" ht="14.4" x14ac:dyDescent="0.3">
      <c r="A455" s="401"/>
      <c r="B455" s="401"/>
      <c r="C455" s="401"/>
      <c r="D455" s="401"/>
      <c r="E455" s="401"/>
      <c r="F455" s="401"/>
      <c r="G455" s="401"/>
      <c r="H455" s="401"/>
      <c r="I455" s="401"/>
      <c r="J455" s="401"/>
      <c r="K455" s="401"/>
      <c r="L455" s="401"/>
      <c r="M455" s="401"/>
      <c r="N455" s="401"/>
      <c r="O455" s="401"/>
      <c r="P455" s="401"/>
      <c r="Q455" s="401"/>
      <c r="R455" s="401"/>
      <c r="S455" s="401"/>
      <c r="T455" s="401"/>
      <c r="U455" s="401"/>
      <c r="V455" s="401"/>
      <c r="W455" s="401"/>
      <c r="X455" s="401"/>
      <c r="Y455" s="401"/>
      <c r="Z455" s="401"/>
      <c r="AA455" s="401"/>
      <c r="AB455" s="401"/>
      <c r="AC455" s="401"/>
      <c r="AD455" s="401"/>
      <c r="AE455" s="401"/>
      <c r="AF455" s="401"/>
      <c r="AG455" s="401"/>
      <c r="AH455" s="401"/>
      <c r="AI455" s="401"/>
      <c r="AJ455" s="401"/>
      <c r="AK455" s="401"/>
      <c r="AL455" s="401"/>
      <c r="AM455" s="401"/>
      <c r="AN455" s="401"/>
      <c r="AO455" s="401"/>
      <c r="AP455" s="401"/>
      <c r="AQ455" s="401"/>
      <c r="AR455" s="401"/>
      <c r="AS455" s="401"/>
      <c r="AT455" s="401"/>
      <c r="AU455" s="401"/>
      <c r="AV455" s="401"/>
      <c r="AW455" s="401"/>
      <c r="AX455" s="401"/>
      <c r="AY455" s="401"/>
      <c r="AZ455" s="401"/>
      <c r="BA455" s="401"/>
      <c r="BB455" s="401"/>
      <c r="BC455" s="401"/>
      <c r="BD455" s="401"/>
      <c r="BE455" s="401"/>
      <c r="BF455" s="401"/>
      <c r="BG455" s="401"/>
      <c r="BH455" s="401"/>
      <c r="BI455" s="401"/>
      <c r="BJ455" s="401"/>
      <c r="BK455" s="401"/>
      <c r="BL455" s="401"/>
      <c r="BM455" s="401"/>
      <c r="BN455" s="401"/>
      <c r="BO455" s="401"/>
      <c r="BP455" s="401"/>
      <c r="BQ455" s="401"/>
      <c r="BR455" s="401"/>
      <c r="BS455" s="401"/>
      <c r="BT455" s="401"/>
      <c r="BU455" s="401"/>
      <c r="BV455" s="401"/>
      <c r="BW455" s="401"/>
      <c r="BX455" s="401"/>
      <c r="BY455" s="401"/>
      <c r="BZ455" s="401"/>
      <c r="CA455" s="401"/>
      <c r="CB455" s="401"/>
      <c r="CC455" s="401"/>
      <c r="CD455" s="401"/>
      <c r="CE455" s="401"/>
      <c r="CF455" s="401"/>
      <c r="CG455" s="401"/>
      <c r="CH455" s="401"/>
      <c r="CI455" s="401"/>
      <c r="CJ455" s="401"/>
      <c r="CK455" s="401"/>
      <c r="CL455" s="401"/>
      <c r="CM455" s="401"/>
      <c r="CN455" s="401"/>
      <c r="CO455" s="401"/>
      <c r="CP455" s="401"/>
      <c r="CQ455" s="401"/>
      <c r="CR455" s="401"/>
      <c r="CS455" s="401"/>
      <c r="CT455" s="401"/>
      <c r="CU455" s="401"/>
      <c r="CV455" s="401"/>
      <c r="CW455" s="401"/>
      <c r="CX455" s="401"/>
      <c r="CY455" s="401"/>
      <c r="CZ455" s="401"/>
      <c r="DA455" s="401"/>
      <c r="DB455" s="401"/>
      <c r="DC455" s="401"/>
      <c r="DD455" s="401"/>
      <c r="DE455" s="401"/>
      <c r="DF455" s="401"/>
      <c r="DG455" s="401"/>
      <c r="DH455" s="401"/>
      <c r="DI455" s="401"/>
      <c r="DJ455" s="401"/>
      <c r="DK455" s="401"/>
      <c r="DL455" s="401"/>
      <c r="DM455" s="401"/>
      <c r="DN455" s="401"/>
      <c r="DO455" s="401"/>
      <c r="DP455" s="401"/>
      <c r="DQ455" s="401"/>
      <c r="DR455" s="401"/>
      <c r="DS455" s="401"/>
      <c r="DT455" s="401"/>
      <c r="DU455" s="401"/>
      <c r="DV455" s="401"/>
      <c r="DW455" s="401"/>
      <c r="DX455" s="401"/>
      <c r="DY455" s="401"/>
      <c r="DZ455" s="401"/>
      <c r="EA455" s="401"/>
      <c r="EB455" s="401"/>
      <c r="EC455" s="401"/>
      <c r="ED455" s="401"/>
      <c r="EE455" s="401"/>
      <c r="EF455" s="401"/>
      <c r="EG455" s="401"/>
      <c r="EH455" s="401"/>
      <c r="EI455" s="401"/>
      <c r="EJ455" s="401"/>
      <c r="EK455" s="401"/>
    </row>
    <row r="456" spans="1:141" ht="14.4" x14ac:dyDescent="0.3">
      <c r="A456" s="401"/>
      <c r="B456" s="401"/>
      <c r="C456" s="401"/>
      <c r="D456" s="401"/>
      <c r="E456" s="401"/>
      <c r="F456" s="401"/>
      <c r="G456" s="401"/>
      <c r="H456" s="401"/>
      <c r="I456" s="401"/>
      <c r="J456" s="401"/>
      <c r="K456" s="401"/>
      <c r="L456" s="401"/>
      <c r="M456" s="401"/>
      <c r="N456" s="401"/>
      <c r="O456" s="401"/>
      <c r="P456" s="401"/>
      <c r="Q456" s="401"/>
      <c r="R456" s="401"/>
      <c r="S456" s="401"/>
      <c r="T456" s="401"/>
      <c r="U456" s="401"/>
      <c r="V456" s="401"/>
      <c r="W456" s="401"/>
      <c r="X456" s="401"/>
      <c r="Y456" s="401"/>
      <c r="Z456" s="401"/>
      <c r="AA456" s="401"/>
      <c r="AB456" s="401"/>
      <c r="AC456" s="401"/>
      <c r="AD456" s="401"/>
      <c r="AE456" s="401"/>
      <c r="AF456" s="401"/>
      <c r="AG456" s="401"/>
      <c r="AH456" s="401"/>
      <c r="AI456" s="401"/>
      <c r="AJ456" s="401"/>
      <c r="AK456" s="401"/>
      <c r="AL456" s="401"/>
      <c r="AM456" s="401"/>
      <c r="AN456" s="401"/>
      <c r="AO456" s="401"/>
      <c r="AP456" s="401"/>
      <c r="AQ456" s="401"/>
      <c r="AR456" s="401"/>
      <c r="AS456" s="401"/>
      <c r="AT456" s="401"/>
      <c r="AU456" s="401"/>
      <c r="AV456" s="401"/>
      <c r="AW456" s="401"/>
      <c r="AX456" s="401"/>
      <c r="AY456" s="401"/>
      <c r="AZ456" s="401"/>
      <c r="BA456" s="401"/>
      <c r="BB456" s="401"/>
      <c r="BC456" s="401"/>
      <c r="BD456" s="401"/>
      <c r="BE456" s="401"/>
      <c r="BF456" s="401"/>
      <c r="BG456" s="401"/>
      <c r="BH456" s="401"/>
      <c r="BI456" s="401"/>
      <c r="BJ456" s="401"/>
      <c r="BK456" s="401"/>
      <c r="BL456" s="401"/>
      <c r="BM456" s="401"/>
      <c r="BN456" s="401"/>
      <c r="BO456" s="401"/>
      <c r="BP456" s="401"/>
      <c r="BQ456" s="401"/>
      <c r="BR456" s="401"/>
      <c r="BS456" s="401"/>
      <c r="BT456" s="401"/>
      <c r="BU456" s="401"/>
      <c r="BV456" s="401"/>
      <c r="BW456" s="401"/>
      <c r="BX456" s="401"/>
      <c r="BY456" s="401"/>
      <c r="BZ456" s="401"/>
      <c r="CA456" s="401"/>
      <c r="CB456" s="401"/>
      <c r="CC456" s="401"/>
      <c r="CD456" s="401"/>
      <c r="CE456" s="401"/>
      <c r="CF456" s="401"/>
      <c r="CG456" s="401"/>
      <c r="CH456" s="401"/>
      <c r="CI456" s="401"/>
      <c r="CJ456" s="401"/>
      <c r="CK456" s="401"/>
      <c r="CL456" s="401"/>
      <c r="CM456" s="401"/>
      <c r="CN456" s="401"/>
      <c r="CO456" s="401"/>
      <c r="CP456" s="401"/>
      <c r="CQ456" s="401"/>
      <c r="CR456" s="401"/>
      <c r="CS456" s="401"/>
      <c r="CT456" s="401"/>
      <c r="CU456" s="401"/>
      <c r="CV456" s="401"/>
      <c r="CW456" s="401"/>
      <c r="CX456" s="401"/>
      <c r="CY456" s="401"/>
      <c r="CZ456" s="401"/>
      <c r="DA456" s="401"/>
      <c r="DB456" s="401"/>
      <c r="DC456" s="401"/>
      <c r="DD456" s="401"/>
      <c r="DE456" s="401"/>
      <c r="DF456" s="401"/>
      <c r="DG456" s="401"/>
      <c r="DH456" s="401"/>
      <c r="DI456" s="401"/>
      <c r="DJ456" s="401"/>
      <c r="DK456" s="401"/>
      <c r="DL456" s="401"/>
      <c r="DM456" s="401"/>
      <c r="DN456" s="401"/>
      <c r="DO456" s="401"/>
      <c r="DP456" s="401"/>
      <c r="DQ456" s="401"/>
      <c r="DR456" s="401"/>
      <c r="DS456" s="401"/>
      <c r="DT456" s="401"/>
      <c r="DU456" s="401"/>
      <c r="DV456" s="401"/>
      <c r="DW456" s="401"/>
      <c r="DX456" s="401"/>
      <c r="DY456" s="401"/>
      <c r="DZ456" s="401"/>
      <c r="EA456" s="401"/>
      <c r="EB456" s="401"/>
      <c r="EC456" s="401"/>
      <c r="ED456" s="401"/>
      <c r="EE456" s="401"/>
      <c r="EF456" s="401"/>
      <c r="EG456" s="401"/>
      <c r="EH456" s="401"/>
      <c r="EI456" s="401"/>
      <c r="EJ456" s="401"/>
      <c r="EK456" s="401"/>
    </row>
    <row r="457" spans="1:141" ht="14.4" x14ac:dyDescent="0.3">
      <c r="A457" s="401"/>
      <c r="B457" s="401"/>
      <c r="C457" s="401"/>
      <c r="D457" s="401"/>
      <c r="E457" s="401"/>
      <c r="F457" s="401"/>
      <c r="G457" s="401"/>
      <c r="H457" s="401"/>
      <c r="I457" s="401"/>
      <c r="J457" s="401"/>
      <c r="K457" s="401"/>
      <c r="L457" s="401"/>
      <c r="M457" s="401"/>
      <c r="N457" s="401"/>
      <c r="O457" s="401"/>
      <c r="P457" s="401"/>
      <c r="Q457" s="401"/>
      <c r="R457" s="401"/>
      <c r="S457" s="401"/>
      <c r="T457" s="401"/>
      <c r="U457" s="401"/>
      <c r="V457" s="401"/>
      <c r="W457" s="401"/>
      <c r="X457" s="401"/>
      <c r="Y457" s="401"/>
      <c r="Z457" s="401"/>
      <c r="AA457" s="401"/>
      <c r="AB457" s="401"/>
      <c r="AC457" s="401"/>
      <c r="AD457" s="401"/>
      <c r="AE457" s="401"/>
      <c r="AF457" s="401"/>
      <c r="AG457" s="401"/>
      <c r="AH457" s="401"/>
      <c r="AI457" s="401"/>
      <c r="AJ457" s="401"/>
      <c r="AK457" s="401"/>
      <c r="AL457" s="401"/>
      <c r="AM457" s="401"/>
      <c r="AN457" s="401"/>
      <c r="AO457" s="401"/>
      <c r="AP457" s="401"/>
      <c r="AQ457" s="401"/>
      <c r="AR457" s="401"/>
      <c r="AS457" s="401"/>
      <c r="AT457" s="401"/>
      <c r="AU457" s="401"/>
      <c r="AV457" s="401"/>
      <c r="AW457" s="401"/>
      <c r="AX457" s="401"/>
      <c r="AY457" s="401"/>
      <c r="AZ457" s="401"/>
      <c r="BA457" s="401"/>
      <c r="BB457" s="401"/>
      <c r="BC457" s="401"/>
      <c r="BD457" s="401"/>
      <c r="BE457" s="401"/>
      <c r="BF457" s="401"/>
      <c r="BG457" s="401"/>
      <c r="BH457" s="401"/>
      <c r="BI457" s="401"/>
      <c r="BJ457" s="401"/>
      <c r="BK457" s="401"/>
      <c r="BL457" s="401"/>
      <c r="BM457" s="401"/>
      <c r="BN457" s="401"/>
      <c r="BO457" s="401"/>
      <c r="BP457" s="401"/>
      <c r="BQ457" s="401"/>
      <c r="BR457" s="401"/>
      <c r="BS457" s="401"/>
      <c r="BT457" s="401"/>
      <c r="BU457" s="401"/>
      <c r="BV457" s="401"/>
      <c r="BW457" s="401"/>
      <c r="BX457" s="401"/>
      <c r="BY457" s="401"/>
      <c r="BZ457" s="401"/>
      <c r="CA457" s="401"/>
      <c r="CB457" s="401"/>
      <c r="CC457" s="401"/>
      <c r="CD457" s="401"/>
      <c r="CE457" s="401"/>
      <c r="CF457" s="401"/>
      <c r="CG457" s="401"/>
      <c r="CH457" s="401"/>
      <c r="CI457" s="401"/>
      <c r="CJ457" s="401"/>
      <c r="CK457" s="401"/>
      <c r="CL457" s="401"/>
      <c r="CM457" s="401"/>
      <c r="CN457" s="401"/>
      <c r="CO457" s="401"/>
      <c r="CP457" s="401"/>
      <c r="CQ457" s="401"/>
      <c r="CR457" s="401"/>
      <c r="CS457" s="401"/>
      <c r="CT457" s="401"/>
      <c r="CU457" s="401"/>
      <c r="CV457" s="401"/>
      <c r="CW457" s="401"/>
      <c r="CX457" s="401"/>
      <c r="CY457" s="401"/>
      <c r="CZ457" s="401"/>
      <c r="DA457" s="401"/>
      <c r="DB457" s="401"/>
      <c r="DC457" s="401"/>
      <c r="DD457" s="401"/>
      <c r="DE457" s="401"/>
      <c r="DF457" s="401"/>
      <c r="DG457" s="401"/>
      <c r="DH457" s="401"/>
      <c r="DI457" s="401"/>
      <c r="DJ457" s="401"/>
      <c r="DK457" s="401"/>
      <c r="DL457" s="401"/>
      <c r="DM457" s="401"/>
      <c r="DN457" s="401"/>
      <c r="DO457" s="401"/>
      <c r="DP457" s="401"/>
      <c r="DQ457" s="401"/>
      <c r="DR457" s="401"/>
      <c r="DS457" s="401"/>
      <c r="DT457" s="401"/>
      <c r="DU457" s="401"/>
      <c r="DV457" s="401"/>
      <c r="DW457" s="401"/>
      <c r="DX457" s="401"/>
      <c r="DY457" s="401"/>
      <c r="DZ457" s="401"/>
      <c r="EA457" s="401"/>
      <c r="EB457" s="401"/>
      <c r="EC457" s="401"/>
      <c r="ED457" s="401"/>
      <c r="EE457" s="401"/>
      <c r="EF457" s="401"/>
      <c r="EG457" s="401"/>
      <c r="EH457" s="401"/>
      <c r="EI457" s="401"/>
      <c r="EJ457" s="401"/>
      <c r="EK457" s="401"/>
    </row>
    <row r="458" spans="1:141" ht="14.4" x14ac:dyDescent="0.3">
      <c r="A458" s="401"/>
      <c r="B458" s="401"/>
      <c r="C458" s="401"/>
      <c r="D458" s="401"/>
      <c r="E458" s="401"/>
      <c r="F458" s="401"/>
      <c r="G458" s="401"/>
      <c r="H458" s="401"/>
      <c r="I458" s="401"/>
      <c r="J458" s="401"/>
      <c r="K458" s="401"/>
      <c r="L458" s="401"/>
      <c r="M458" s="401"/>
      <c r="N458" s="401"/>
      <c r="O458" s="401"/>
      <c r="P458" s="401"/>
      <c r="Q458" s="401"/>
      <c r="R458" s="401"/>
      <c r="S458" s="401"/>
      <c r="T458" s="401"/>
      <c r="U458" s="401"/>
      <c r="V458" s="401"/>
      <c r="W458" s="401"/>
      <c r="X458" s="401"/>
      <c r="Y458" s="401"/>
      <c r="Z458" s="401"/>
      <c r="AA458" s="401"/>
      <c r="AB458" s="401"/>
      <c r="AC458" s="401"/>
      <c r="AD458" s="401"/>
      <c r="AE458" s="401"/>
      <c r="AF458" s="401"/>
      <c r="AG458" s="401"/>
      <c r="AH458" s="401"/>
      <c r="AI458" s="401"/>
      <c r="AJ458" s="401"/>
      <c r="AK458" s="401"/>
      <c r="AL458" s="401"/>
      <c r="AM458" s="401"/>
      <c r="AN458" s="401"/>
      <c r="AO458" s="401"/>
      <c r="AP458" s="401"/>
      <c r="AQ458" s="401"/>
      <c r="AR458" s="401"/>
      <c r="AS458" s="401"/>
      <c r="AT458" s="401"/>
      <c r="AU458" s="401"/>
      <c r="AV458" s="401"/>
      <c r="AW458" s="401"/>
      <c r="AX458" s="401"/>
      <c r="AY458" s="401"/>
      <c r="AZ458" s="401"/>
      <c r="BA458" s="401"/>
      <c r="BB458" s="401"/>
      <c r="BC458" s="401"/>
      <c r="BD458" s="401"/>
      <c r="BE458" s="401"/>
      <c r="BF458" s="401"/>
      <c r="BG458" s="401"/>
      <c r="BH458" s="401"/>
      <c r="BI458" s="401"/>
      <c r="BJ458" s="401"/>
      <c r="BK458" s="401"/>
      <c r="BL458" s="401"/>
      <c r="BM458" s="401"/>
      <c r="BN458" s="401"/>
      <c r="BO458" s="401"/>
      <c r="BP458" s="401"/>
      <c r="BQ458" s="401"/>
      <c r="BR458" s="401"/>
      <c r="BS458" s="401"/>
      <c r="BT458" s="401"/>
      <c r="BU458" s="401"/>
      <c r="BV458" s="401"/>
      <c r="BW458" s="401"/>
      <c r="BX458" s="401"/>
      <c r="BY458" s="401"/>
      <c r="BZ458" s="401"/>
      <c r="CA458" s="401"/>
      <c r="CB458" s="401"/>
      <c r="CC458" s="401"/>
      <c r="CD458" s="401"/>
      <c r="CE458" s="401"/>
      <c r="CF458" s="401"/>
      <c r="CG458" s="401"/>
      <c r="CH458" s="401"/>
      <c r="CI458" s="401"/>
      <c r="CJ458" s="401"/>
      <c r="CK458" s="401"/>
      <c r="CL458" s="401"/>
      <c r="CM458" s="401"/>
      <c r="CN458" s="401"/>
      <c r="CO458" s="401"/>
      <c r="CP458" s="401"/>
      <c r="CQ458" s="401"/>
      <c r="CR458" s="401"/>
      <c r="CS458" s="401"/>
      <c r="CT458" s="401"/>
      <c r="CU458" s="401"/>
      <c r="CV458" s="401"/>
      <c r="CW458" s="401"/>
      <c r="CX458" s="401"/>
      <c r="CY458" s="401"/>
      <c r="CZ458" s="401"/>
      <c r="DA458" s="401"/>
      <c r="DB458" s="401"/>
      <c r="DC458" s="401"/>
      <c r="DD458" s="401"/>
      <c r="DE458" s="401"/>
      <c r="DF458" s="401"/>
      <c r="DG458" s="401"/>
      <c r="DH458" s="401"/>
      <c r="DI458" s="401"/>
      <c r="DJ458" s="401"/>
      <c r="DK458" s="401"/>
      <c r="DL458" s="401"/>
      <c r="DM458" s="401"/>
      <c r="DN458" s="401"/>
      <c r="DO458" s="401"/>
      <c r="DP458" s="401"/>
      <c r="DQ458" s="401"/>
      <c r="DR458" s="401"/>
      <c r="DS458" s="401"/>
      <c r="DT458" s="401"/>
      <c r="DU458" s="401"/>
      <c r="DV458" s="401"/>
      <c r="DW458" s="401"/>
      <c r="DX458" s="401"/>
      <c r="DY458" s="401"/>
      <c r="DZ458" s="401"/>
      <c r="EA458" s="401"/>
      <c r="EB458" s="401"/>
      <c r="EC458" s="401"/>
      <c r="ED458" s="401"/>
      <c r="EE458" s="401"/>
      <c r="EF458" s="401"/>
      <c r="EG458" s="401"/>
      <c r="EH458" s="401"/>
      <c r="EI458" s="401"/>
      <c r="EJ458" s="401"/>
      <c r="EK458" s="401"/>
    </row>
    <row r="459" spans="1:141" ht="14.4" x14ac:dyDescent="0.3">
      <c r="A459" s="401"/>
      <c r="B459" s="401"/>
      <c r="C459" s="401"/>
      <c r="D459" s="401"/>
      <c r="E459" s="401"/>
      <c r="F459" s="401"/>
      <c r="G459" s="401"/>
      <c r="H459" s="401"/>
      <c r="I459" s="401"/>
      <c r="J459" s="401"/>
      <c r="K459" s="401"/>
      <c r="L459" s="401"/>
      <c r="M459" s="401"/>
      <c r="N459" s="401"/>
      <c r="O459" s="401"/>
      <c r="P459" s="401"/>
      <c r="Q459" s="401"/>
      <c r="R459" s="401"/>
      <c r="S459" s="401"/>
      <c r="T459" s="401"/>
      <c r="U459" s="401"/>
      <c r="V459" s="401"/>
      <c r="W459" s="401"/>
      <c r="X459" s="401"/>
      <c r="Y459" s="401"/>
      <c r="Z459" s="401"/>
      <c r="AA459" s="401"/>
      <c r="AB459" s="401"/>
      <c r="AC459" s="401"/>
      <c r="AD459" s="401"/>
      <c r="AE459" s="401"/>
      <c r="AF459" s="401"/>
      <c r="AG459" s="401"/>
      <c r="AH459" s="401"/>
      <c r="AI459" s="401"/>
      <c r="AJ459" s="401"/>
      <c r="AK459" s="401"/>
      <c r="AL459" s="401"/>
      <c r="AM459" s="401"/>
      <c r="AN459" s="401"/>
      <c r="AO459" s="401"/>
      <c r="AP459" s="401"/>
      <c r="AQ459" s="401"/>
      <c r="AR459" s="401"/>
      <c r="AS459" s="401"/>
      <c r="AT459" s="401"/>
      <c r="AU459" s="401"/>
      <c r="AV459" s="401"/>
      <c r="AW459" s="401"/>
      <c r="AX459" s="401"/>
      <c r="AY459" s="401"/>
      <c r="AZ459" s="401"/>
      <c r="BA459" s="401"/>
      <c r="BB459" s="401"/>
      <c r="BC459" s="401"/>
      <c r="BD459" s="401"/>
      <c r="BE459" s="401"/>
      <c r="BF459" s="401"/>
      <c r="BG459" s="401"/>
      <c r="BH459" s="401"/>
      <c r="BI459" s="401"/>
      <c r="BJ459" s="401"/>
      <c r="BK459" s="401"/>
      <c r="BL459" s="401"/>
      <c r="BM459" s="401"/>
      <c r="BN459" s="401"/>
      <c r="BO459" s="401"/>
      <c r="BP459" s="401"/>
      <c r="BQ459" s="401"/>
      <c r="BR459" s="401"/>
      <c r="BS459" s="401"/>
      <c r="BT459" s="401"/>
      <c r="BU459" s="401"/>
      <c r="BV459" s="401"/>
      <c r="BW459" s="401"/>
      <c r="BX459" s="401"/>
      <c r="BY459" s="401"/>
      <c r="BZ459" s="401"/>
      <c r="CA459" s="401"/>
      <c r="CB459" s="401"/>
      <c r="CC459" s="401"/>
      <c r="CD459" s="401"/>
      <c r="CE459" s="401"/>
      <c r="CF459" s="401"/>
      <c r="CG459" s="401"/>
      <c r="CH459" s="401"/>
      <c r="CI459" s="401"/>
      <c r="CJ459" s="401"/>
      <c r="CK459" s="401"/>
      <c r="CL459" s="401"/>
      <c r="CM459" s="401"/>
      <c r="CN459" s="401"/>
      <c r="CO459" s="401"/>
      <c r="CP459" s="401"/>
      <c r="CQ459" s="401"/>
      <c r="CR459" s="401"/>
      <c r="CS459" s="401"/>
      <c r="CT459" s="401"/>
      <c r="CU459" s="401"/>
      <c r="CV459" s="401"/>
      <c r="CW459" s="401"/>
      <c r="CX459" s="401"/>
      <c r="CY459" s="401"/>
      <c r="CZ459" s="401"/>
      <c r="DA459" s="401"/>
      <c r="DB459" s="401"/>
      <c r="DC459" s="401"/>
      <c r="DD459" s="401"/>
      <c r="DE459" s="401"/>
      <c r="DF459" s="401"/>
      <c r="DG459" s="401"/>
      <c r="DH459" s="401"/>
      <c r="DI459" s="401"/>
      <c r="DJ459" s="401"/>
      <c r="DK459" s="401"/>
      <c r="DL459" s="401"/>
      <c r="DM459" s="401"/>
      <c r="DN459" s="401"/>
      <c r="DO459" s="401"/>
      <c r="DP459" s="401"/>
      <c r="DQ459" s="401"/>
      <c r="DR459" s="401"/>
      <c r="DS459" s="401"/>
      <c r="DT459" s="401"/>
      <c r="DU459" s="401"/>
      <c r="DV459" s="401"/>
      <c r="DW459" s="401"/>
      <c r="DX459" s="401"/>
      <c r="DY459" s="401"/>
      <c r="DZ459" s="401"/>
      <c r="EA459" s="401"/>
      <c r="EB459" s="401"/>
      <c r="EC459" s="401"/>
      <c r="ED459" s="401"/>
      <c r="EE459" s="401"/>
      <c r="EF459" s="401"/>
      <c r="EG459" s="401"/>
      <c r="EH459" s="401"/>
      <c r="EI459" s="401"/>
      <c r="EJ459" s="401"/>
      <c r="EK459" s="401"/>
    </row>
    <row r="460" spans="1:141" ht="14.4" x14ac:dyDescent="0.3">
      <c r="A460" s="401"/>
      <c r="B460" s="401"/>
      <c r="C460" s="401"/>
      <c r="D460" s="401"/>
      <c r="E460" s="401"/>
      <c r="F460" s="401"/>
      <c r="G460" s="401"/>
      <c r="H460" s="401"/>
      <c r="I460" s="401"/>
      <c r="J460" s="401"/>
      <c r="K460" s="401"/>
      <c r="L460" s="401"/>
      <c r="M460" s="401"/>
      <c r="N460" s="401"/>
      <c r="O460" s="401"/>
      <c r="P460" s="401"/>
      <c r="Q460" s="401"/>
      <c r="R460" s="401"/>
      <c r="S460" s="401"/>
      <c r="T460" s="401"/>
      <c r="U460" s="401"/>
      <c r="V460" s="401"/>
      <c r="W460" s="401"/>
      <c r="X460" s="401"/>
      <c r="Y460" s="401"/>
      <c r="Z460" s="401"/>
      <c r="AA460" s="401"/>
      <c r="AB460" s="401"/>
      <c r="AC460" s="401"/>
      <c r="AD460" s="401"/>
      <c r="AE460" s="401"/>
      <c r="AF460" s="401"/>
      <c r="AG460" s="401"/>
      <c r="AH460" s="401"/>
      <c r="AI460" s="401"/>
      <c r="AJ460" s="401"/>
      <c r="AK460" s="401"/>
      <c r="AL460" s="401"/>
      <c r="AM460" s="401"/>
      <c r="AN460" s="401"/>
      <c r="AO460" s="401"/>
      <c r="AP460" s="401"/>
      <c r="AQ460" s="401"/>
      <c r="AR460" s="401"/>
      <c r="AS460" s="401"/>
      <c r="AT460" s="401"/>
      <c r="AU460" s="401"/>
      <c r="AV460" s="401"/>
      <c r="AW460" s="401"/>
      <c r="AX460" s="401"/>
      <c r="AY460" s="401"/>
      <c r="AZ460" s="401"/>
      <c r="BA460" s="401"/>
      <c r="BB460" s="401"/>
      <c r="BC460" s="401"/>
      <c r="BD460" s="401"/>
      <c r="BE460" s="401"/>
      <c r="BF460" s="401"/>
      <c r="BG460" s="401"/>
      <c r="BH460" s="401"/>
      <c r="BI460" s="401"/>
      <c r="BJ460" s="401"/>
      <c r="BK460" s="401"/>
      <c r="BL460" s="401"/>
      <c r="BM460" s="401"/>
      <c r="BN460" s="401"/>
      <c r="BO460" s="401"/>
      <c r="BP460" s="401"/>
      <c r="BQ460" s="401"/>
      <c r="BR460" s="401"/>
      <c r="BS460" s="401"/>
      <c r="BT460" s="401"/>
      <c r="BU460" s="401"/>
      <c r="BV460" s="401"/>
      <c r="BW460" s="401"/>
      <c r="BX460" s="401"/>
      <c r="BY460" s="401"/>
      <c r="BZ460" s="401"/>
      <c r="CA460" s="401"/>
      <c r="CB460" s="401"/>
      <c r="CC460" s="401"/>
      <c r="CD460" s="401"/>
      <c r="CE460" s="401"/>
      <c r="CF460" s="401"/>
      <c r="CG460" s="401"/>
      <c r="CH460" s="401"/>
      <c r="CI460" s="401"/>
      <c r="CJ460" s="401"/>
      <c r="CK460" s="401"/>
      <c r="CL460" s="401"/>
      <c r="CM460" s="401"/>
      <c r="CN460" s="401"/>
      <c r="CO460" s="401"/>
      <c r="CP460" s="401"/>
      <c r="CQ460" s="401"/>
      <c r="CR460" s="401"/>
      <c r="CS460" s="401"/>
      <c r="CT460" s="401"/>
      <c r="CU460" s="401"/>
      <c r="CV460" s="401"/>
      <c r="CW460" s="401"/>
      <c r="CX460" s="401"/>
      <c r="CY460" s="401"/>
      <c r="CZ460" s="401"/>
      <c r="DA460" s="401"/>
      <c r="DB460" s="401"/>
      <c r="DC460" s="401"/>
      <c r="DD460" s="401"/>
      <c r="DE460" s="401"/>
      <c r="DF460" s="401"/>
      <c r="DG460" s="401"/>
      <c r="DH460" s="401"/>
      <c r="DI460" s="401"/>
      <c r="DJ460" s="401"/>
      <c r="DK460" s="401"/>
      <c r="DL460" s="401"/>
      <c r="DM460" s="401"/>
      <c r="DN460" s="401"/>
      <c r="DO460" s="401"/>
      <c r="DP460" s="401"/>
      <c r="DQ460" s="401"/>
      <c r="DR460" s="401"/>
      <c r="DS460" s="401"/>
      <c r="DT460" s="401"/>
      <c r="DU460" s="401"/>
      <c r="DV460" s="401"/>
      <c r="DW460" s="401"/>
      <c r="DX460" s="401"/>
      <c r="DY460" s="401"/>
      <c r="DZ460" s="401"/>
      <c r="EA460" s="401"/>
      <c r="EB460" s="401"/>
      <c r="EC460" s="401"/>
      <c r="ED460" s="401"/>
      <c r="EE460" s="401"/>
      <c r="EF460" s="401"/>
      <c r="EG460" s="401"/>
      <c r="EH460" s="401"/>
      <c r="EI460" s="401"/>
      <c r="EJ460" s="401"/>
      <c r="EK460" s="401"/>
    </row>
    <row r="461" spans="1:141" ht="14.4" x14ac:dyDescent="0.3">
      <c r="A461" s="401"/>
      <c r="B461" s="401"/>
      <c r="C461" s="401"/>
      <c r="D461" s="401"/>
      <c r="E461" s="401"/>
      <c r="F461" s="401"/>
      <c r="G461" s="401"/>
      <c r="H461" s="401"/>
      <c r="I461" s="401"/>
      <c r="J461" s="401"/>
      <c r="K461" s="401"/>
      <c r="L461" s="401"/>
      <c r="M461" s="401"/>
      <c r="N461" s="401"/>
      <c r="O461" s="401"/>
      <c r="P461" s="401"/>
      <c r="Q461" s="401"/>
      <c r="R461" s="401"/>
      <c r="S461" s="401"/>
      <c r="T461" s="401"/>
      <c r="U461" s="401"/>
      <c r="V461" s="401"/>
      <c r="W461" s="401"/>
      <c r="X461" s="401"/>
      <c r="Y461" s="401"/>
      <c r="Z461" s="401"/>
      <c r="AA461" s="401"/>
      <c r="AB461" s="401"/>
      <c r="AC461" s="401"/>
      <c r="AD461" s="401"/>
      <c r="AE461" s="401"/>
      <c r="AF461" s="401"/>
      <c r="AG461" s="401"/>
      <c r="AH461" s="401"/>
      <c r="AI461" s="401"/>
      <c r="AJ461" s="401"/>
      <c r="AK461" s="401"/>
      <c r="AL461" s="401"/>
      <c r="AM461" s="401"/>
      <c r="AN461" s="401"/>
      <c r="AO461" s="401"/>
      <c r="AP461" s="401"/>
      <c r="AQ461" s="401"/>
      <c r="AR461" s="401"/>
      <c r="AS461" s="401"/>
      <c r="AT461" s="401"/>
      <c r="AU461" s="401"/>
      <c r="AV461" s="401"/>
      <c r="AW461" s="401"/>
      <c r="AX461" s="401"/>
      <c r="AY461" s="401"/>
      <c r="AZ461" s="401"/>
      <c r="BA461" s="401"/>
      <c r="BB461" s="401"/>
      <c r="BC461" s="401"/>
      <c r="BD461" s="401"/>
      <c r="BE461" s="401"/>
      <c r="BF461" s="401"/>
      <c r="BG461" s="401"/>
      <c r="BH461" s="401"/>
      <c r="BI461" s="401"/>
      <c r="BJ461" s="401"/>
      <c r="BK461" s="401"/>
      <c r="BL461" s="401"/>
      <c r="BM461" s="401"/>
      <c r="BN461" s="401"/>
      <c r="BO461" s="401"/>
      <c r="BP461" s="401"/>
      <c r="BQ461" s="401"/>
      <c r="BR461" s="401"/>
      <c r="BS461" s="401"/>
      <c r="BT461" s="401"/>
      <c r="BU461" s="401"/>
      <c r="BV461" s="401"/>
      <c r="BW461" s="401"/>
      <c r="BX461" s="401"/>
      <c r="BY461" s="401"/>
      <c r="BZ461" s="401"/>
      <c r="CA461" s="401"/>
      <c r="CB461" s="401"/>
      <c r="CC461" s="401"/>
      <c r="CD461" s="401"/>
      <c r="CE461" s="401"/>
      <c r="CF461" s="401"/>
      <c r="CG461" s="401"/>
      <c r="CH461" s="401"/>
      <c r="CI461" s="401"/>
      <c r="CJ461" s="401"/>
      <c r="CK461" s="401"/>
      <c r="CL461" s="401"/>
      <c r="CM461" s="401"/>
      <c r="CN461" s="401"/>
      <c r="CO461" s="401"/>
      <c r="CP461" s="401"/>
      <c r="CQ461" s="401"/>
      <c r="CR461" s="401"/>
      <c r="CS461" s="401"/>
      <c r="CT461" s="401"/>
      <c r="CU461" s="401"/>
      <c r="CV461" s="401"/>
      <c r="CW461" s="401"/>
      <c r="CX461" s="401"/>
      <c r="CY461" s="401"/>
      <c r="CZ461" s="401"/>
      <c r="DA461" s="401"/>
      <c r="DB461" s="401"/>
      <c r="DC461" s="401"/>
      <c r="DD461" s="401"/>
      <c r="DE461" s="401"/>
      <c r="DF461" s="401"/>
      <c r="DG461" s="401"/>
      <c r="DH461" s="401"/>
      <c r="DI461" s="401"/>
      <c r="DJ461" s="401"/>
      <c r="DK461" s="401"/>
      <c r="DL461" s="401"/>
      <c r="DM461" s="401"/>
      <c r="DN461" s="401"/>
      <c r="DO461" s="401"/>
      <c r="DP461" s="401"/>
      <c r="DQ461" s="401"/>
      <c r="DR461" s="401"/>
      <c r="DS461" s="401"/>
      <c r="DT461" s="401"/>
      <c r="DU461" s="401"/>
      <c r="DV461" s="401"/>
      <c r="DW461" s="401"/>
      <c r="DX461" s="401"/>
      <c r="DY461" s="401"/>
      <c r="DZ461" s="401"/>
      <c r="EA461" s="401"/>
      <c r="EB461" s="401"/>
      <c r="EC461" s="401"/>
      <c r="ED461" s="401"/>
      <c r="EE461" s="401"/>
      <c r="EF461" s="401"/>
      <c r="EG461" s="401"/>
      <c r="EH461" s="401"/>
      <c r="EI461" s="401"/>
      <c r="EJ461" s="401"/>
      <c r="EK461" s="401"/>
    </row>
    <row r="462" spans="1:141" ht="14.4" x14ac:dyDescent="0.3">
      <c r="A462" s="401"/>
      <c r="B462" s="401"/>
      <c r="C462" s="401"/>
      <c r="D462" s="401"/>
      <c r="E462" s="401"/>
      <c r="F462" s="401"/>
      <c r="G462" s="401"/>
      <c r="H462" s="401"/>
      <c r="I462" s="401"/>
      <c r="J462" s="401"/>
      <c r="K462" s="401"/>
      <c r="L462" s="401"/>
      <c r="M462" s="401"/>
      <c r="N462" s="401"/>
      <c r="O462" s="401"/>
      <c r="P462" s="401"/>
      <c r="Q462" s="401"/>
      <c r="R462" s="401"/>
      <c r="S462" s="401"/>
      <c r="T462" s="401"/>
      <c r="U462" s="401"/>
      <c r="V462" s="401"/>
      <c r="W462" s="401"/>
      <c r="X462" s="401"/>
      <c r="Y462" s="401"/>
      <c r="Z462" s="401"/>
      <c r="AA462" s="401"/>
      <c r="AB462" s="401"/>
      <c r="AC462" s="401"/>
      <c r="AD462" s="401"/>
      <c r="AE462" s="401"/>
      <c r="AF462" s="401"/>
      <c r="AG462" s="401"/>
      <c r="AH462" s="401"/>
      <c r="AI462" s="401"/>
      <c r="AJ462" s="401"/>
      <c r="AK462" s="401"/>
      <c r="AL462" s="401"/>
      <c r="AM462" s="401"/>
      <c r="AN462" s="401"/>
      <c r="AO462" s="401"/>
      <c r="AP462" s="401"/>
      <c r="AQ462" s="401"/>
      <c r="AR462" s="401"/>
      <c r="AS462" s="401"/>
      <c r="AT462" s="401"/>
      <c r="AU462" s="401"/>
      <c r="AV462" s="401"/>
      <c r="AW462" s="401"/>
      <c r="AX462" s="401"/>
      <c r="AY462" s="401"/>
      <c r="AZ462" s="401"/>
      <c r="BA462" s="401"/>
      <c r="BB462" s="401"/>
      <c r="BC462" s="401"/>
      <c r="BD462" s="401"/>
      <c r="BE462" s="401"/>
      <c r="BF462" s="401"/>
      <c r="BG462" s="401"/>
      <c r="BH462" s="401"/>
      <c r="BI462" s="401"/>
      <c r="BJ462" s="401"/>
      <c r="BK462" s="401"/>
      <c r="BL462" s="401"/>
      <c r="BM462" s="401"/>
      <c r="BN462" s="401"/>
      <c r="BO462" s="401"/>
      <c r="BP462" s="401"/>
      <c r="BQ462" s="401"/>
      <c r="BR462" s="401"/>
      <c r="BS462" s="401"/>
      <c r="BT462" s="401"/>
      <c r="BU462" s="401"/>
      <c r="BV462" s="401"/>
      <c r="BW462" s="401"/>
      <c r="BX462" s="401"/>
      <c r="BY462" s="401"/>
      <c r="BZ462" s="401"/>
      <c r="CA462" s="401"/>
      <c r="CB462" s="401"/>
      <c r="CC462" s="401"/>
      <c r="CD462" s="401"/>
      <c r="CE462" s="401"/>
      <c r="CF462" s="401"/>
      <c r="CG462" s="401"/>
      <c r="CH462" s="401"/>
      <c r="CI462" s="401"/>
      <c r="CJ462" s="401"/>
      <c r="CK462" s="401"/>
      <c r="CL462" s="401"/>
      <c r="CM462" s="401"/>
      <c r="CN462" s="401"/>
      <c r="CO462" s="401"/>
      <c r="CP462" s="401"/>
      <c r="CQ462" s="401"/>
      <c r="CR462" s="401"/>
      <c r="CS462" s="401"/>
      <c r="CT462" s="401"/>
      <c r="CU462" s="401"/>
      <c r="CV462" s="401"/>
      <c r="CW462" s="401"/>
      <c r="CX462" s="401"/>
      <c r="CY462" s="401"/>
      <c r="CZ462" s="401"/>
      <c r="DA462" s="401"/>
      <c r="DB462" s="401"/>
      <c r="DC462" s="401"/>
      <c r="DD462" s="401"/>
      <c r="DE462" s="401"/>
      <c r="DF462" s="401"/>
      <c r="DG462" s="401"/>
      <c r="DH462" s="401"/>
      <c r="DI462" s="401"/>
      <c r="DJ462" s="401"/>
      <c r="DK462" s="401"/>
      <c r="DL462" s="401"/>
      <c r="DM462" s="401"/>
      <c r="DN462" s="401"/>
      <c r="DO462" s="401"/>
      <c r="DP462" s="401"/>
      <c r="DQ462" s="401"/>
      <c r="DR462" s="401"/>
      <c r="DS462" s="401"/>
      <c r="DT462" s="401"/>
      <c r="DU462" s="401"/>
      <c r="DV462" s="401"/>
      <c r="DW462" s="401"/>
      <c r="DX462" s="401"/>
      <c r="DY462" s="401"/>
      <c r="DZ462" s="401"/>
      <c r="EA462" s="401"/>
      <c r="EB462" s="401"/>
      <c r="EC462" s="401"/>
      <c r="ED462" s="401"/>
      <c r="EE462" s="401"/>
      <c r="EF462" s="401"/>
      <c r="EG462" s="401"/>
      <c r="EH462" s="401"/>
      <c r="EI462" s="401"/>
      <c r="EJ462" s="401"/>
      <c r="EK462" s="401"/>
    </row>
    <row r="463" spans="1:141" ht="14.4" x14ac:dyDescent="0.3">
      <c r="A463" s="401"/>
      <c r="B463" s="401"/>
      <c r="C463" s="401"/>
      <c r="D463" s="401"/>
      <c r="E463" s="401"/>
      <c r="F463" s="401"/>
      <c r="G463" s="401"/>
      <c r="H463" s="401"/>
      <c r="I463" s="401"/>
      <c r="J463" s="401"/>
      <c r="K463" s="401"/>
      <c r="L463" s="401"/>
      <c r="M463" s="401"/>
      <c r="N463" s="401"/>
      <c r="O463" s="401"/>
      <c r="P463" s="401"/>
      <c r="Q463" s="401"/>
      <c r="R463" s="401"/>
      <c r="S463" s="401"/>
      <c r="T463" s="401"/>
      <c r="U463" s="401"/>
      <c r="V463" s="401"/>
      <c r="W463" s="401"/>
      <c r="X463" s="401"/>
      <c r="Y463" s="401"/>
      <c r="Z463" s="401"/>
      <c r="AA463" s="401"/>
      <c r="AB463" s="401"/>
      <c r="AC463" s="401"/>
      <c r="AD463" s="401"/>
      <c r="AE463" s="401"/>
      <c r="AF463" s="401"/>
      <c r="AG463" s="401"/>
      <c r="AH463" s="401"/>
      <c r="AI463" s="401"/>
      <c r="AJ463" s="401"/>
      <c r="AK463" s="401"/>
      <c r="AL463" s="401"/>
      <c r="AM463" s="401"/>
      <c r="AN463" s="401"/>
      <c r="AO463" s="401"/>
      <c r="AP463" s="401"/>
      <c r="AQ463" s="401"/>
      <c r="AR463" s="401"/>
      <c r="AS463" s="401"/>
      <c r="AT463" s="401"/>
      <c r="AU463" s="401"/>
      <c r="AV463" s="401"/>
      <c r="AW463" s="401"/>
      <c r="AX463" s="401"/>
      <c r="AY463" s="401"/>
      <c r="AZ463" s="401"/>
      <c r="BA463" s="401"/>
      <c r="BB463" s="401"/>
      <c r="BC463" s="401"/>
      <c r="BD463" s="401"/>
      <c r="BE463" s="401"/>
      <c r="BF463" s="401"/>
      <c r="BG463" s="401"/>
      <c r="BH463" s="401"/>
      <c r="BI463" s="401"/>
      <c r="BJ463" s="401"/>
      <c r="BK463" s="401"/>
      <c r="BL463" s="401"/>
      <c r="BM463" s="401"/>
      <c r="BN463" s="401"/>
      <c r="BO463" s="401"/>
      <c r="BP463" s="401"/>
      <c r="BQ463" s="401"/>
      <c r="BR463" s="401"/>
      <c r="BS463" s="401"/>
      <c r="BT463" s="401"/>
      <c r="BU463" s="401"/>
      <c r="BV463" s="401"/>
      <c r="BW463" s="401"/>
      <c r="BX463" s="401"/>
      <c r="BY463" s="401"/>
      <c r="BZ463" s="401"/>
      <c r="CA463" s="401"/>
      <c r="CB463" s="401"/>
      <c r="CC463" s="401"/>
      <c r="CD463" s="401"/>
      <c r="CE463" s="401"/>
      <c r="CF463" s="401"/>
      <c r="CG463" s="401"/>
      <c r="CH463" s="401"/>
      <c r="CI463" s="401"/>
      <c r="CJ463" s="401"/>
      <c r="CK463" s="401"/>
      <c r="CL463" s="401"/>
      <c r="CM463" s="401"/>
      <c r="CN463" s="401"/>
      <c r="CO463" s="401"/>
      <c r="CP463" s="401"/>
      <c r="CQ463" s="401"/>
      <c r="CR463" s="401"/>
      <c r="CS463" s="401"/>
      <c r="CT463" s="401"/>
      <c r="CU463" s="401"/>
      <c r="CV463" s="401"/>
      <c r="CW463" s="401"/>
      <c r="CX463" s="401"/>
      <c r="CY463" s="401"/>
      <c r="CZ463" s="401"/>
      <c r="DA463" s="401"/>
      <c r="DB463" s="401"/>
      <c r="DC463" s="401"/>
      <c r="DD463" s="401"/>
      <c r="DE463" s="401"/>
      <c r="DF463" s="401"/>
      <c r="DG463" s="401"/>
      <c r="DH463" s="401"/>
      <c r="DI463" s="401"/>
      <c r="DJ463" s="401"/>
      <c r="DK463" s="401"/>
      <c r="DL463" s="401"/>
      <c r="DM463" s="401"/>
      <c r="DN463" s="401"/>
      <c r="DO463" s="401"/>
      <c r="DP463" s="401"/>
      <c r="DQ463" s="401"/>
      <c r="DR463" s="401"/>
      <c r="DS463" s="401"/>
      <c r="DT463" s="401"/>
      <c r="DU463" s="401"/>
      <c r="DV463" s="401"/>
      <c r="DW463" s="401"/>
      <c r="DX463" s="401"/>
      <c r="DY463" s="401"/>
      <c r="DZ463" s="401"/>
      <c r="EA463" s="401"/>
      <c r="EB463" s="401"/>
      <c r="EC463" s="401"/>
      <c r="ED463" s="401"/>
      <c r="EE463" s="401"/>
      <c r="EF463" s="401"/>
      <c r="EG463" s="401"/>
      <c r="EH463" s="401"/>
      <c r="EI463" s="401"/>
      <c r="EJ463" s="401"/>
      <c r="EK463" s="401"/>
    </row>
    <row r="464" spans="1:141" ht="14.4" x14ac:dyDescent="0.3">
      <c r="A464" s="401"/>
      <c r="B464" s="401"/>
      <c r="C464" s="401"/>
      <c r="D464" s="401"/>
      <c r="E464" s="401"/>
      <c r="F464" s="401"/>
      <c r="G464" s="401"/>
      <c r="H464" s="401"/>
      <c r="I464" s="401"/>
      <c r="J464" s="401"/>
      <c r="K464" s="401"/>
      <c r="L464" s="401"/>
      <c r="M464" s="401"/>
      <c r="N464" s="401"/>
      <c r="O464" s="401"/>
      <c r="P464" s="401"/>
      <c r="Q464" s="401"/>
      <c r="R464" s="401"/>
      <c r="S464" s="401"/>
      <c r="T464" s="401"/>
      <c r="U464" s="401"/>
      <c r="V464" s="401"/>
      <c r="W464" s="401"/>
      <c r="X464" s="401"/>
      <c r="Y464" s="401"/>
      <c r="Z464" s="401"/>
      <c r="AA464" s="401"/>
      <c r="AB464" s="401"/>
      <c r="AC464" s="401"/>
      <c r="AD464" s="401"/>
      <c r="AE464" s="401"/>
      <c r="AF464" s="401"/>
      <c r="AG464" s="401"/>
      <c r="AH464" s="401"/>
      <c r="AI464" s="401"/>
      <c r="AJ464" s="401"/>
      <c r="AK464" s="401"/>
      <c r="AL464" s="401"/>
      <c r="AM464" s="401"/>
      <c r="AN464" s="401"/>
      <c r="AO464" s="401"/>
      <c r="AP464" s="401"/>
      <c r="AQ464" s="401"/>
      <c r="AR464" s="401"/>
      <c r="AS464" s="401"/>
      <c r="AT464" s="401"/>
      <c r="AU464" s="401"/>
      <c r="AV464" s="401"/>
      <c r="AW464" s="401"/>
      <c r="AX464" s="401"/>
      <c r="AY464" s="401"/>
      <c r="AZ464" s="401"/>
      <c r="BA464" s="401"/>
      <c r="BB464" s="401"/>
      <c r="BC464" s="401"/>
      <c r="BD464" s="401"/>
      <c r="BE464" s="401"/>
      <c r="BF464" s="401"/>
      <c r="BG464" s="401"/>
      <c r="BH464" s="401"/>
      <c r="BI464" s="401"/>
      <c r="BJ464" s="401"/>
      <c r="BK464" s="401"/>
      <c r="BL464" s="401"/>
      <c r="BM464" s="401"/>
      <c r="BN464" s="401"/>
      <c r="BO464" s="401"/>
      <c r="BP464" s="401"/>
      <c r="BQ464" s="401"/>
      <c r="BR464" s="401"/>
      <c r="BS464" s="401"/>
      <c r="BT464" s="401"/>
      <c r="BU464" s="401"/>
      <c r="BV464" s="401"/>
      <c r="BW464" s="401"/>
      <c r="BX464" s="401"/>
      <c r="BY464" s="401"/>
      <c r="BZ464" s="401"/>
      <c r="CA464" s="401"/>
      <c r="CB464" s="401"/>
      <c r="CC464" s="401"/>
      <c r="CD464" s="401"/>
      <c r="CE464" s="401"/>
      <c r="CF464" s="401"/>
      <c r="CG464" s="401"/>
      <c r="CH464" s="401"/>
      <c r="CI464" s="401"/>
      <c r="CJ464" s="401"/>
      <c r="CK464" s="401"/>
      <c r="CL464" s="401"/>
      <c r="CM464" s="401"/>
      <c r="CN464" s="401"/>
      <c r="CO464" s="401"/>
      <c r="CP464" s="401"/>
      <c r="CQ464" s="401"/>
      <c r="CR464" s="401"/>
      <c r="CS464" s="401"/>
      <c r="CT464" s="401"/>
      <c r="CU464" s="401"/>
      <c r="CV464" s="401"/>
      <c r="CW464" s="401"/>
      <c r="CX464" s="401"/>
      <c r="CY464" s="401"/>
      <c r="CZ464" s="401"/>
      <c r="DA464" s="401"/>
      <c r="DB464" s="401"/>
      <c r="DC464" s="401"/>
      <c r="DD464" s="401"/>
      <c r="DE464" s="401"/>
      <c r="DF464" s="401"/>
      <c r="DG464" s="401"/>
      <c r="DH464" s="401"/>
      <c r="DI464" s="401"/>
      <c r="DJ464" s="401"/>
      <c r="DK464" s="401"/>
      <c r="DL464" s="401"/>
      <c r="DM464" s="401"/>
      <c r="DN464" s="401"/>
      <c r="DO464" s="401"/>
      <c r="DP464" s="401"/>
      <c r="DQ464" s="401"/>
      <c r="DR464" s="401"/>
      <c r="DS464" s="401"/>
      <c r="DT464" s="401"/>
      <c r="DU464" s="401"/>
      <c r="DV464" s="401"/>
      <c r="DW464" s="401"/>
      <c r="DX464" s="401"/>
      <c r="DY464" s="401"/>
      <c r="DZ464" s="401"/>
      <c r="EA464" s="401"/>
      <c r="EB464" s="401"/>
      <c r="EC464" s="401"/>
      <c r="ED464" s="401"/>
      <c r="EE464" s="401"/>
      <c r="EF464" s="401"/>
      <c r="EG464" s="401"/>
      <c r="EH464" s="401"/>
      <c r="EI464" s="401"/>
      <c r="EJ464" s="401"/>
      <c r="EK464" s="401"/>
    </row>
    <row r="465" spans="1:141" ht="14.4" x14ac:dyDescent="0.3">
      <c r="A465" s="401"/>
      <c r="B465" s="401"/>
      <c r="C465" s="401"/>
      <c r="D465" s="401"/>
      <c r="E465" s="401"/>
      <c r="F465" s="401"/>
      <c r="G465" s="401"/>
      <c r="H465" s="401"/>
      <c r="I465" s="401"/>
      <c r="J465" s="401"/>
      <c r="K465" s="401"/>
      <c r="L465" s="401"/>
      <c r="M465" s="401"/>
      <c r="N465" s="401"/>
      <c r="O465" s="401"/>
      <c r="P465" s="401"/>
      <c r="Q465" s="401"/>
      <c r="R465" s="401"/>
      <c r="S465" s="401"/>
      <c r="T465" s="401"/>
      <c r="U465" s="401"/>
      <c r="V465" s="401"/>
      <c r="W465" s="401"/>
      <c r="X465" s="401"/>
      <c r="Y465" s="401"/>
      <c r="Z465" s="401"/>
      <c r="AA465" s="401"/>
      <c r="AB465" s="401"/>
      <c r="AC465" s="401"/>
      <c r="AD465" s="401"/>
      <c r="AE465" s="401"/>
      <c r="AF465" s="401"/>
      <c r="AG465" s="401"/>
      <c r="AH465" s="401"/>
      <c r="AI465" s="401"/>
      <c r="AJ465" s="401"/>
      <c r="AK465" s="401"/>
      <c r="AL465" s="401"/>
      <c r="AM465" s="401"/>
      <c r="AN465" s="401"/>
      <c r="AO465" s="401"/>
      <c r="AP465" s="401"/>
      <c r="AQ465" s="401"/>
      <c r="AR465" s="401"/>
      <c r="AS465" s="401"/>
      <c r="AT465" s="401"/>
      <c r="AU465" s="401"/>
      <c r="AV465" s="401"/>
      <c r="AW465" s="401"/>
      <c r="AX465" s="401"/>
      <c r="AY465" s="401"/>
      <c r="AZ465" s="401"/>
      <c r="BA465" s="401"/>
      <c r="BB465" s="401"/>
      <c r="BC465" s="401"/>
      <c r="BD465" s="401"/>
      <c r="BE465" s="401"/>
      <c r="BF465" s="401"/>
      <c r="BG465" s="401"/>
      <c r="BH465" s="401"/>
      <c r="BI465" s="401"/>
      <c r="BJ465" s="401"/>
      <c r="BK465" s="401"/>
      <c r="BL465" s="401"/>
      <c r="BM465" s="401"/>
      <c r="BN465" s="401"/>
      <c r="BO465" s="401"/>
      <c r="BP465" s="401"/>
      <c r="BQ465" s="401"/>
      <c r="BR465" s="401"/>
      <c r="BS465" s="401"/>
      <c r="BT465" s="401"/>
      <c r="BU465" s="401"/>
      <c r="BV465" s="401"/>
      <c r="BW465" s="401"/>
      <c r="BX465" s="401"/>
      <c r="BY465" s="401"/>
      <c r="BZ465" s="401"/>
      <c r="CA465" s="401"/>
      <c r="CB465" s="401"/>
      <c r="CC465" s="401"/>
      <c r="CD465" s="401"/>
      <c r="CE465" s="401"/>
      <c r="CF465" s="401"/>
      <c r="CG465" s="401"/>
      <c r="CH465" s="401"/>
      <c r="CI465" s="401"/>
      <c r="CJ465" s="401"/>
      <c r="CK465" s="401"/>
      <c r="CL465" s="401"/>
      <c r="CM465" s="401"/>
      <c r="CN465" s="401"/>
      <c r="CO465" s="401"/>
      <c r="CP465" s="401"/>
      <c r="CQ465" s="401"/>
      <c r="CR465" s="401"/>
      <c r="CS465" s="401"/>
      <c r="CT465" s="401"/>
      <c r="CU465" s="401"/>
      <c r="CV465" s="401"/>
      <c r="CW465" s="401"/>
      <c r="CX465" s="401"/>
      <c r="CY465" s="401"/>
      <c r="CZ465" s="401"/>
      <c r="DA465" s="401"/>
      <c r="DB465" s="401"/>
      <c r="DC465" s="401"/>
      <c r="DD465" s="401"/>
      <c r="DE465" s="401"/>
      <c r="DF465" s="401"/>
      <c r="DG465" s="401"/>
      <c r="DH465" s="401"/>
      <c r="DI465" s="401"/>
      <c r="DJ465" s="401"/>
      <c r="DK465" s="401"/>
      <c r="DL465" s="401"/>
      <c r="DM465" s="401"/>
      <c r="DN465" s="401"/>
      <c r="DO465" s="401"/>
      <c r="DP465" s="401"/>
      <c r="DQ465" s="401"/>
      <c r="DR465" s="401"/>
      <c r="DS465" s="401"/>
      <c r="DT465" s="401"/>
      <c r="DU465" s="401"/>
      <c r="DV465" s="401"/>
      <c r="DW465" s="401"/>
      <c r="DX465" s="401"/>
      <c r="DY465" s="401"/>
      <c r="DZ465" s="401"/>
      <c r="EA465" s="401"/>
      <c r="EB465" s="401"/>
      <c r="EC465" s="401"/>
      <c r="ED465" s="401"/>
      <c r="EE465" s="401"/>
      <c r="EF465" s="401"/>
      <c r="EG465" s="401"/>
      <c r="EH465" s="401"/>
      <c r="EI465" s="401"/>
      <c r="EJ465" s="401"/>
      <c r="EK465" s="401"/>
    </row>
    <row r="466" spans="1:141" ht="14.4" x14ac:dyDescent="0.3">
      <c r="A466" s="401"/>
      <c r="B466" s="401"/>
      <c r="C466" s="401"/>
      <c r="D466" s="401"/>
      <c r="E466" s="401"/>
      <c r="F466" s="401"/>
      <c r="G466" s="401"/>
      <c r="H466" s="401"/>
      <c r="I466" s="401"/>
      <c r="J466" s="401"/>
      <c r="K466" s="401"/>
      <c r="L466" s="401"/>
      <c r="M466" s="401"/>
      <c r="N466" s="401"/>
      <c r="O466" s="401"/>
      <c r="P466" s="401"/>
      <c r="Q466" s="401"/>
      <c r="R466" s="401"/>
      <c r="S466" s="401"/>
      <c r="T466" s="401"/>
      <c r="U466" s="401"/>
      <c r="V466" s="401"/>
      <c r="W466" s="401"/>
      <c r="X466" s="401"/>
      <c r="Y466" s="401"/>
      <c r="Z466" s="401"/>
      <c r="AA466" s="401"/>
      <c r="AB466" s="401"/>
      <c r="AC466" s="401"/>
      <c r="AD466" s="401"/>
      <c r="AE466" s="401"/>
      <c r="AF466" s="401"/>
      <c r="AG466" s="401"/>
      <c r="AH466" s="401"/>
      <c r="AI466" s="401"/>
      <c r="AJ466" s="401"/>
      <c r="AK466" s="401"/>
      <c r="AL466" s="401"/>
      <c r="AM466" s="401"/>
      <c r="AN466" s="401"/>
      <c r="AO466" s="401"/>
      <c r="AP466" s="401"/>
      <c r="AQ466" s="401"/>
      <c r="AR466" s="401"/>
      <c r="AS466" s="401"/>
      <c r="AT466" s="401"/>
      <c r="AU466" s="401"/>
      <c r="AV466" s="401"/>
      <c r="AW466" s="401"/>
      <c r="AX466" s="401"/>
      <c r="AY466" s="401"/>
      <c r="AZ466" s="401"/>
      <c r="BA466" s="401"/>
      <c r="BB466" s="401"/>
      <c r="BC466" s="401"/>
      <c r="BD466" s="401"/>
      <c r="BE466" s="401"/>
      <c r="BF466" s="401"/>
      <c r="BG466" s="401"/>
      <c r="BH466" s="401"/>
      <c r="BI466" s="401"/>
      <c r="BJ466" s="401"/>
      <c r="BK466" s="401"/>
      <c r="BL466" s="401"/>
      <c r="BM466" s="401"/>
      <c r="BN466" s="401"/>
      <c r="BO466" s="401"/>
      <c r="BP466" s="401"/>
      <c r="BQ466" s="401"/>
      <c r="BR466" s="401"/>
      <c r="BS466" s="401"/>
      <c r="BT466" s="401"/>
      <c r="BU466" s="401"/>
      <c r="BV466" s="401"/>
      <c r="BW466" s="401"/>
      <c r="BX466" s="401"/>
      <c r="BY466" s="401"/>
      <c r="BZ466" s="401"/>
      <c r="CA466" s="401"/>
      <c r="CB466" s="401"/>
      <c r="CC466" s="401"/>
      <c r="CD466" s="401"/>
      <c r="CE466" s="401"/>
      <c r="CF466" s="401"/>
      <c r="CG466" s="401"/>
      <c r="CH466" s="401"/>
      <c r="CI466" s="401"/>
      <c r="CJ466" s="401"/>
      <c r="CK466" s="401"/>
      <c r="CL466" s="401"/>
      <c r="CM466" s="401"/>
      <c r="CN466" s="401"/>
      <c r="CO466" s="401"/>
      <c r="CP466" s="401"/>
      <c r="CQ466" s="401"/>
      <c r="CR466" s="401"/>
      <c r="CS466" s="401"/>
      <c r="CT466" s="401"/>
      <c r="CU466" s="401"/>
      <c r="CV466" s="401"/>
      <c r="CW466" s="401"/>
      <c r="CX466" s="401"/>
      <c r="CY466" s="401"/>
      <c r="CZ466" s="401"/>
      <c r="DA466" s="401"/>
      <c r="DB466" s="401"/>
      <c r="DC466" s="401"/>
      <c r="DD466" s="401"/>
      <c r="DE466" s="401"/>
      <c r="DF466" s="401"/>
      <c r="DG466" s="401"/>
      <c r="DH466" s="401"/>
      <c r="DI466" s="401"/>
      <c r="DJ466" s="401"/>
      <c r="DK466" s="401"/>
      <c r="DL466" s="401"/>
      <c r="DM466" s="401"/>
      <c r="DN466" s="401"/>
      <c r="DO466" s="401"/>
      <c r="DP466" s="401"/>
      <c r="DQ466" s="401"/>
      <c r="DR466" s="401"/>
      <c r="DS466" s="401"/>
      <c r="DT466" s="401"/>
      <c r="DU466" s="401"/>
      <c r="DV466" s="401"/>
      <c r="DW466" s="401"/>
      <c r="DX466" s="401"/>
      <c r="DY466" s="401"/>
      <c r="DZ466" s="401"/>
      <c r="EA466" s="401"/>
      <c r="EB466" s="401"/>
      <c r="EC466" s="401"/>
      <c r="ED466" s="401"/>
      <c r="EE466" s="401"/>
      <c r="EF466" s="401"/>
      <c r="EG466" s="401"/>
      <c r="EH466" s="401"/>
      <c r="EI466" s="401"/>
      <c r="EJ466" s="401"/>
      <c r="EK466" s="401"/>
    </row>
    <row r="467" spans="1:141" ht="14.4" x14ac:dyDescent="0.3">
      <c r="A467" s="401"/>
      <c r="B467" s="401"/>
      <c r="C467" s="401"/>
      <c r="D467" s="401"/>
      <c r="E467" s="401"/>
      <c r="F467" s="401"/>
      <c r="G467" s="401"/>
      <c r="H467" s="401"/>
      <c r="I467" s="401"/>
      <c r="J467" s="401"/>
      <c r="K467" s="401"/>
      <c r="L467" s="401"/>
      <c r="M467" s="401"/>
      <c r="N467" s="401"/>
      <c r="O467" s="401"/>
      <c r="P467" s="401"/>
      <c r="Q467" s="401"/>
      <c r="R467" s="401"/>
      <c r="S467" s="401"/>
      <c r="T467" s="401"/>
      <c r="U467" s="401"/>
      <c r="V467" s="401"/>
      <c r="W467" s="401"/>
      <c r="X467" s="401"/>
      <c r="Y467" s="401"/>
      <c r="Z467" s="401"/>
      <c r="AA467" s="401"/>
      <c r="AB467" s="401"/>
      <c r="AC467" s="401"/>
      <c r="AD467" s="401"/>
      <c r="AE467" s="401"/>
      <c r="AF467" s="401"/>
      <c r="AG467" s="401"/>
      <c r="AH467" s="401"/>
      <c r="AI467" s="401"/>
      <c r="AJ467" s="401"/>
      <c r="AK467" s="401"/>
      <c r="AL467" s="401"/>
      <c r="AM467" s="401"/>
      <c r="AN467" s="401"/>
      <c r="AO467" s="401"/>
      <c r="AP467" s="401"/>
      <c r="AQ467" s="401"/>
      <c r="AR467" s="401"/>
      <c r="AS467" s="401"/>
      <c r="AT467" s="401"/>
      <c r="AU467" s="401"/>
      <c r="AV467" s="401"/>
      <c r="AW467" s="401"/>
      <c r="AX467" s="401"/>
      <c r="AY467" s="401"/>
      <c r="AZ467" s="401"/>
      <c r="BA467" s="401"/>
      <c r="BB467" s="401"/>
      <c r="BC467" s="401"/>
      <c r="BD467" s="401"/>
      <c r="BE467" s="401"/>
      <c r="BF467" s="401"/>
      <c r="BG467" s="401"/>
      <c r="BH467" s="401"/>
      <c r="BI467" s="401"/>
      <c r="BJ467" s="401"/>
      <c r="BK467" s="401"/>
      <c r="BL467" s="401"/>
      <c r="BM467" s="401"/>
      <c r="BN467" s="401"/>
      <c r="BO467" s="401"/>
      <c r="BP467" s="401"/>
      <c r="BQ467" s="401"/>
      <c r="BR467" s="401"/>
      <c r="BS467" s="401"/>
      <c r="BT467" s="401"/>
      <c r="BU467" s="401"/>
      <c r="BV467" s="401"/>
      <c r="BW467" s="401"/>
      <c r="BX467" s="401"/>
      <c r="BY467" s="401"/>
      <c r="BZ467" s="401"/>
      <c r="CA467" s="401"/>
      <c r="CB467" s="401"/>
      <c r="CC467" s="401"/>
      <c r="CD467" s="401"/>
      <c r="CE467" s="401"/>
      <c r="CF467" s="401"/>
      <c r="CG467" s="401"/>
      <c r="CH467" s="401"/>
      <c r="CI467" s="401"/>
      <c r="CJ467" s="401"/>
      <c r="CK467" s="401"/>
      <c r="CL467" s="401"/>
      <c r="CM467" s="401"/>
      <c r="CN467" s="401"/>
      <c r="CO467" s="401"/>
      <c r="CP467" s="401"/>
      <c r="CQ467" s="401"/>
      <c r="CR467" s="401"/>
      <c r="CS467" s="401"/>
      <c r="CT467" s="401"/>
      <c r="CU467" s="401"/>
      <c r="CV467" s="401"/>
      <c r="CW467" s="401"/>
      <c r="CX467" s="401"/>
      <c r="CY467" s="401"/>
      <c r="CZ467" s="401"/>
      <c r="DA467" s="401"/>
      <c r="DB467" s="401"/>
      <c r="DC467" s="401"/>
      <c r="DD467" s="401"/>
      <c r="DE467" s="401"/>
      <c r="DF467" s="401"/>
      <c r="DG467" s="401"/>
      <c r="DH467" s="401"/>
      <c r="DI467" s="401"/>
      <c r="DJ467" s="401"/>
      <c r="DK467" s="401"/>
      <c r="DL467" s="401"/>
      <c r="DM467" s="401"/>
      <c r="DN467" s="401"/>
      <c r="DO467" s="401"/>
      <c r="DP467" s="401"/>
      <c r="DQ467" s="401"/>
      <c r="DR467" s="401"/>
      <c r="DS467" s="401"/>
      <c r="DT467" s="401"/>
      <c r="DU467" s="401"/>
      <c r="DV467" s="401"/>
      <c r="DW467" s="401"/>
      <c r="DX467" s="401"/>
      <c r="DY467" s="401"/>
      <c r="DZ467" s="401"/>
      <c r="EA467" s="401"/>
      <c r="EB467" s="401"/>
      <c r="EC467" s="401"/>
      <c r="ED467" s="401"/>
      <c r="EE467" s="401"/>
      <c r="EF467" s="401"/>
      <c r="EG467" s="401"/>
      <c r="EH467" s="401"/>
      <c r="EI467" s="401"/>
      <c r="EJ467" s="401"/>
      <c r="EK467" s="401"/>
    </row>
    <row r="468" spans="1:141" ht="14.4" x14ac:dyDescent="0.3">
      <c r="A468" s="401"/>
      <c r="B468" s="401"/>
      <c r="C468" s="401"/>
      <c r="D468" s="401"/>
      <c r="E468" s="401"/>
      <c r="F468" s="401"/>
      <c r="G468" s="401"/>
      <c r="H468" s="401"/>
      <c r="I468" s="401"/>
      <c r="J468" s="401"/>
      <c r="K468" s="401"/>
      <c r="L468" s="401"/>
      <c r="M468" s="401"/>
      <c r="N468" s="401"/>
      <c r="O468" s="401"/>
      <c r="P468" s="401"/>
      <c r="Q468" s="401"/>
      <c r="R468" s="401"/>
      <c r="S468" s="401"/>
      <c r="T468" s="401"/>
      <c r="U468" s="401"/>
      <c r="V468" s="401"/>
      <c r="W468" s="401"/>
      <c r="X468" s="401"/>
      <c r="Y468" s="401"/>
      <c r="Z468" s="401"/>
      <c r="AA468" s="401"/>
      <c r="AB468" s="401"/>
      <c r="AC468" s="401"/>
      <c r="AD468" s="401"/>
      <c r="AE468" s="401"/>
      <c r="AF468" s="401"/>
      <c r="AG468" s="401"/>
      <c r="AH468" s="401"/>
      <c r="AI468" s="401"/>
      <c r="AJ468" s="401"/>
      <c r="AK468" s="401"/>
      <c r="AL468" s="401"/>
      <c r="AM468" s="401"/>
      <c r="AN468" s="401"/>
      <c r="AO468" s="401"/>
      <c r="AP468" s="401"/>
      <c r="AQ468" s="401"/>
      <c r="AR468" s="401"/>
      <c r="AS468" s="401"/>
      <c r="AT468" s="401"/>
      <c r="AU468" s="401"/>
      <c r="AV468" s="401"/>
      <c r="AW468" s="401"/>
      <c r="AX468" s="401"/>
      <c r="AY468" s="401"/>
      <c r="AZ468" s="401"/>
      <c r="BA468" s="401"/>
      <c r="BB468" s="401"/>
      <c r="BC468" s="401"/>
      <c r="BD468" s="401"/>
      <c r="BE468" s="401"/>
      <c r="BF468" s="401"/>
      <c r="BG468" s="401"/>
      <c r="BH468" s="401"/>
      <c r="BI468" s="401"/>
      <c r="BJ468" s="401"/>
      <c r="BK468" s="401"/>
      <c r="BL468" s="401"/>
      <c r="BM468" s="401"/>
      <c r="BN468" s="401"/>
      <c r="BO468" s="401"/>
      <c r="BP468" s="401"/>
      <c r="BQ468" s="401"/>
      <c r="BR468" s="401"/>
      <c r="BS468" s="401"/>
      <c r="BT468" s="401"/>
      <c r="BU468" s="401"/>
      <c r="BV468" s="401"/>
      <c r="BW468" s="401"/>
      <c r="BX468" s="401"/>
      <c r="BY468" s="401"/>
      <c r="BZ468" s="401"/>
      <c r="CA468" s="401"/>
      <c r="CB468" s="401"/>
      <c r="CC468" s="401"/>
      <c r="CD468" s="401"/>
      <c r="CE468" s="401"/>
      <c r="CF468" s="401"/>
      <c r="CG468" s="401"/>
      <c r="CH468" s="401"/>
      <c r="CI468" s="401"/>
      <c r="CJ468" s="401"/>
      <c r="CK468" s="401"/>
      <c r="CL468" s="401"/>
      <c r="CM468" s="401"/>
      <c r="CN468" s="401"/>
      <c r="CO468" s="401"/>
      <c r="CP468" s="401"/>
      <c r="CQ468" s="401"/>
      <c r="CR468" s="401"/>
      <c r="CS468" s="401"/>
      <c r="CT468" s="401"/>
      <c r="CU468" s="401"/>
      <c r="CV468" s="401"/>
      <c r="CW468" s="401"/>
      <c r="CX468" s="401"/>
      <c r="CY468" s="401"/>
      <c r="CZ468" s="401"/>
      <c r="DA468" s="401"/>
      <c r="DB468" s="401"/>
      <c r="DC468" s="401"/>
      <c r="DD468" s="401"/>
      <c r="DE468" s="401"/>
      <c r="DF468" s="401"/>
      <c r="DG468" s="401"/>
      <c r="DH468" s="401"/>
      <c r="DI468" s="401"/>
      <c r="DJ468" s="401"/>
      <c r="DK468" s="401"/>
      <c r="DL468" s="401"/>
      <c r="DM468" s="401"/>
      <c r="DN468" s="401"/>
      <c r="DO468" s="401"/>
      <c r="DP468" s="401"/>
      <c r="DQ468" s="401"/>
      <c r="DR468" s="401"/>
      <c r="DS468" s="401"/>
      <c r="DT468" s="401"/>
      <c r="DU468" s="401"/>
      <c r="DV468" s="401"/>
      <c r="DW468" s="401"/>
      <c r="DX468" s="401"/>
      <c r="DY468" s="401"/>
      <c r="DZ468" s="401"/>
      <c r="EA468" s="401"/>
      <c r="EB468" s="401"/>
      <c r="EC468" s="401"/>
      <c r="ED468" s="401"/>
      <c r="EE468" s="401"/>
      <c r="EF468" s="401"/>
      <c r="EG468" s="401"/>
      <c r="EH468" s="401"/>
      <c r="EI468" s="401"/>
      <c r="EJ468" s="401"/>
      <c r="EK468" s="401"/>
    </row>
    <row r="469" spans="1:141" ht="14.4" x14ac:dyDescent="0.3">
      <c r="A469" s="401"/>
      <c r="B469" s="401"/>
      <c r="C469" s="401"/>
      <c r="D469" s="401"/>
      <c r="E469" s="401"/>
      <c r="F469" s="401"/>
      <c r="G469" s="401"/>
      <c r="H469" s="401"/>
      <c r="I469" s="401"/>
      <c r="J469" s="401"/>
      <c r="K469" s="401"/>
      <c r="L469" s="401"/>
      <c r="M469" s="401"/>
      <c r="N469" s="401"/>
      <c r="O469" s="401"/>
      <c r="P469" s="401"/>
      <c r="Q469" s="401"/>
      <c r="R469" s="401"/>
      <c r="S469" s="401"/>
      <c r="T469" s="401"/>
      <c r="U469" s="401"/>
      <c r="V469" s="401"/>
      <c r="W469" s="401"/>
      <c r="X469" s="401"/>
      <c r="Y469" s="401"/>
      <c r="Z469" s="401"/>
      <c r="AA469" s="401"/>
      <c r="AB469" s="401"/>
      <c r="AC469" s="401"/>
      <c r="AD469" s="401"/>
      <c r="AE469" s="401"/>
      <c r="AF469" s="401"/>
      <c r="AG469" s="401"/>
      <c r="AH469" s="401"/>
      <c r="AI469" s="401"/>
      <c r="AJ469" s="401"/>
      <c r="AK469" s="401"/>
      <c r="AL469" s="401"/>
      <c r="AM469" s="401"/>
      <c r="AN469" s="401"/>
      <c r="AO469" s="401"/>
      <c r="AP469" s="401"/>
      <c r="AQ469" s="401"/>
      <c r="AR469" s="401"/>
      <c r="AS469" s="401"/>
      <c r="AT469" s="401"/>
      <c r="AU469" s="401"/>
      <c r="AV469" s="401"/>
      <c r="AW469" s="401"/>
      <c r="AX469" s="401"/>
      <c r="AY469" s="401"/>
      <c r="AZ469" s="401"/>
      <c r="BA469" s="401"/>
      <c r="BB469" s="401"/>
      <c r="BC469" s="401"/>
      <c r="BD469" s="401"/>
      <c r="BE469" s="401"/>
      <c r="BF469" s="401"/>
      <c r="BG469" s="401"/>
      <c r="BH469" s="401"/>
      <c r="BI469" s="401"/>
      <c r="BJ469" s="401"/>
      <c r="BK469" s="401"/>
      <c r="BL469" s="401"/>
      <c r="BM469" s="401"/>
      <c r="BN469" s="401"/>
      <c r="BO469" s="401"/>
      <c r="BP469" s="401"/>
      <c r="BQ469" s="401"/>
      <c r="BR469" s="401"/>
      <c r="BS469" s="401"/>
      <c r="BT469" s="401"/>
      <c r="BU469" s="401"/>
      <c r="BV469" s="401"/>
      <c r="BW469" s="401"/>
      <c r="BX469" s="401"/>
      <c r="BY469" s="401"/>
      <c r="BZ469" s="401"/>
      <c r="CA469" s="401"/>
      <c r="CB469" s="401"/>
      <c r="CC469" s="401"/>
      <c r="CD469" s="401"/>
      <c r="CE469" s="401"/>
      <c r="CF469" s="401"/>
      <c r="CG469" s="401"/>
      <c r="CH469" s="401"/>
      <c r="CI469" s="401"/>
      <c r="CJ469" s="401"/>
      <c r="CK469" s="401"/>
      <c r="CL469" s="401"/>
      <c r="CM469" s="401"/>
      <c r="CN469" s="401"/>
      <c r="CO469" s="401"/>
      <c r="CP469" s="401"/>
      <c r="CQ469" s="401"/>
      <c r="CR469" s="401"/>
      <c r="CS469" s="401"/>
      <c r="CT469" s="401"/>
      <c r="CU469" s="401"/>
      <c r="CV469" s="401"/>
      <c r="CW469" s="401"/>
      <c r="CX469" s="401"/>
      <c r="CY469" s="401"/>
      <c r="CZ469" s="401"/>
      <c r="DA469" s="401"/>
      <c r="DB469" s="401"/>
      <c r="DC469" s="401"/>
      <c r="DD469" s="401"/>
      <c r="DE469" s="401"/>
      <c r="DF469" s="401"/>
      <c r="DG469" s="401"/>
      <c r="DH469" s="401"/>
      <c r="DI469" s="401"/>
      <c r="DJ469" s="401"/>
      <c r="DK469" s="401"/>
      <c r="DL469" s="401"/>
      <c r="DM469" s="401"/>
      <c r="DN469" s="401"/>
      <c r="DO469" s="401"/>
      <c r="DP469" s="401"/>
      <c r="DQ469" s="401"/>
      <c r="DR469" s="401"/>
      <c r="DS469" s="401"/>
      <c r="DT469" s="401"/>
      <c r="DU469" s="401"/>
      <c r="DV469" s="401"/>
      <c r="DW469" s="401"/>
      <c r="DX469" s="401"/>
      <c r="DY469" s="401"/>
      <c r="DZ469" s="401"/>
      <c r="EA469" s="401"/>
      <c r="EB469" s="401"/>
      <c r="EC469" s="401"/>
      <c r="ED469" s="401"/>
      <c r="EE469" s="401"/>
      <c r="EF469" s="401"/>
      <c r="EG469" s="401"/>
      <c r="EH469" s="401"/>
      <c r="EI469" s="401"/>
      <c r="EJ469" s="401"/>
      <c r="EK469" s="401"/>
    </row>
    <row r="470" spans="1:141" ht="14.4" x14ac:dyDescent="0.3">
      <c r="A470" s="401"/>
      <c r="B470" s="401"/>
      <c r="C470" s="401"/>
      <c r="D470" s="401"/>
      <c r="E470" s="401"/>
      <c r="F470" s="401"/>
      <c r="G470" s="401"/>
      <c r="H470" s="401"/>
      <c r="I470" s="401"/>
      <c r="J470" s="401"/>
      <c r="K470" s="401"/>
      <c r="L470" s="401"/>
      <c r="M470" s="401"/>
      <c r="N470" s="401"/>
      <c r="O470" s="401"/>
      <c r="P470" s="401"/>
      <c r="Q470" s="401"/>
      <c r="R470" s="401"/>
      <c r="S470" s="401"/>
      <c r="T470" s="401"/>
      <c r="U470" s="401"/>
      <c r="V470" s="401"/>
      <c r="W470" s="401"/>
      <c r="X470" s="401"/>
      <c r="Y470" s="401"/>
      <c r="Z470" s="401"/>
      <c r="AA470" s="401"/>
      <c r="AB470" s="401"/>
      <c r="AC470" s="401"/>
      <c r="AD470" s="401"/>
      <c r="AE470" s="401"/>
      <c r="AF470" s="401"/>
      <c r="AG470" s="401"/>
      <c r="AH470" s="401"/>
      <c r="AI470" s="401"/>
      <c r="AJ470" s="401"/>
      <c r="AK470" s="401"/>
      <c r="AL470" s="401"/>
      <c r="AM470" s="401"/>
      <c r="AN470" s="401"/>
      <c r="AO470" s="401"/>
      <c r="AP470" s="401"/>
      <c r="AQ470" s="401"/>
      <c r="AR470" s="401"/>
      <c r="AS470" s="401"/>
      <c r="AT470" s="401"/>
      <c r="AU470" s="401"/>
      <c r="AV470" s="401"/>
      <c r="AW470" s="401"/>
      <c r="AX470" s="401"/>
      <c r="AY470" s="401"/>
      <c r="AZ470" s="401"/>
      <c r="BA470" s="401"/>
      <c r="BB470" s="401"/>
      <c r="BC470" s="401"/>
      <c r="BD470" s="401"/>
      <c r="BE470" s="401"/>
      <c r="BF470" s="401"/>
      <c r="BG470" s="401"/>
      <c r="BH470" s="401"/>
      <c r="BI470" s="401"/>
      <c r="BJ470" s="401"/>
      <c r="BK470" s="401"/>
      <c r="BL470" s="401"/>
      <c r="BM470" s="401"/>
      <c r="BN470" s="401"/>
      <c r="BO470" s="401"/>
      <c r="BP470" s="401"/>
      <c r="BQ470" s="401"/>
      <c r="BR470" s="401"/>
      <c r="BS470" s="401"/>
      <c r="BT470" s="401"/>
      <c r="BU470" s="401"/>
      <c r="BV470" s="401"/>
      <c r="BW470" s="401"/>
      <c r="BX470" s="401"/>
      <c r="BY470" s="401"/>
      <c r="BZ470" s="401"/>
      <c r="CA470" s="401"/>
      <c r="CB470" s="401"/>
      <c r="CC470" s="401"/>
      <c r="CD470" s="401"/>
      <c r="CE470" s="401"/>
      <c r="CF470" s="401"/>
      <c r="CG470" s="401"/>
      <c r="CH470" s="401"/>
      <c r="CI470" s="401"/>
      <c r="CJ470" s="401"/>
      <c r="CK470" s="401"/>
      <c r="CL470" s="401"/>
      <c r="CM470" s="401"/>
      <c r="CN470" s="401"/>
      <c r="CO470" s="401"/>
      <c r="CP470" s="401"/>
      <c r="CQ470" s="401"/>
      <c r="CR470" s="401"/>
      <c r="CS470" s="401"/>
      <c r="CT470" s="401"/>
      <c r="CU470" s="401"/>
      <c r="CV470" s="401"/>
      <c r="CW470" s="401"/>
      <c r="CX470" s="401"/>
      <c r="CY470" s="401"/>
      <c r="CZ470" s="401"/>
      <c r="DA470" s="401"/>
      <c r="DB470" s="401"/>
      <c r="DC470" s="401"/>
      <c r="DD470" s="401"/>
      <c r="DE470" s="401"/>
      <c r="DF470" s="401"/>
      <c r="DG470" s="401"/>
      <c r="DH470" s="401"/>
      <c r="DI470" s="401"/>
      <c r="DJ470" s="401"/>
      <c r="DK470" s="401"/>
      <c r="DL470" s="401"/>
      <c r="DM470" s="401"/>
      <c r="DN470" s="401"/>
      <c r="DO470" s="401"/>
      <c r="DP470" s="401"/>
      <c r="DQ470" s="401"/>
      <c r="DR470" s="401"/>
      <c r="DS470" s="401"/>
      <c r="DT470" s="401"/>
      <c r="DU470" s="401"/>
      <c r="DV470" s="401"/>
      <c r="DW470" s="401"/>
      <c r="DX470" s="401"/>
      <c r="DY470" s="401"/>
      <c r="DZ470" s="401"/>
      <c r="EA470" s="401"/>
      <c r="EB470" s="401"/>
      <c r="EC470" s="401"/>
      <c r="ED470" s="401"/>
      <c r="EE470" s="401"/>
      <c r="EF470" s="401"/>
      <c r="EG470" s="401"/>
      <c r="EH470" s="401"/>
      <c r="EI470" s="401"/>
      <c r="EJ470" s="401"/>
      <c r="EK470" s="401"/>
    </row>
    <row r="471" spans="1:141" ht="14.4" x14ac:dyDescent="0.3">
      <c r="A471" s="401"/>
      <c r="B471" s="401"/>
      <c r="C471" s="401"/>
      <c r="D471" s="401"/>
      <c r="E471" s="401"/>
      <c r="F471" s="401"/>
      <c r="G471" s="401"/>
      <c r="H471" s="401"/>
      <c r="I471" s="401"/>
      <c r="J471" s="401"/>
      <c r="K471" s="401"/>
      <c r="L471" s="401"/>
      <c r="M471" s="401"/>
      <c r="N471" s="401"/>
      <c r="O471" s="401"/>
      <c r="P471" s="401"/>
      <c r="Q471" s="401"/>
      <c r="R471" s="401"/>
      <c r="S471" s="401"/>
      <c r="T471" s="401"/>
      <c r="U471" s="401"/>
      <c r="V471" s="401"/>
      <c r="W471" s="401"/>
      <c r="X471" s="401"/>
      <c r="Y471" s="401"/>
      <c r="Z471" s="401"/>
      <c r="AA471" s="401"/>
      <c r="AB471" s="401"/>
      <c r="AC471" s="401"/>
      <c r="AD471" s="401"/>
      <c r="AE471" s="401"/>
      <c r="AF471" s="401"/>
      <c r="AG471" s="401"/>
      <c r="AH471" s="401"/>
      <c r="AI471" s="401"/>
      <c r="AJ471" s="401"/>
      <c r="AK471" s="401"/>
      <c r="AL471" s="401"/>
      <c r="AM471" s="401"/>
      <c r="AN471" s="401"/>
      <c r="AO471" s="401"/>
      <c r="AP471" s="401"/>
      <c r="AQ471" s="401"/>
      <c r="AR471" s="401"/>
      <c r="AS471" s="401"/>
      <c r="AT471" s="401"/>
      <c r="AU471" s="401"/>
      <c r="AV471" s="401"/>
      <c r="AW471" s="401"/>
      <c r="AX471" s="401"/>
      <c r="AY471" s="401"/>
      <c r="AZ471" s="401"/>
      <c r="BA471" s="401"/>
      <c r="BB471" s="401"/>
      <c r="BC471" s="401"/>
      <c r="BD471" s="401"/>
      <c r="BE471" s="401"/>
      <c r="BF471" s="401"/>
      <c r="BG471" s="401"/>
      <c r="BH471" s="401"/>
      <c r="BI471" s="401"/>
      <c r="BJ471" s="401"/>
      <c r="BK471" s="401"/>
      <c r="BL471" s="401"/>
      <c r="BM471" s="401"/>
      <c r="BN471" s="401"/>
      <c r="BO471" s="401"/>
      <c r="BP471" s="401"/>
      <c r="BQ471" s="401"/>
      <c r="BR471" s="401"/>
      <c r="BS471" s="401"/>
      <c r="BT471" s="401"/>
      <c r="BU471" s="401"/>
      <c r="BV471" s="401"/>
      <c r="BW471" s="401"/>
      <c r="BX471" s="401"/>
      <c r="BY471" s="401"/>
      <c r="BZ471" s="401"/>
      <c r="CA471" s="401"/>
      <c r="CB471" s="401"/>
      <c r="CC471" s="401"/>
      <c r="CD471" s="401"/>
      <c r="CE471" s="401"/>
      <c r="CF471" s="401"/>
      <c r="CG471" s="401"/>
      <c r="CH471" s="401"/>
      <c r="CI471" s="401"/>
      <c r="CJ471" s="401"/>
      <c r="CK471" s="401"/>
      <c r="CL471" s="401"/>
      <c r="CM471" s="401"/>
      <c r="CN471" s="401"/>
      <c r="CO471" s="401"/>
      <c r="CP471" s="401"/>
      <c r="CQ471" s="401"/>
      <c r="CR471" s="401"/>
      <c r="CS471" s="401"/>
      <c r="CT471" s="401"/>
      <c r="CU471" s="401"/>
      <c r="CV471" s="401"/>
      <c r="CW471" s="401"/>
      <c r="CX471" s="401"/>
      <c r="CY471" s="401"/>
      <c r="CZ471" s="401"/>
      <c r="DA471" s="401"/>
      <c r="DB471" s="401"/>
      <c r="DC471" s="401"/>
      <c r="DD471" s="401"/>
      <c r="DE471" s="401"/>
      <c r="DF471" s="401"/>
      <c r="DG471" s="401"/>
      <c r="DH471" s="401"/>
      <c r="DI471" s="401"/>
      <c r="DJ471" s="401"/>
      <c r="DK471" s="401"/>
      <c r="DL471" s="401"/>
      <c r="DM471" s="401"/>
      <c r="DN471" s="401"/>
      <c r="DO471" s="401"/>
      <c r="DP471" s="401"/>
      <c r="DQ471" s="401"/>
      <c r="DR471" s="401"/>
      <c r="DS471" s="401"/>
      <c r="DT471" s="401"/>
      <c r="DU471" s="401"/>
      <c r="DV471" s="401"/>
      <c r="DW471" s="401"/>
      <c r="DX471" s="401"/>
      <c r="DY471" s="401"/>
      <c r="DZ471" s="401"/>
      <c r="EA471" s="401"/>
      <c r="EB471" s="401"/>
      <c r="EC471" s="401"/>
      <c r="ED471" s="401"/>
      <c r="EE471" s="401"/>
      <c r="EF471" s="401"/>
      <c r="EG471" s="401"/>
      <c r="EH471" s="401"/>
      <c r="EI471" s="401"/>
      <c r="EJ471" s="401"/>
      <c r="EK471" s="401"/>
    </row>
    <row r="472" spans="1:141" ht="14.4" x14ac:dyDescent="0.3">
      <c r="A472" s="401"/>
      <c r="B472" s="401"/>
      <c r="C472" s="401"/>
      <c r="D472" s="401"/>
      <c r="E472" s="401"/>
      <c r="F472" s="401"/>
      <c r="G472" s="401"/>
      <c r="H472" s="401"/>
      <c r="I472" s="401"/>
      <c r="J472" s="401"/>
      <c r="K472" s="401"/>
      <c r="L472" s="401"/>
      <c r="M472" s="401"/>
      <c r="N472" s="401"/>
      <c r="O472" s="401"/>
      <c r="P472" s="401"/>
      <c r="Q472" s="401"/>
      <c r="R472" s="401"/>
      <c r="S472" s="401"/>
      <c r="T472" s="401"/>
      <c r="U472" s="401"/>
      <c r="V472" s="401"/>
      <c r="W472" s="401"/>
      <c r="X472" s="401"/>
      <c r="Y472" s="401"/>
      <c r="Z472" s="401"/>
      <c r="AA472" s="401"/>
      <c r="AB472" s="401"/>
      <c r="AC472" s="401"/>
      <c r="AD472" s="401"/>
      <c r="AE472" s="401"/>
      <c r="AF472" s="401"/>
      <c r="AG472" s="401"/>
      <c r="AH472" s="401"/>
      <c r="AI472" s="401"/>
      <c r="AJ472" s="401"/>
      <c r="AK472" s="401"/>
      <c r="AL472" s="401"/>
      <c r="AM472" s="401"/>
      <c r="AN472" s="401"/>
      <c r="AO472" s="401"/>
      <c r="AP472" s="401"/>
      <c r="AQ472" s="401"/>
      <c r="AR472" s="401"/>
      <c r="AS472" s="401"/>
      <c r="AT472" s="401"/>
      <c r="AU472" s="401"/>
      <c r="AV472" s="401"/>
      <c r="AW472" s="401"/>
      <c r="AX472" s="401"/>
      <c r="AY472" s="401"/>
      <c r="AZ472" s="401"/>
      <c r="BA472" s="401"/>
      <c r="BB472" s="401"/>
      <c r="BC472" s="401"/>
      <c r="BD472" s="401"/>
      <c r="BE472" s="401"/>
      <c r="BF472" s="401"/>
      <c r="BG472" s="401"/>
      <c r="BH472" s="401"/>
      <c r="BI472" s="401"/>
      <c r="BJ472" s="401"/>
      <c r="BK472" s="401"/>
      <c r="BL472" s="401"/>
      <c r="BM472" s="401"/>
      <c r="BN472" s="401"/>
      <c r="BO472" s="401"/>
      <c r="BP472" s="401"/>
      <c r="BQ472" s="401"/>
      <c r="BR472" s="401"/>
      <c r="BS472" s="401"/>
      <c r="BT472" s="401"/>
      <c r="BU472" s="401"/>
      <c r="BV472" s="401"/>
      <c r="BW472" s="401"/>
      <c r="BX472" s="401"/>
      <c r="BY472" s="401"/>
      <c r="BZ472" s="401"/>
      <c r="CA472" s="401"/>
      <c r="CB472" s="401"/>
      <c r="CC472" s="401"/>
      <c r="CD472" s="401"/>
      <c r="CE472" s="401"/>
      <c r="CF472" s="401"/>
      <c r="CG472" s="401"/>
      <c r="CH472" s="401"/>
      <c r="CI472" s="401"/>
      <c r="CJ472" s="401"/>
      <c r="CK472" s="401"/>
      <c r="CL472" s="401"/>
      <c r="CM472" s="401"/>
      <c r="CN472" s="401"/>
      <c r="CO472" s="401"/>
      <c r="CP472" s="401"/>
      <c r="CQ472" s="401"/>
      <c r="CR472" s="401"/>
      <c r="CS472" s="401"/>
      <c r="CT472" s="401"/>
      <c r="CU472" s="401"/>
      <c r="CV472" s="401"/>
      <c r="CW472" s="401"/>
      <c r="CX472" s="401"/>
      <c r="CY472" s="401"/>
      <c r="CZ472" s="401"/>
      <c r="DA472" s="401"/>
      <c r="DB472" s="401"/>
      <c r="DC472" s="401"/>
      <c r="DD472" s="401"/>
      <c r="DE472" s="401"/>
      <c r="DF472" s="401"/>
      <c r="DG472" s="401"/>
      <c r="DH472" s="401"/>
      <c r="DI472" s="401"/>
      <c r="DJ472" s="401"/>
      <c r="DK472" s="401"/>
      <c r="DL472" s="401"/>
      <c r="DM472" s="401"/>
      <c r="DN472" s="401"/>
      <c r="DO472" s="401"/>
      <c r="DP472" s="401"/>
      <c r="DQ472" s="401"/>
      <c r="DR472" s="401"/>
      <c r="DS472" s="401"/>
      <c r="DT472" s="401"/>
      <c r="DU472" s="401"/>
      <c r="DV472" s="401"/>
      <c r="DW472" s="401"/>
      <c r="DX472" s="401"/>
      <c r="DY472" s="401"/>
      <c r="DZ472" s="401"/>
      <c r="EA472" s="401"/>
      <c r="EB472" s="401"/>
      <c r="EC472" s="401"/>
      <c r="ED472" s="401"/>
      <c r="EE472" s="401"/>
      <c r="EF472" s="401"/>
      <c r="EG472" s="401"/>
      <c r="EH472" s="401"/>
      <c r="EI472" s="401"/>
      <c r="EJ472" s="401"/>
      <c r="EK472" s="401"/>
    </row>
    <row r="473" spans="1:141" ht="14.4" x14ac:dyDescent="0.3">
      <c r="A473" s="401"/>
      <c r="B473" s="401"/>
      <c r="C473" s="401"/>
      <c r="D473" s="401"/>
      <c r="E473" s="401"/>
      <c r="F473" s="401"/>
      <c r="G473" s="401"/>
      <c r="H473" s="401"/>
      <c r="I473" s="401"/>
      <c r="J473" s="401"/>
      <c r="K473" s="401"/>
      <c r="L473" s="401"/>
      <c r="M473" s="401"/>
      <c r="N473" s="401"/>
      <c r="O473" s="401"/>
      <c r="P473" s="401"/>
      <c r="Q473" s="401"/>
      <c r="R473" s="401"/>
      <c r="S473" s="401"/>
      <c r="T473" s="401"/>
      <c r="U473" s="401"/>
      <c r="V473" s="401"/>
      <c r="W473" s="401"/>
      <c r="X473" s="401"/>
      <c r="Y473" s="401"/>
      <c r="Z473" s="401"/>
      <c r="AA473" s="401"/>
      <c r="AB473" s="401"/>
      <c r="AC473" s="401"/>
      <c r="AD473" s="401"/>
      <c r="AE473" s="401"/>
      <c r="AF473" s="401"/>
      <c r="AG473" s="401"/>
      <c r="AH473" s="401"/>
      <c r="AI473" s="401"/>
      <c r="AJ473" s="401"/>
      <c r="AK473" s="401"/>
      <c r="AL473" s="401"/>
      <c r="AM473" s="401"/>
      <c r="AN473" s="401"/>
      <c r="AO473" s="401"/>
      <c r="AP473" s="401"/>
      <c r="AQ473" s="401"/>
      <c r="AR473" s="401"/>
      <c r="AS473" s="401"/>
      <c r="AT473" s="401"/>
      <c r="AU473" s="401"/>
      <c r="AV473" s="401"/>
      <c r="AW473" s="401"/>
      <c r="AX473" s="401"/>
      <c r="AY473" s="401"/>
      <c r="AZ473" s="401"/>
      <c r="BA473" s="401"/>
      <c r="BB473" s="401"/>
      <c r="BC473" s="401"/>
      <c r="BD473" s="401"/>
      <c r="BE473" s="401"/>
      <c r="BF473" s="401"/>
      <c r="BG473" s="401"/>
      <c r="BH473" s="401"/>
      <c r="BI473" s="401"/>
      <c r="BJ473" s="401"/>
      <c r="BK473" s="401"/>
      <c r="BL473" s="401"/>
      <c r="BM473" s="401"/>
      <c r="BN473" s="401"/>
      <c r="BO473" s="401"/>
      <c r="BP473" s="401"/>
      <c r="BQ473" s="401"/>
      <c r="BR473" s="401"/>
      <c r="BS473" s="401"/>
      <c r="BT473" s="401"/>
      <c r="BU473" s="401"/>
      <c r="BV473" s="401"/>
      <c r="BW473" s="401"/>
      <c r="BX473" s="401"/>
      <c r="BY473" s="401"/>
      <c r="BZ473" s="401"/>
      <c r="CA473" s="401"/>
      <c r="CB473" s="401"/>
      <c r="CC473" s="401"/>
      <c r="CD473" s="401"/>
      <c r="CE473" s="401"/>
      <c r="CF473" s="401"/>
      <c r="CG473" s="401"/>
      <c r="CH473" s="401"/>
      <c r="CI473" s="401"/>
      <c r="CJ473" s="401"/>
      <c r="CK473" s="401"/>
      <c r="CL473" s="401"/>
      <c r="CM473" s="401"/>
      <c r="CN473" s="401"/>
      <c r="CO473" s="401"/>
      <c r="CP473" s="401"/>
      <c r="CQ473" s="401"/>
      <c r="CR473" s="401"/>
      <c r="CS473" s="401"/>
      <c r="CT473" s="401"/>
      <c r="CU473" s="401"/>
      <c r="CV473" s="401"/>
      <c r="CW473" s="401"/>
      <c r="CX473" s="401"/>
      <c r="CY473" s="401"/>
      <c r="CZ473" s="401"/>
      <c r="DA473" s="401"/>
      <c r="DB473" s="401"/>
      <c r="DC473" s="401"/>
      <c r="DD473" s="401"/>
      <c r="DE473" s="401"/>
      <c r="DF473" s="401"/>
      <c r="DG473" s="401"/>
      <c r="DH473" s="401"/>
      <c r="DI473" s="401"/>
      <c r="DJ473" s="401"/>
      <c r="DK473" s="401"/>
      <c r="DL473" s="401"/>
      <c r="DM473" s="401"/>
      <c r="DN473" s="401"/>
      <c r="DO473" s="401"/>
      <c r="DP473" s="401"/>
      <c r="DQ473" s="401"/>
      <c r="DR473" s="401"/>
      <c r="DS473" s="401"/>
      <c r="DT473" s="401"/>
      <c r="DU473" s="401"/>
      <c r="DV473" s="401"/>
      <c r="DW473" s="401"/>
      <c r="DX473" s="401"/>
      <c r="DY473" s="401"/>
      <c r="DZ473" s="401"/>
      <c r="EA473" s="401"/>
      <c r="EB473" s="401"/>
      <c r="EC473" s="401"/>
      <c r="ED473" s="401"/>
      <c r="EE473" s="401"/>
      <c r="EF473" s="401"/>
      <c r="EG473" s="401"/>
      <c r="EH473" s="401"/>
      <c r="EI473" s="401"/>
      <c r="EJ473" s="401"/>
      <c r="EK473" s="401"/>
    </row>
    <row r="474" spans="1:141" ht="14.4" x14ac:dyDescent="0.3">
      <c r="A474" s="401"/>
      <c r="B474" s="401"/>
      <c r="C474" s="401"/>
      <c r="D474" s="401"/>
      <c r="E474" s="401"/>
      <c r="F474" s="401"/>
      <c r="G474" s="401"/>
      <c r="H474" s="401"/>
      <c r="I474" s="401"/>
      <c r="J474" s="401"/>
      <c r="K474" s="401"/>
      <c r="L474" s="401"/>
      <c r="M474" s="401"/>
      <c r="N474" s="401"/>
      <c r="O474" s="401"/>
      <c r="P474" s="401"/>
      <c r="Q474" s="401"/>
      <c r="R474" s="401"/>
      <c r="S474" s="401"/>
      <c r="T474" s="401"/>
      <c r="U474" s="401"/>
      <c r="V474" s="401"/>
      <c r="W474" s="401"/>
      <c r="X474" s="401"/>
      <c r="Y474" s="401"/>
      <c r="Z474" s="401"/>
      <c r="AA474" s="401"/>
      <c r="AB474" s="401"/>
      <c r="AC474" s="401"/>
      <c r="AD474" s="401"/>
      <c r="AE474" s="401"/>
      <c r="AF474" s="401"/>
      <c r="AG474" s="401"/>
      <c r="AH474" s="401"/>
      <c r="AI474" s="401"/>
      <c r="AJ474" s="401"/>
      <c r="AK474" s="401"/>
      <c r="AL474" s="401"/>
      <c r="AM474" s="401"/>
      <c r="AN474" s="401"/>
      <c r="AO474" s="401"/>
      <c r="AP474" s="401"/>
      <c r="AQ474" s="401"/>
      <c r="AR474" s="401"/>
      <c r="AS474" s="401"/>
      <c r="AT474" s="401"/>
      <c r="AU474" s="401"/>
      <c r="AV474" s="401"/>
      <c r="AW474" s="401"/>
      <c r="AX474" s="401"/>
      <c r="AY474" s="401"/>
      <c r="AZ474" s="401"/>
      <c r="BA474" s="401"/>
      <c r="BB474" s="401"/>
      <c r="BC474" s="401"/>
      <c r="BD474" s="401"/>
      <c r="BE474" s="401"/>
      <c r="BF474" s="401"/>
      <c r="BG474" s="401"/>
      <c r="BH474" s="401"/>
      <c r="BI474" s="401"/>
      <c r="BJ474" s="401"/>
      <c r="BK474" s="401"/>
      <c r="BL474" s="401"/>
      <c r="BM474" s="401"/>
      <c r="BN474" s="401"/>
      <c r="BO474" s="401"/>
      <c r="BP474" s="401"/>
      <c r="BQ474" s="401"/>
      <c r="BR474" s="401"/>
      <c r="BS474" s="401"/>
      <c r="BT474" s="401"/>
      <c r="BU474" s="401"/>
      <c r="BV474" s="401"/>
      <c r="BW474" s="401"/>
      <c r="BX474" s="401"/>
      <c r="BY474" s="401"/>
      <c r="BZ474" s="401"/>
      <c r="CA474" s="401"/>
      <c r="CB474" s="401"/>
      <c r="CC474" s="401"/>
      <c r="CD474" s="401"/>
      <c r="CE474" s="401"/>
      <c r="CF474" s="401"/>
      <c r="CG474" s="401"/>
      <c r="CH474" s="401"/>
      <c r="CI474" s="401"/>
      <c r="CJ474" s="401"/>
      <c r="CK474" s="401"/>
      <c r="CL474" s="401"/>
      <c r="CM474" s="401"/>
      <c r="CN474" s="401"/>
      <c r="CO474" s="401"/>
      <c r="CP474" s="401"/>
      <c r="CQ474" s="401"/>
      <c r="CR474" s="401"/>
      <c r="CS474" s="401"/>
      <c r="CT474" s="401"/>
      <c r="CU474" s="401"/>
      <c r="CV474" s="401"/>
      <c r="CW474" s="401"/>
      <c r="CX474" s="401"/>
      <c r="CY474" s="401"/>
      <c r="CZ474" s="401"/>
      <c r="DA474" s="401"/>
      <c r="DB474" s="401"/>
      <c r="DC474" s="401"/>
      <c r="DD474" s="401"/>
      <c r="DE474" s="401"/>
      <c r="DF474" s="401"/>
      <c r="DG474" s="401"/>
      <c r="DH474" s="401"/>
      <c r="DI474" s="401"/>
      <c r="DJ474" s="401"/>
      <c r="DK474" s="401"/>
      <c r="DL474" s="401"/>
      <c r="DM474" s="401"/>
      <c r="DN474" s="401"/>
      <c r="DO474" s="401"/>
      <c r="DP474" s="401"/>
      <c r="DQ474" s="401"/>
      <c r="DR474" s="401"/>
      <c r="DS474" s="401"/>
      <c r="DT474" s="401"/>
      <c r="DU474" s="401"/>
      <c r="DV474" s="401"/>
      <c r="DW474" s="401"/>
      <c r="DX474" s="401"/>
      <c r="DY474" s="401"/>
      <c r="DZ474" s="401"/>
      <c r="EA474" s="401"/>
      <c r="EB474" s="401"/>
      <c r="EC474" s="401"/>
      <c r="ED474" s="401"/>
      <c r="EE474" s="401"/>
      <c r="EF474" s="401"/>
      <c r="EG474" s="401"/>
      <c r="EH474" s="401"/>
      <c r="EI474" s="401"/>
      <c r="EJ474" s="401"/>
      <c r="EK474" s="401"/>
    </row>
    <row r="475" spans="1:141" ht="14.4" x14ac:dyDescent="0.3">
      <c r="A475" s="401"/>
      <c r="B475" s="401"/>
      <c r="C475" s="401"/>
      <c r="D475" s="401"/>
      <c r="E475" s="401"/>
      <c r="F475" s="401"/>
      <c r="G475" s="401"/>
      <c r="H475" s="401"/>
      <c r="I475" s="401"/>
      <c r="J475" s="401"/>
      <c r="K475" s="401"/>
      <c r="L475" s="401"/>
      <c r="M475" s="401"/>
      <c r="N475" s="401"/>
      <c r="O475" s="401"/>
      <c r="P475" s="401"/>
      <c r="Q475" s="401"/>
      <c r="R475" s="401"/>
      <c r="S475" s="401"/>
      <c r="T475" s="401"/>
      <c r="U475" s="401"/>
      <c r="V475" s="401"/>
      <c r="W475" s="401"/>
      <c r="X475" s="401"/>
      <c r="Y475" s="401"/>
      <c r="Z475" s="401"/>
      <c r="AA475" s="401"/>
      <c r="AB475" s="401"/>
      <c r="AC475" s="401"/>
      <c r="AD475" s="401"/>
      <c r="AE475" s="401"/>
      <c r="AF475" s="401"/>
      <c r="AG475" s="401"/>
      <c r="AH475" s="401"/>
      <c r="AI475" s="401"/>
      <c r="AJ475" s="401"/>
      <c r="AK475" s="401"/>
      <c r="AL475" s="401"/>
      <c r="AM475" s="401"/>
      <c r="AN475" s="401"/>
      <c r="AO475" s="401"/>
      <c r="AP475" s="401"/>
      <c r="AQ475" s="401"/>
      <c r="AR475" s="401"/>
      <c r="AS475" s="401"/>
      <c r="AT475" s="401"/>
      <c r="AU475" s="401"/>
      <c r="AV475" s="401"/>
      <c r="AW475" s="401"/>
      <c r="AX475" s="401"/>
      <c r="AY475" s="401"/>
      <c r="AZ475" s="401"/>
      <c r="BA475" s="401"/>
      <c r="BB475" s="401"/>
      <c r="BC475" s="401"/>
      <c r="BD475" s="401"/>
      <c r="BE475" s="401"/>
      <c r="BF475" s="401"/>
      <c r="BG475" s="401"/>
      <c r="BH475" s="401"/>
      <c r="BI475" s="401"/>
      <c r="BJ475" s="401"/>
      <c r="BK475" s="401"/>
      <c r="BL475" s="401"/>
      <c r="BM475" s="401"/>
      <c r="BN475" s="401"/>
      <c r="BO475" s="401"/>
      <c r="BP475" s="401"/>
      <c r="BQ475" s="401"/>
      <c r="BR475" s="401"/>
      <c r="BS475" s="401"/>
      <c r="BT475" s="401"/>
      <c r="BU475" s="401"/>
      <c r="BV475" s="401"/>
      <c r="BW475" s="401"/>
      <c r="BX475" s="401"/>
      <c r="BY475" s="401"/>
      <c r="BZ475" s="401"/>
      <c r="CA475" s="401"/>
      <c r="CB475" s="401"/>
      <c r="CC475" s="401"/>
      <c r="CD475" s="401"/>
      <c r="CE475" s="401"/>
      <c r="CF475" s="401"/>
      <c r="CG475" s="401"/>
      <c r="CH475" s="401"/>
      <c r="CI475" s="401"/>
      <c r="CJ475" s="401"/>
      <c r="CK475" s="401"/>
      <c r="CL475" s="401"/>
      <c r="CM475" s="401"/>
      <c r="CN475" s="401"/>
      <c r="CO475" s="401"/>
      <c r="CP475" s="401"/>
      <c r="CQ475" s="401"/>
      <c r="CR475" s="401"/>
      <c r="CS475" s="401"/>
      <c r="CT475" s="401"/>
      <c r="CU475" s="401"/>
      <c r="CV475" s="401"/>
      <c r="CW475" s="401"/>
      <c r="CX475" s="401"/>
      <c r="CY475" s="401"/>
      <c r="CZ475" s="401"/>
      <c r="DA475" s="401"/>
      <c r="DB475" s="401"/>
      <c r="DC475" s="401"/>
      <c r="DD475" s="401"/>
      <c r="DE475" s="401"/>
      <c r="DF475" s="401"/>
      <c r="DG475" s="401"/>
      <c r="DH475" s="401"/>
      <c r="DI475" s="401"/>
      <c r="DJ475" s="401"/>
      <c r="DK475" s="401"/>
      <c r="DL475" s="401"/>
      <c r="DM475" s="401"/>
      <c r="DN475" s="401"/>
      <c r="DO475" s="401"/>
      <c r="DP475" s="401"/>
      <c r="DQ475" s="401"/>
      <c r="DR475" s="401"/>
      <c r="DS475" s="401"/>
      <c r="DT475" s="401"/>
      <c r="DU475" s="401"/>
      <c r="DV475" s="401"/>
      <c r="DW475" s="401"/>
      <c r="DX475" s="401"/>
      <c r="DY475" s="401"/>
      <c r="DZ475" s="401"/>
      <c r="EA475" s="401"/>
      <c r="EB475" s="401"/>
      <c r="EC475" s="401"/>
      <c r="ED475" s="401"/>
      <c r="EE475" s="401"/>
      <c r="EF475" s="401"/>
      <c r="EG475" s="401"/>
      <c r="EH475" s="401"/>
      <c r="EI475" s="401"/>
      <c r="EJ475" s="401"/>
      <c r="EK475" s="401"/>
    </row>
    <row r="476" spans="1:141" ht="14.4" x14ac:dyDescent="0.3">
      <c r="A476" s="401"/>
      <c r="B476" s="401"/>
      <c r="C476" s="401"/>
      <c r="D476" s="401"/>
      <c r="E476" s="401"/>
      <c r="F476" s="401"/>
      <c r="G476" s="401"/>
      <c r="H476" s="401"/>
      <c r="I476" s="401"/>
      <c r="J476" s="401"/>
      <c r="K476" s="401"/>
      <c r="L476" s="401"/>
      <c r="M476" s="401"/>
      <c r="N476" s="401"/>
      <c r="O476" s="401"/>
      <c r="P476" s="401"/>
      <c r="Q476" s="401"/>
      <c r="R476" s="401"/>
      <c r="S476" s="401"/>
      <c r="T476" s="401"/>
      <c r="U476" s="401"/>
      <c r="V476" s="401"/>
      <c r="W476" s="401"/>
      <c r="X476" s="401"/>
      <c r="Y476" s="401"/>
      <c r="Z476" s="401"/>
      <c r="AA476" s="401"/>
      <c r="AB476" s="401"/>
      <c r="AC476" s="401"/>
      <c r="AD476" s="401"/>
      <c r="AE476" s="401"/>
      <c r="AF476" s="401"/>
      <c r="AG476" s="401"/>
      <c r="AH476" s="401"/>
      <c r="AI476" s="401"/>
      <c r="AJ476" s="401"/>
      <c r="AK476" s="401"/>
      <c r="AL476" s="401"/>
      <c r="AM476" s="401"/>
      <c r="AN476" s="401"/>
      <c r="AO476" s="401"/>
      <c r="AP476" s="401"/>
      <c r="AQ476" s="401"/>
      <c r="AR476" s="401"/>
      <c r="AS476" s="401"/>
      <c r="AT476" s="401"/>
      <c r="AU476" s="401"/>
      <c r="AV476" s="401"/>
      <c r="AW476" s="401"/>
      <c r="AX476" s="401"/>
      <c r="AY476" s="401"/>
      <c r="AZ476" s="401"/>
      <c r="BA476" s="401"/>
      <c r="BB476" s="401"/>
      <c r="BC476" s="401"/>
      <c r="BD476" s="401"/>
      <c r="BE476" s="401"/>
      <c r="BF476" s="401"/>
      <c r="BG476" s="401"/>
      <c r="BH476" s="401"/>
      <c r="BI476" s="401"/>
      <c r="BJ476" s="401"/>
      <c r="BK476" s="401"/>
      <c r="BL476" s="401"/>
      <c r="BM476" s="401"/>
      <c r="BN476" s="401"/>
      <c r="BO476" s="401"/>
      <c r="BP476" s="401"/>
      <c r="BQ476" s="401"/>
      <c r="BR476" s="401"/>
      <c r="BS476" s="401"/>
      <c r="BT476" s="401"/>
      <c r="BU476" s="401"/>
      <c r="BV476" s="401"/>
      <c r="BW476" s="401"/>
      <c r="BX476" s="401"/>
      <c r="BY476" s="401"/>
      <c r="BZ476" s="401"/>
      <c r="CA476" s="401"/>
      <c r="CB476" s="401"/>
      <c r="CC476" s="401"/>
      <c r="CD476" s="401"/>
      <c r="CE476" s="401"/>
      <c r="CF476" s="401"/>
      <c r="CG476" s="401"/>
      <c r="CH476" s="401"/>
      <c r="CI476" s="401"/>
      <c r="CJ476" s="401"/>
      <c r="CK476" s="401"/>
      <c r="CL476" s="401"/>
      <c r="CM476" s="401"/>
      <c r="CN476" s="401"/>
      <c r="CO476" s="401"/>
      <c r="CP476" s="401"/>
      <c r="CQ476" s="401"/>
      <c r="CR476" s="401"/>
      <c r="CS476" s="401"/>
      <c r="CT476" s="401"/>
      <c r="CU476" s="401"/>
      <c r="CV476" s="401"/>
      <c r="CW476" s="401"/>
      <c r="CX476" s="401"/>
      <c r="CY476" s="401"/>
      <c r="CZ476" s="401"/>
      <c r="DA476" s="401"/>
      <c r="DB476" s="401"/>
      <c r="DC476" s="401"/>
      <c r="DD476" s="401"/>
      <c r="DE476" s="401"/>
      <c r="DF476" s="401"/>
      <c r="DG476" s="401"/>
      <c r="DH476" s="401"/>
      <c r="DI476" s="401"/>
      <c r="DJ476" s="401"/>
      <c r="DK476" s="401"/>
      <c r="DL476" s="401"/>
      <c r="DM476" s="401"/>
      <c r="DN476" s="401"/>
      <c r="DO476" s="401"/>
      <c r="DP476" s="401"/>
      <c r="DQ476" s="401"/>
      <c r="DR476" s="401"/>
      <c r="DS476" s="401"/>
      <c r="DT476" s="401"/>
      <c r="DU476" s="401"/>
      <c r="DV476" s="401"/>
      <c r="DW476" s="401"/>
      <c r="DX476" s="401"/>
      <c r="DY476" s="401"/>
      <c r="DZ476" s="401"/>
      <c r="EA476" s="401"/>
      <c r="EB476" s="401"/>
      <c r="EC476" s="401"/>
      <c r="ED476" s="401"/>
      <c r="EE476" s="401"/>
      <c r="EF476" s="401"/>
      <c r="EG476" s="401"/>
      <c r="EH476" s="401"/>
      <c r="EI476" s="401"/>
      <c r="EJ476" s="401"/>
      <c r="EK476" s="401"/>
    </row>
    <row r="477" spans="1:141" ht="14.4" x14ac:dyDescent="0.3">
      <c r="A477" s="401"/>
      <c r="B477" s="401"/>
      <c r="C477" s="401"/>
      <c r="D477" s="401"/>
      <c r="E477" s="401"/>
      <c r="F477" s="401"/>
      <c r="G477" s="401"/>
      <c r="H477" s="401"/>
      <c r="I477" s="401"/>
      <c r="J477" s="401"/>
      <c r="K477" s="401"/>
      <c r="L477" s="401"/>
      <c r="M477" s="401"/>
      <c r="N477" s="401"/>
      <c r="O477" s="401"/>
      <c r="P477" s="401"/>
      <c r="Q477" s="401"/>
      <c r="R477" s="401"/>
      <c r="S477" s="401"/>
      <c r="T477" s="401"/>
      <c r="U477" s="401"/>
      <c r="V477" s="401"/>
      <c r="W477" s="401"/>
      <c r="X477" s="401"/>
      <c r="Y477" s="401"/>
      <c r="Z477" s="401"/>
      <c r="AA477" s="401"/>
      <c r="AB477" s="401"/>
      <c r="AC477" s="401"/>
      <c r="AD477" s="401"/>
      <c r="AE477" s="401"/>
      <c r="AF477" s="401"/>
      <c r="AG477" s="401"/>
      <c r="AH477" s="401"/>
      <c r="AI477" s="401"/>
      <c r="AJ477" s="401"/>
      <c r="AK477" s="401"/>
      <c r="AL477" s="401"/>
      <c r="AM477" s="401"/>
      <c r="AN477" s="401"/>
      <c r="AO477" s="401"/>
      <c r="AP477" s="401"/>
      <c r="AQ477" s="401"/>
      <c r="AR477" s="401"/>
      <c r="AS477" s="401"/>
      <c r="AT477" s="401"/>
      <c r="AU477" s="401"/>
      <c r="AV477" s="401"/>
      <c r="AW477" s="401"/>
      <c r="AX477" s="401"/>
      <c r="AY477" s="401"/>
      <c r="AZ477" s="401"/>
      <c r="BA477" s="401"/>
      <c r="BB477" s="401"/>
      <c r="BC477" s="401"/>
      <c r="BD477" s="401"/>
      <c r="BE477" s="401"/>
      <c r="BF477" s="401"/>
      <c r="BG477" s="401"/>
      <c r="BH477" s="401"/>
      <c r="BI477" s="401"/>
      <c r="BJ477" s="401"/>
      <c r="BK477" s="401"/>
      <c r="BL477" s="401"/>
      <c r="BM477" s="401"/>
      <c r="BN477" s="401"/>
      <c r="BO477" s="401"/>
      <c r="BP477" s="401"/>
      <c r="BQ477" s="401"/>
      <c r="BR477" s="401"/>
      <c r="BS477" s="401"/>
      <c r="BT477" s="401"/>
      <c r="BU477" s="401"/>
      <c r="BV477" s="401"/>
      <c r="BW477" s="401"/>
      <c r="BX477" s="401"/>
      <c r="BY477" s="401"/>
      <c r="BZ477" s="401"/>
      <c r="CA477" s="401"/>
      <c r="CB477" s="401"/>
      <c r="CC477" s="401"/>
      <c r="CD477" s="401"/>
      <c r="CE477" s="401"/>
      <c r="CF477" s="401"/>
      <c r="CG477" s="401"/>
      <c r="CH477" s="401"/>
      <c r="CI477" s="401"/>
      <c r="CJ477" s="401"/>
      <c r="CK477" s="401"/>
      <c r="CL477" s="401"/>
      <c r="CM477" s="401"/>
      <c r="CN477" s="401"/>
      <c r="CO477" s="401"/>
      <c r="CP477" s="401"/>
      <c r="CQ477" s="401"/>
      <c r="CR477" s="401"/>
      <c r="CS477" s="401"/>
      <c r="CT477" s="401"/>
      <c r="CU477" s="401"/>
      <c r="CV477" s="401"/>
      <c r="CW477" s="401"/>
      <c r="CX477" s="401"/>
      <c r="CY477" s="401"/>
      <c r="CZ477" s="401"/>
      <c r="DA477" s="401"/>
      <c r="DB477" s="401"/>
      <c r="DC477" s="401"/>
      <c r="DD477" s="401"/>
      <c r="DE477" s="401"/>
      <c r="DF477" s="401"/>
      <c r="DG477" s="401"/>
      <c r="DH477" s="401"/>
      <c r="DI477" s="401"/>
      <c r="DJ477" s="401"/>
      <c r="DK477" s="401"/>
      <c r="DL477" s="401"/>
      <c r="DM477" s="401"/>
      <c r="DN477" s="401"/>
      <c r="DO477" s="401"/>
      <c r="DP477" s="401"/>
      <c r="DQ477" s="401"/>
      <c r="DR477" s="401"/>
      <c r="DS477" s="401"/>
      <c r="DT477" s="401"/>
      <c r="DU477" s="401"/>
      <c r="DV477" s="401"/>
      <c r="DW477" s="401"/>
      <c r="DX477" s="401"/>
      <c r="DY477" s="401"/>
      <c r="DZ477" s="401"/>
      <c r="EA477" s="401"/>
      <c r="EB477" s="401"/>
      <c r="EC477" s="401"/>
      <c r="ED477" s="401"/>
      <c r="EE477" s="401"/>
      <c r="EF477" s="401"/>
      <c r="EG477" s="401"/>
      <c r="EH477" s="401"/>
      <c r="EI477" s="401"/>
      <c r="EJ477" s="401"/>
      <c r="EK477" s="401"/>
    </row>
    <row r="478" spans="1:141" ht="14.4" x14ac:dyDescent="0.3">
      <c r="A478" s="401"/>
      <c r="B478" s="401"/>
      <c r="C478" s="401"/>
      <c r="D478" s="401"/>
      <c r="E478" s="401"/>
      <c r="F478" s="401"/>
      <c r="G478" s="401"/>
      <c r="H478" s="401"/>
      <c r="I478" s="401"/>
      <c r="J478" s="401"/>
      <c r="K478" s="401"/>
      <c r="L478" s="401"/>
      <c r="M478" s="401"/>
      <c r="N478" s="401"/>
      <c r="O478" s="401"/>
      <c r="P478" s="401"/>
      <c r="Q478" s="401"/>
      <c r="R478" s="401"/>
      <c r="S478" s="401"/>
      <c r="T478" s="401"/>
      <c r="U478" s="401"/>
      <c r="V478" s="401"/>
      <c r="W478" s="401"/>
      <c r="X478" s="401"/>
      <c r="Y478" s="401"/>
      <c r="Z478" s="401"/>
      <c r="AA478" s="401"/>
      <c r="AB478" s="401"/>
      <c r="AC478" s="401"/>
      <c r="AD478" s="401"/>
      <c r="AE478" s="401"/>
      <c r="AF478" s="401"/>
      <c r="AG478" s="401"/>
      <c r="AH478" s="401"/>
      <c r="AI478" s="401"/>
      <c r="AJ478" s="401"/>
      <c r="AK478" s="401"/>
      <c r="AL478" s="401"/>
      <c r="AM478" s="401"/>
      <c r="AN478" s="401"/>
      <c r="AO478" s="401"/>
      <c r="AP478" s="401"/>
      <c r="AQ478" s="401"/>
      <c r="AR478" s="401"/>
      <c r="AS478" s="401"/>
      <c r="AT478" s="401"/>
      <c r="AU478" s="401"/>
      <c r="AV478" s="401"/>
      <c r="AW478" s="401"/>
      <c r="AX478" s="401"/>
      <c r="AY478" s="401"/>
      <c r="AZ478" s="401"/>
      <c r="BA478" s="401"/>
      <c r="BB478" s="401"/>
      <c r="BC478" s="401"/>
      <c r="BD478" s="401"/>
      <c r="BE478" s="401"/>
      <c r="BF478" s="401"/>
      <c r="BG478" s="401"/>
      <c r="BH478" s="401"/>
      <c r="BI478" s="401"/>
      <c r="BJ478" s="401"/>
      <c r="BK478" s="401"/>
      <c r="BL478" s="401"/>
      <c r="BM478" s="401"/>
      <c r="BN478" s="401"/>
      <c r="BO478" s="401"/>
      <c r="BP478" s="401"/>
      <c r="BQ478" s="401"/>
      <c r="BR478" s="401"/>
      <c r="BS478" s="401"/>
      <c r="BT478" s="401"/>
      <c r="BU478" s="401"/>
      <c r="BV478" s="401"/>
      <c r="BW478" s="401"/>
      <c r="BX478" s="401"/>
      <c r="BY478" s="401"/>
      <c r="BZ478" s="401"/>
      <c r="CA478" s="401"/>
      <c r="CB478" s="401"/>
      <c r="CC478" s="401"/>
      <c r="CD478" s="401"/>
      <c r="CE478" s="401"/>
      <c r="CF478" s="401"/>
      <c r="CG478" s="401"/>
      <c r="CH478" s="401"/>
      <c r="CI478" s="401"/>
      <c r="CJ478" s="401"/>
      <c r="CK478" s="401"/>
      <c r="CL478" s="401"/>
      <c r="CM478" s="401"/>
      <c r="CN478" s="401"/>
      <c r="CO478" s="401"/>
      <c r="CP478" s="401"/>
      <c r="CQ478" s="401"/>
      <c r="CR478" s="401"/>
      <c r="CS478" s="401"/>
      <c r="CT478" s="401"/>
      <c r="CU478" s="401"/>
      <c r="CV478" s="401"/>
      <c r="CW478" s="401"/>
      <c r="CX478" s="401"/>
      <c r="CY478" s="401"/>
      <c r="CZ478" s="401"/>
      <c r="DA478" s="401"/>
      <c r="DB478" s="401"/>
      <c r="DC478" s="401"/>
      <c r="DD478" s="401"/>
      <c r="DE478" s="401"/>
      <c r="DF478" s="401"/>
      <c r="DG478" s="401"/>
      <c r="DH478" s="401"/>
      <c r="DI478" s="401"/>
      <c r="DJ478" s="401"/>
      <c r="DK478" s="401"/>
      <c r="DL478" s="401"/>
      <c r="DM478" s="401"/>
      <c r="DN478" s="401"/>
      <c r="DO478" s="401"/>
      <c r="DP478" s="401"/>
      <c r="DQ478" s="401"/>
      <c r="DR478" s="401"/>
      <c r="DS478" s="401"/>
      <c r="DT478" s="401"/>
      <c r="DU478" s="401"/>
      <c r="DV478" s="401"/>
      <c r="DW478" s="401"/>
      <c r="DX478" s="401"/>
      <c r="DY478" s="401"/>
      <c r="DZ478" s="401"/>
      <c r="EA478" s="401"/>
      <c r="EB478" s="401"/>
      <c r="EC478" s="401"/>
      <c r="ED478" s="401"/>
      <c r="EE478" s="401"/>
      <c r="EF478" s="401"/>
      <c r="EG478" s="401"/>
      <c r="EH478" s="401"/>
      <c r="EI478" s="401"/>
      <c r="EJ478" s="401"/>
      <c r="EK478" s="401"/>
    </row>
    <row r="479" spans="1:141" ht="14.4" x14ac:dyDescent="0.3">
      <c r="A479" s="401"/>
      <c r="B479" s="401"/>
      <c r="C479" s="401"/>
      <c r="D479" s="401"/>
      <c r="E479" s="401"/>
      <c r="F479" s="401"/>
      <c r="G479" s="401"/>
      <c r="H479" s="401"/>
      <c r="I479" s="401"/>
      <c r="J479" s="401"/>
      <c r="K479" s="401"/>
      <c r="L479" s="401"/>
      <c r="M479" s="401"/>
      <c r="N479" s="401"/>
      <c r="O479" s="401"/>
      <c r="P479" s="401"/>
      <c r="Q479" s="401"/>
      <c r="R479" s="401"/>
      <c r="S479" s="401"/>
      <c r="T479" s="401"/>
      <c r="U479" s="401"/>
      <c r="V479" s="401"/>
      <c r="W479" s="401"/>
      <c r="X479" s="401"/>
      <c r="Y479" s="401"/>
      <c r="Z479" s="401"/>
      <c r="AA479" s="401"/>
      <c r="AB479" s="401"/>
      <c r="AC479" s="401"/>
      <c r="AD479" s="401"/>
      <c r="AE479" s="401"/>
      <c r="AF479" s="401"/>
      <c r="AG479" s="401"/>
      <c r="AH479" s="401"/>
      <c r="AI479" s="401"/>
      <c r="AJ479" s="401"/>
      <c r="AK479" s="401"/>
      <c r="AL479" s="401"/>
      <c r="AM479" s="401"/>
      <c r="AN479" s="401"/>
      <c r="AO479" s="401"/>
      <c r="AP479" s="401"/>
      <c r="AQ479" s="401"/>
      <c r="AR479" s="401"/>
      <c r="AS479" s="401"/>
      <c r="AT479" s="401"/>
      <c r="AU479" s="401"/>
      <c r="AV479" s="401"/>
      <c r="AW479" s="401"/>
      <c r="AX479" s="401"/>
      <c r="AY479" s="401"/>
      <c r="AZ479" s="401"/>
      <c r="BA479" s="401"/>
      <c r="BB479" s="401"/>
      <c r="BC479" s="401"/>
      <c r="BD479" s="401"/>
      <c r="BE479" s="401"/>
      <c r="BF479" s="401"/>
      <c r="BG479" s="401"/>
      <c r="BH479" s="401"/>
      <c r="BI479" s="401"/>
      <c r="BJ479" s="401"/>
      <c r="BK479" s="401"/>
      <c r="BL479" s="401"/>
      <c r="BM479" s="401"/>
      <c r="BN479" s="401"/>
      <c r="BO479" s="401"/>
      <c r="BP479" s="401"/>
      <c r="BQ479" s="401"/>
      <c r="BR479" s="401"/>
      <c r="BS479" s="401"/>
      <c r="BT479" s="401"/>
      <c r="BU479" s="401"/>
      <c r="BV479" s="401"/>
      <c r="BW479" s="401"/>
      <c r="BX479" s="401"/>
      <c r="BY479" s="401"/>
      <c r="BZ479" s="401"/>
      <c r="CA479" s="401"/>
      <c r="CB479" s="401"/>
      <c r="CC479" s="401"/>
      <c r="CD479" s="401"/>
      <c r="CE479" s="401"/>
      <c r="CF479" s="401"/>
      <c r="CG479" s="401"/>
      <c r="CH479" s="401"/>
      <c r="CI479" s="401"/>
      <c r="CJ479" s="401"/>
      <c r="CK479" s="401"/>
      <c r="CL479" s="401"/>
      <c r="CM479" s="401"/>
      <c r="CN479" s="401"/>
      <c r="CO479" s="401"/>
      <c r="CP479" s="401"/>
      <c r="CQ479" s="401"/>
      <c r="CR479" s="401"/>
      <c r="CS479" s="401"/>
      <c r="CT479" s="401"/>
      <c r="CU479" s="401"/>
      <c r="CV479" s="401"/>
      <c r="CW479" s="401"/>
      <c r="CX479" s="401"/>
      <c r="CY479" s="401"/>
      <c r="CZ479" s="401"/>
      <c r="DA479" s="401"/>
      <c r="DB479" s="401"/>
      <c r="DC479" s="401"/>
      <c r="DD479" s="401"/>
      <c r="DE479" s="401"/>
      <c r="DF479" s="401"/>
      <c r="DG479" s="401"/>
      <c r="DH479" s="401"/>
      <c r="DI479" s="401"/>
      <c r="DJ479" s="401"/>
      <c r="DK479" s="401"/>
      <c r="DL479" s="401"/>
      <c r="DM479" s="401"/>
      <c r="DN479" s="401"/>
      <c r="DO479" s="401"/>
      <c r="DP479" s="401"/>
      <c r="DQ479" s="401"/>
      <c r="DR479" s="401"/>
      <c r="DS479" s="401"/>
      <c r="DT479" s="401"/>
      <c r="DU479" s="401"/>
      <c r="DV479" s="401"/>
      <c r="DW479" s="401"/>
      <c r="DX479" s="401"/>
      <c r="DY479" s="401"/>
      <c r="DZ479" s="401"/>
      <c r="EA479" s="401"/>
      <c r="EB479" s="401"/>
      <c r="EC479" s="401"/>
      <c r="ED479" s="401"/>
      <c r="EE479" s="401"/>
      <c r="EF479" s="401"/>
      <c r="EG479" s="401"/>
      <c r="EH479" s="401"/>
      <c r="EI479" s="401"/>
      <c r="EJ479" s="401"/>
      <c r="EK479" s="401"/>
    </row>
    <row r="480" spans="1:141" ht="14.4" x14ac:dyDescent="0.3">
      <c r="A480" s="401"/>
      <c r="B480" s="401"/>
      <c r="C480" s="401"/>
      <c r="D480" s="401"/>
      <c r="E480" s="401"/>
      <c r="F480" s="401"/>
      <c r="G480" s="401"/>
      <c r="H480" s="401"/>
      <c r="I480" s="401"/>
      <c r="J480" s="401"/>
      <c r="K480" s="401"/>
      <c r="L480" s="401"/>
      <c r="M480" s="401"/>
      <c r="N480" s="401"/>
      <c r="O480" s="401"/>
      <c r="P480" s="401"/>
      <c r="Q480" s="401"/>
      <c r="R480" s="401"/>
      <c r="S480" s="401"/>
      <c r="T480" s="401"/>
      <c r="U480" s="401"/>
      <c r="V480" s="401"/>
      <c r="W480" s="401"/>
      <c r="X480" s="401"/>
      <c r="Y480" s="401"/>
      <c r="Z480" s="401"/>
      <c r="AA480" s="401"/>
      <c r="AB480" s="401"/>
      <c r="AC480" s="401"/>
      <c r="AD480" s="401"/>
      <c r="AE480" s="401"/>
      <c r="AF480" s="401"/>
      <c r="AG480" s="401"/>
      <c r="AH480" s="401"/>
      <c r="AI480" s="401"/>
      <c r="AJ480" s="401"/>
      <c r="AK480" s="401"/>
      <c r="AL480" s="401"/>
      <c r="AM480" s="401"/>
      <c r="AN480" s="401"/>
      <c r="AO480" s="401"/>
      <c r="AP480" s="401"/>
      <c r="AQ480" s="401"/>
      <c r="AR480" s="401"/>
      <c r="AS480" s="401"/>
      <c r="AT480" s="401"/>
      <c r="AU480" s="401"/>
      <c r="AV480" s="401"/>
      <c r="AW480" s="401"/>
      <c r="AX480" s="401"/>
      <c r="AY480" s="401"/>
      <c r="AZ480" s="401"/>
      <c r="BA480" s="401"/>
      <c r="BB480" s="401"/>
      <c r="BC480" s="401"/>
      <c r="BD480" s="401"/>
      <c r="BE480" s="401"/>
      <c r="BF480" s="401"/>
      <c r="BG480" s="401"/>
      <c r="BH480" s="401"/>
      <c r="BI480" s="401"/>
      <c r="BJ480" s="401"/>
      <c r="BK480" s="401"/>
      <c r="BL480" s="401"/>
      <c r="BM480" s="401"/>
      <c r="BN480" s="401"/>
      <c r="BO480" s="401"/>
      <c r="BP480" s="401"/>
      <c r="BQ480" s="401"/>
      <c r="BR480" s="401"/>
      <c r="BS480" s="401"/>
      <c r="BT480" s="401"/>
      <c r="BU480" s="401"/>
      <c r="BV480" s="401"/>
      <c r="BW480" s="401"/>
      <c r="BX480" s="401"/>
      <c r="BY480" s="401"/>
      <c r="BZ480" s="401"/>
      <c r="CA480" s="401"/>
      <c r="CB480" s="401"/>
      <c r="CC480" s="401"/>
      <c r="CD480" s="401"/>
      <c r="CE480" s="401"/>
      <c r="CF480" s="401"/>
      <c r="CG480" s="401"/>
      <c r="CH480" s="401"/>
      <c r="CI480" s="401"/>
      <c r="CJ480" s="401"/>
      <c r="CK480" s="401"/>
      <c r="CL480" s="401"/>
      <c r="CM480" s="401"/>
      <c r="CN480" s="401"/>
      <c r="CO480" s="401"/>
      <c r="CP480" s="401"/>
      <c r="CQ480" s="401"/>
      <c r="CR480" s="401"/>
      <c r="CS480" s="401"/>
      <c r="CT480" s="401"/>
      <c r="CU480" s="401"/>
      <c r="CV480" s="401"/>
      <c r="CW480" s="401"/>
      <c r="CX480" s="401"/>
      <c r="CY480" s="401"/>
      <c r="CZ480" s="401"/>
      <c r="DA480" s="401"/>
      <c r="DB480" s="401"/>
      <c r="DC480" s="401"/>
      <c r="DD480" s="401"/>
      <c r="DE480" s="401"/>
      <c r="DF480" s="401"/>
      <c r="DG480" s="401"/>
      <c r="DH480" s="401"/>
      <c r="DI480" s="401"/>
      <c r="DJ480" s="401"/>
      <c r="DK480" s="401"/>
      <c r="DL480" s="401"/>
      <c r="DM480" s="401"/>
      <c r="DN480" s="401"/>
      <c r="DO480" s="401"/>
      <c r="DP480" s="401"/>
      <c r="DQ480" s="401"/>
      <c r="DR480" s="401"/>
      <c r="DS480" s="401"/>
      <c r="DT480" s="401"/>
      <c r="DU480" s="401"/>
      <c r="DV480" s="401"/>
      <c r="DW480" s="401"/>
      <c r="DX480" s="401"/>
      <c r="DY480" s="401"/>
      <c r="DZ480" s="401"/>
      <c r="EA480" s="401"/>
      <c r="EB480" s="401"/>
      <c r="EC480" s="401"/>
      <c r="ED480" s="401"/>
      <c r="EE480" s="401"/>
      <c r="EF480" s="401"/>
      <c r="EG480" s="401"/>
      <c r="EH480" s="401"/>
      <c r="EI480" s="401"/>
      <c r="EJ480" s="401"/>
      <c r="EK480" s="401"/>
    </row>
    <row r="481" spans="1:141" ht="14.4" x14ac:dyDescent="0.3">
      <c r="A481" s="401"/>
      <c r="B481" s="401"/>
      <c r="C481" s="401"/>
      <c r="D481" s="401"/>
      <c r="E481" s="401"/>
      <c r="F481" s="401"/>
      <c r="G481" s="401"/>
      <c r="H481" s="401"/>
      <c r="I481" s="401"/>
      <c r="J481" s="401"/>
      <c r="K481" s="401"/>
      <c r="L481" s="401"/>
      <c r="M481" s="401"/>
      <c r="N481" s="401"/>
      <c r="O481" s="401"/>
      <c r="P481" s="401"/>
      <c r="Q481" s="401"/>
      <c r="R481" s="401"/>
      <c r="S481" s="401"/>
      <c r="T481" s="401"/>
      <c r="U481" s="401"/>
      <c r="V481" s="401"/>
      <c r="W481" s="401"/>
      <c r="X481" s="401"/>
      <c r="Y481" s="401"/>
      <c r="Z481" s="401"/>
      <c r="AA481" s="401"/>
      <c r="AB481" s="401"/>
      <c r="AC481" s="401"/>
      <c r="AD481" s="401"/>
      <c r="AE481" s="401"/>
      <c r="AF481" s="401"/>
      <c r="AG481" s="401"/>
      <c r="AH481" s="401"/>
      <c r="AI481" s="401"/>
      <c r="AJ481" s="401"/>
      <c r="AK481" s="401"/>
      <c r="AL481" s="401"/>
      <c r="AM481" s="401"/>
      <c r="AN481" s="401"/>
      <c r="AO481" s="401"/>
      <c r="AP481" s="401"/>
      <c r="AQ481" s="401"/>
      <c r="AR481" s="401"/>
      <c r="AS481" s="401"/>
      <c r="AT481" s="401"/>
      <c r="AU481" s="401"/>
      <c r="AV481" s="401"/>
      <c r="AW481" s="401"/>
      <c r="AX481" s="401"/>
      <c r="AY481" s="401"/>
      <c r="AZ481" s="401"/>
      <c r="BA481" s="401"/>
      <c r="BB481" s="401"/>
      <c r="BC481" s="401"/>
      <c r="BD481" s="401"/>
      <c r="BE481" s="401"/>
      <c r="BF481" s="401"/>
      <c r="BG481" s="401"/>
      <c r="BH481" s="401"/>
      <c r="BI481" s="401"/>
      <c r="BJ481" s="401"/>
      <c r="BK481" s="401"/>
      <c r="BL481" s="401"/>
      <c r="BM481" s="401"/>
      <c r="BN481" s="401"/>
      <c r="BO481" s="401"/>
      <c r="BP481" s="401"/>
      <c r="BQ481" s="401"/>
      <c r="BR481" s="401"/>
      <c r="BS481" s="401"/>
      <c r="BT481" s="401"/>
      <c r="BU481" s="401"/>
      <c r="BV481" s="401"/>
      <c r="BW481" s="401"/>
      <c r="BX481" s="401"/>
      <c r="BY481" s="401"/>
      <c r="BZ481" s="401"/>
      <c r="CA481" s="401"/>
      <c r="CB481" s="401"/>
      <c r="CC481" s="401"/>
      <c r="CD481" s="401"/>
      <c r="CE481" s="401"/>
      <c r="CF481" s="401"/>
      <c r="CG481" s="401"/>
      <c r="CH481" s="401"/>
      <c r="CI481" s="401"/>
      <c r="CJ481" s="401"/>
      <c r="CK481" s="401"/>
      <c r="CL481" s="401"/>
      <c r="CM481" s="401"/>
      <c r="CN481" s="401"/>
      <c r="CO481" s="401"/>
      <c r="CP481" s="401"/>
      <c r="CQ481" s="401"/>
      <c r="CR481" s="401"/>
      <c r="CS481" s="401"/>
      <c r="CT481" s="401"/>
      <c r="CU481" s="401"/>
      <c r="CV481" s="401"/>
      <c r="CW481" s="401"/>
      <c r="CX481" s="401"/>
      <c r="CY481" s="401"/>
      <c r="CZ481" s="401"/>
      <c r="DA481" s="401"/>
      <c r="DB481" s="401"/>
      <c r="DC481" s="401"/>
      <c r="DD481" s="401"/>
      <c r="DE481" s="401"/>
      <c r="DF481" s="401"/>
      <c r="DG481" s="401"/>
      <c r="DH481" s="401"/>
      <c r="DI481" s="401"/>
      <c r="DJ481" s="401"/>
      <c r="DK481" s="401"/>
      <c r="DL481" s="401"/>
      <c r="DM481" s="401"/>
      <c r="DN481" s="401"/>
      <c r="DO481" s="401"/>
      <c r="DP481" s="401"/>
      <c r="DQ481" s="401"/>
      <c r="DR481" s="401"/>
      <c r="DS481" s="401"/>
      <c r="DT481" s="401"/>
      <c r="DU481" s="401"/>
      <c r="DV481" s="401"/>
      <c r="DW481" s="401"/>
      <c r="DX481" s="401"/>
      <c r="DY481" s="401"/>
      <c r="DZ481" s="401"/>
      <c r="EA481" s="401"/>
      <c r="EB481" s="401"/>
      <c r="EC481" s="401"/>
      <c r="ED481" s="401"/>
      <c r="EE481" s="401"/>
      <c r="EF481" s="401"/>
      <c r="EG481" s="401"/>
      <c r="EH481" s="401"/>
      <c r="EI481" s="401"/>
      <c r="EJ481" s="401"/>
      <c r="EK481" s="401"/>
    </row>
    <row r="482" spans="1:141" ht="14.4" x14ac:dyDescent="0.3">
      <c r="A482" s="401"/>
      <c r="B482" s="401"/>
      <c r="C482" s="401"/>
      <c r="D482" s="401"/>
      <c r="E482" s="401"/>
      <c r="F482" s="401"/>
      <c r="G482" s="401"/>
      <c r="H482" s="401"/>
      <c r="I482" s="401"/>
      <c r="J482" s="401"/>
      <c r="K482" s="401"/>
      <c r="L482" s="401"/>
      <c r="M482" s="401"/>
      <c r="N482" s="401"/>
      <c r="O482" s="401"/>
      <c r="P482" s="401"/>
      <c r="Q482" s="401"/>
      <c r="R482" s="401"/>
      <c r="S482" s="401"/>
      <c r="T482" s="401"/>
      <c r="U482" s="401"/>
      <c r="V482" s="401"/>
      <c r="W482" s="401"/>
      <c r="X482" s="401"/>
      <c r="Y482" s="401"/>
      <c r="Z482" s="401"/>
      <c r="AA482" s="401"/>
      <c r="AB482" s="401"/>
      <c r="AC482" s="401"/>
      <c r="AD482" s="401"/>
      <c r="AE482" s="401"/>
      <c r="AF482" s="401"/>
      <c r="AG482" s="401"/>
      <c r="AH482" s="401"/>
      <c r="AI482" s="401"/>
      <c r="AJ482" s="401"/>
      <c r="AK482" s="401"/>
      <c r="AL482" s="401"/>
      <c r="AM482" s="401"/>
      <c r="AN482" s="401"/>
      <c r="AO482" s="401"/>
      <c r="AP482" s="401"/>
      <c r="AQ482" s="401"/>
      <c r="AR482" s="401"/>
      <c r="AS482" s="401"/>
      <c r="AT482" s="401"/>
      <c r="AU482" s="401"/>
      <c r="AV482" s="401"/>
      <c r="AW482" s="401"/>
      <c r="AX482" s="401"/>
      <c r="AY482" s="401"/>
      <c r="AZ482" s="401"/>
      <c r="BA482" s="401"/>
      <c r="BB482" s="401"/>
      <c r="BC482" s="401"/>
      <c r="BD482" s="401"/>
      <c r="BE482" s="401"/>
      <c r="BF482" s="401"/>
      <c r="BG482" s="401"/>
      <c r="BH482" s="401"/>
      <c r="BI482" s="401"/>
      <c r="BJ482" s="401"/>
      <c r="BK482" s="401"/>
      <c r="BL482" s="401"/>
      <c r="BM482" s="401"/>
      <c r="BN482" s="401"/>
      <c r="BO482" s="401"/>
      <c r="BP482" s="401"/>
      <c r="BQ482" s="401"/>
      <c r="BR482" s="401"/>
      <c r="BS482" s="401"/>
      <c r="BT482" s="401"/>
      <c r="BU482" s="401"/>
      <c r="BV482" s="401"/>
      <c r="BW482" s="401"/>
      <c r="BX482" s="401"/>
      <c r="BY482" s="401"/>
      <c r="BZ482" s="401"/>
      <c r="CA482" s="401"/>
      <c r="CB482" s="401"/>
      <c r="CC482" s="401"/>
      <c r="CD482" s="401"/>
      <c r="CE482" s="401"/>
      <c r="CF482" s="401"/>
      <c r="CG482" s="401"/>
      <c r="CH482" s="401"/>
      <c r="CI482" s="401"/>
      <c r="CJ482" s="401"/>
      <c r="CK482" s="401"/>
      <c r="CL482" s="401"/>
      <c r="CM482" s="401"/>
      <c r="CN482" s="401"/>
      <c r="CO482" s="401"/>
      <c r="CP482" s="401"/>
      <c r="CQ482" s="401"/>
      <c r="CR482" s="401"/>
      <c r="CS482" s="401"/>
      <c r="CT482" s="401"/>
      <c r="CU482" s="401"/>
      <c r="CV482" s="401"/>
      <c r="CW482" s="401"/>
      <c r="CX482" s="401"/>
      <c r="CY482" s="401"/>
      <c r="CZ482" s="401"/>
      <c r="DA482" s="401"/>
      <c r="DB482" s="401"/>
      <c r="DC482" s="401"/>
      <c r="DD482" s="401"/>
      <c r="DE482" s="401"/>
      <c r="DF482" s="401"/>
      <c r="DG482" s="401"/>
      <c r="DH482" s="401"/>
      <c r="DI482" s="401"/>
      <c r="DJ482" s="401"/>
      <c r="DK482" s="401"/>
      <c r="DL482" s="401"/>
      <c r="DM482" s="401"/>
      <c r="DN482" s="401"/>
      <c r="DO482" s="401"/>
      <c r="DP482" s="401"/>
      <c r="DQ482" s="401"/>
      <c r="DR482" s="401"/>
      <c r="DS482" s="401"/>
      <c r="DT482" s="401"/>
      <c r="DU482" s="401"/>
      <c r="DV482" s="401"/>
      <c r="DW482" s="401"/>
      <c r="DX482" s="401"/>
      <c r="DY482" s="401"/>
      <c r="DZ482" s="401"/>
      <c r="EA482" s="401"/>
      <c r="EB482" s="401"/>
      <c r="EC482" s="401"/>
      <c r="ED482" s="401"/>
      <c r="EE482" s="401"/>
      <c r="EF482" s="401"/>
      <c r="EG482" s="401"/>
      <c r="EH482" s="401"/>
      <c r="EI482" s="401"/>
      <c r="EJ482" s="401"/>
      <c r="EK482" s="401"/>
    </row>
    <row r="483" spans="1:141" ht="14.4" x14ac:dyDescent="0.3">
      <c r="A483" s="401"/>
      <c r="B483" s="401"/>
      <c r="C483" s="401"/>
      <c r="D483" s="401"/>
      <c r="E483" s="401"/>
      <c r="F483" s="401"/>
      <c r="G483" s="401"/>
      <c r="H483" s="401"/>
      <c r="I483" s="401"/>
      <c r="J483" s="401"/>
      <c r="K483" s="401"/>
      <c r="L483" s="401"/>
      <c r="M483" s="401"/>
      <c r="N483" s="401"/>
      <c r="O483" s="401"/>
      <c r="P483" s="401"/>
      <c r="Q483" s="401"/>
      <c r="R483" s="401"/>
      <c r="S483" s="401"/>
      <c r="T483" s="401"/>
      <c r="U483" s="401"/>
      <c r="V483" s="401"/>
      <c r="W483" s="401"/>
      <c r="X483" s="401"/>
      <c r="Y483" s="401"/>
      <c r="Z483" s="401"/>
      <c r="AA483" s="401"/>
      <c r="AB483" s="401"/>
      <c r="AC483" s="401"/>
      <c r="AD483" s="401"/>
      <c r="AE483" s="401"/>
      <c r="AF483" s="401"/>
      <c r="AG483" s="401"/>
      <c r="AH483" s="401"/>
      <c r="AI483" s="401"/>
      <c r="AJ483" s="401"/>
      <c r="AK483" s="401"/>
      <c r="AL483" s="401"/>
      <c r="AM483" s="401"/>
      <c r="AN483" s="401"/>
      <c r="AO483" s="401"/>
      <c r="AP483" s="401"/>
      <c r="AQ483" s="401"/>
      <c r="AR483" s="401"/>
      <c r="AS483" s="401"/>
      <c r="AT483" s="401"/>
      <c r="AU483" s="401"/>
      <c r="AV483" s="401"/>
      <c r="AW483" s="401"/>
      <c r="AX483" s="401"/>
      <c r="AY483" s="401"/>
      <c r="AZ483" s="401"/>
      <c r="BA483" s="401"/>
      <c r="BB483" s="401"/>
      <c r="BC483" s="401"/>
      <c r="BD483" s="401"/>
      <c r="BE483" s="401"/>
      <c r="BF483" s="401"/>
      <c r="BG483" s="401"/>
      <c r="BH483" s="401"/>
      <c r="BI483" s="401"/>
      <c r="BJ483" s="401"/>
      <c r="BK483" s="401"/>
      <c r="BL483" s="401"/>
      <c r="BM483" s="401"/>
      <c r="BN483" s="401"/>
      <c r="BO483" s="401"/>
      <c r="BP483" s="401"/>
      <c r="BQ483" s="401"/>
      <c r="BR483" s="401"/>
      <c r="BS483" s="401"/>
      <c r="BT483" s="401"/>
      <c r="BU483" s="401"/>
      <c r="BV483" s="401"/>
      <c r="BW483" s="401"/>
      <c r="BX483" s="401"/>
      <c r="BY483" s="401"/>
      <c r="BZ483" s="401"/>
      <c r="CA483" s="401"/>
      <c r="CB483" s="401"/>
      <c r="CC483" s="401"/>
      <c r="CD483" s="401"/>
      <c r="CE483" s="401"/>
      <c r="CF483" s="401"/>
      <c r="CG483" s="401"/>
      <c r="CH483" s="401"/>
      <c r="CI483" s="401"/>
      <c r="CJ483" s="401"/>
      <c r="CK483" s="401"/>
      <c r="CL483" s="401"/>
      <c r="CM483" s="401"/>
      <c r="CN483" s="401"/>
      <c r="CO483" s="401"/>
      <c r="CP483" s="401"/>
      <c r="CQ483" s="401"/>
      <c r="CR483" s="401"/>
      <c r="CS483" s="401"/>
      <c r="CT483" s="401"/>
      <c r="CU483" s="401"/>
      <c r="CV483" s="401"/>
      <c r="CW483" s="401"/>
      <c r="CX483" s="401"/>
      <c r="CY483" s="401"/>
      <c r="CZ483" s="401"/>
      <c r="DA483" s="401"/>
      <c r="DB483" s="401"/>
      <c r="DC483" s="401"/>
      <c r="DD483" s="401"/>
      <c r="DE483" s="401"/>
      <c r="DF483" s="401"/>
      <c r="DG483" s="401"/>
      <c r="DH483" s="401"/>
      <c r="DI483" s="401"/>
      <c r="DJ483" s="401"/>
      <c r="DK483" s="401"/>
      <c r="DL483" s="401"/>
      <c r="DM483" s="401"/>
      <c r="DN483" s="401"/>
      <c r="DO483" s="401"/>
      <c r="DP483" s="401"/>
      <c r="DQ483" s="401"/>
      <c r="DR483" s="401"/>
      <c r="DS483" s="401"/>
      <c r="DT483" s="401"/>
      <c r="DU483" s="401"/>
      <c r="DV483" s="401"/>
      <c r="DW483" s="401"/>
      <c r="DX483" s="401"/>
      <c r="DY483" s="401"/>
      <c r="DZ483" s="401"/>
      <c r="EA483" s="401"/>
      <c r="EB483" s="401"/>
      <c r="EC483" s="401"/>
      <c r="ED483" s="401"/>
      <c r="EE483" s="401"/>
      <c r="EF483" s="401"/>
      <c r="EG483" s="401"/>
      <c r="EH483" s="401"/>
      <c r="EI483" s="401"/>
      <c r="EJ483" s="401"/>
      <c r="EK483" s="401"/>
    </row>
    <row r="484" spans="1:141" ht="14.4" x14ac:dyDescent="0.3">
      <c r="A484" s="401"/>
      <c r="B484" s="401"/>
      <c r="C484" s="401"/>
      <c r="D484" s="401"/>
      <c r="E484" s="401"/>
      <c r="F484" s="401"/>
      <c r="G484" s="401"/>
      <c r="H484" s="401"/>
      <c r="I484" s="401"/>
      <c r="J484" s="401"/>
      <c r="K484" s="401"/>
      <c r="L484" s="401"/>
      <c r="M484" s="401"/>
      <c r="N484" s="401"/>
      <c r="O484" s="401"/>
      <c r="P484" s="401"/>
      <c r="Q484" s="401"/>
      <c r="R484" s="401"/>
      <c r="S484" s="401"/>
      <c r="T484" s="401"/>
      <c r="U484" s="401"/>
      <c r="V484" s="401"/>
      <c r="W484" s="401"/>
      <c r="X484" s="401"/>
      <c r="Y484" s="401"/>
      <c r="Z484" s="401"/>
      <c r="AA484" s="401"/>
      <c r="AB484" s="401"/>
      <c r="AC484" s="401"/>
      <c r="AD484" s="401"/>
      <c r="AE484" s="401"/>
      <c r="AF484" s="401"/>
      <c r="AG484" s="401"/>
      <c r="AH484" s="401"/>
      <c r="AI484" s="401"/>
      <c r="AJ484" s="401"/>
      <c r="AK484" s="401"/>
      <c r="AL484" s="401"/>
      <c r="AM484" s="401"/>
      <c r="AN484" s="401"/>
      <c r="AO484" s="401"/>
      <c r="AP484" s="401"/>
      <c r="AQ484" s="401"/>
      <c r="AR484" s="401"/>
      <c r="AS484" s="401"/>
      <c r="AT484" s="401"/>
      <c r="AU484" s="401"/>
      <c r="AV484" s="401"/>
      <c r="AW484" s="401"/>
      <c r="AX484" s="401"/>
      <c r="AY484" s="401"/>
      <c r="AZ484" s="401"/>
      <c r="BA484" s="401"/>
      <c r="BB484" s="401"/>
      <c r="BC484" s="401"/>
      <c r="BD484" s="401"/>
      <c r="BE484" s="401"/>
      <c r="BF484" s="401"/>
      <c r="BG484" s="401"/>
      <c r="BH484" s="401"/>
      <c r="BI484" s="401"/>
      <c r="BJ484" s="401"/>
      <c r="BK484" s="401"/>
      <c r="BL484" s="401"/>
      <c r="BM484" s="401"/>
      <c r="BN484" s="401"/>
      <c r="BO484" s="401"/>
      <c r="BP484" s="401"/>
      <c r="BQ484" s="401"/>
      <c r="BR484" s="401"/>
      <c r="BS484" s="401"/>
      <c r="BT484" s="401"/>
      <c r="BU484" s="401"/>
      <c r="BV484" s="401"/>
      <c r="BW484" s="401"/>
      <c r="BX484" s="401"/>
      <c r="BY484" s="401"/>
      <c r="BZ484" s="401"/>
      <c r="CA484" s="401"/>
      <c r="CB484" s="401"/>
      <c r="CC484" s="401"/>
      <c r="CD484" s="401"/>
      <c r="CE484" s="401"/>
      <c r="CF484" s="401"/>
      <c r="CG484" s="401"/>
      <c r="CH484" s="401"/>
      <c r="CI484" s="401"/>
      <c r="CJ484" s="401"/>
      <c r="CK484" s="401"/>
      <c r="CL484" s="401"/>
      <c r="CM484" s="401"/>
      <c r="CN484" s="401"/>
      <c r="CO484" s="401"/>
      <c r="CP484" s="401"/>
      <c r="CQ484" s="401"/>
      <c r="CR484" s="401"/>
      <c r="CS484" s="401"/>
      <c r="CT484" s="401"/>
      <c r="CU484" s="401"/>
      <c r="CV484" s="401"/>
      <c r="CW484" s="401"/>
      <c r="CX484" s="401"/>
      <c r="CY484" s="401"/>
      <c r="CZ484" s="401"/>
      <c r="DA484" s="401"/>
      <c r="DB484" s="401"/>
      <c r="DC484" s="401"/>
      <c r="DD484" s="401"/>
      <c r="DE484" s="401"/>
      <c r="DF484" s="401"/>
      <c r="DG484" s="401"/>
      <c r="DH484" s="401"/>
      <c r="DI484" s="401"/>
      <c r="DJ484" s="401"/>
      <c r="DK484" s="401"/>
      <c r="DL484" s="401"/>
      <c r="DM484" s="401"/>
      <c r="DN484" s="401"/>
      <c r="DO484" s="401"/>
      <c r="DP484" s="401"/>
      <c r="DQ484" s="401"/>
      <c r="DR484" s="401"/>
      <c r="DS484" s="401"/>
      <c r="DT484" s="401"/>
      <c r="DU484" s="401"/>
      <c r="DV484" s="401"/>
      <c r="DW484" s="401"/>
      <c r="DX484" s="401"/>
      <c r="DY484" s="401"/>
      <c r="DZ484" s="401"/>
      <c r="EA484" s="401"/>
      <c r="EB484" s="401"/>
      <c r="EC484" s="401"/>
      <c r="ED484" s="401"/>
      <c r="EE484" s="401"/>
      <c r="EF484" s="401"/>
      <c r="EG484" s="401"/>
      <c r="EH484" s="401"/>
      <c r="EI484" s="401"/>
      <c r="EJ484" s="401"/>
      <c r="EK484" s="401"/>
    </row>
    <row r="485" spans="1:141" ht="14.4" x14ac:dyDescent="0.3">
      <c r="A485" s="401"/>
      <c r="B485" s="401"/>
      <c r="C485" s="401"/>
      <c r="D485" s="401"/>
      <c r="E485" s="401"/>
      <c r="F485" s="401"/>
      <c r="G485" s="401"/>
      <c r="H485" s="401"/>
      <c r="I485" s="401"/>
      <c r="J485" s="401"/>
      <c r="K485" s="401"/>
      <c r="L485" s="401"/>
      <c r="M485" s="401"/>
      <c r="N485" s="401"/>
      <c r="O485" s="401"/>
      <c r="P485" s="401"/>
      <c r="Q485" s="401"/>
      <c r="R485" s="401"/>
      <c r="S485" s="401"/>
      <c r="T485" s="401"/>
      <c r="U485" s="401"/>
      <c r="V485" s="401"/>
      <c r="W485" s="401"/>
      <c r="X485" s="401"/>
      <c r="Y485" s="401"/>
      <c r="Z485" s="401"/>
      <c r="AA485" s="401"/>
      <c r="AB485" s="401"/>
      <c r="AC485" s="401"/>
      <c r="AD485" s="401"/>
      <c r="AE485" s="401"/>
      <c r="AF485" s="401"/>
      <c r="AG485" s="401"/>
      <c r="AH485" s="401"/>
      <c r="AI485" s="401"/>
      <c r="AJ485" s="401"/>
      <c r="AK485" s="401"/>
      <c r="AL485" s="401"/>
      <c r="AM485" s="401"/>
      <c r="AN485" s="401"/>
      <c r="AO485" s="401"/>
      <c r="AP485" s="401"/>
      <c r="AQ485" s="401"/>
      <c r="AR485" s="401"/>
      <c r="AS485" s="401"/>
      <c r="AT485" s="401"/>
      <c r="AU485" s="401"/>
      <c r="AV485" s="401"/>
      <c r="AW485" s="401"/>
      <c r="AX485" s="401"/>
      <c r="AY485" s="401"/>
      <c r="AZ485" s="401"/>
      <c r="BA485" s="401"/>
      <c r="BB485" s="401"/>
      <c r="BC485" s="401"/>
      <c r="BD485" s="401"/>
      <c r="BE485" s="401"/>
      <c r="BF485" s="401"/>
      <c r="BG485" s="401"/>
      <c r="BH485" s="401"/>
      <c r="BI485" s="401"/>
      <c r="BJ485" s="401"/>
      <c r="BK485" s="401"/>
      <c r="BL485" s="401"/>
      <c r="BM485" s="401"/>
      <c r="BN485" s="401"/>
      <c r="BO485" s="401"/>
      <c r="BP485" s="401"/>
      <c r="BQ485" s="401"/>
      <c r="BR485" s="401"/>
      <c r="BS485" s="401"/>
      <c r="BT485" s="401"/>
      <c r="BU485" s="401"/>
      <c r="BV485" s="401"/>
      <c r="BW485" s="401"/>
      <c r="BX485" s="401"/>
      <c r="BY485" s="401"/>
      <c r="BZ485" s="401"/>
      <c r="CA485" s="401"/>
      <c r="CB485" s="401"/>
      <c r="CC485" s="401"/>
      <c r="CD485" s="401"/>
      <c r="CE485" s="401"/>
      <c r="CF485" s="401"/>
      <c r="CG485" s="401"/>
      <c r="CH485" s="401"/>
      <c r="CI485" s="401"/>
      <c r="CJ485" s="401"/>
      <c r="CK485" s="401"/>
      <c r="CL485" s="401"/>
      <c r="CM485" s="401"/>
      <c r="CN485" s="401"/>
      <c r="CO485" s="401"/>
      <c r="CP485" s="401"/>
      <c r="CQ485" s="401"/>
      <c r="CR485" s="401"/>
      <c r="CS485" s="401"/>
      <c r="CT485" s="401"/>
      <c r="CU485" s="401"/>
      <c r="CV485" s="401"/>
      <c r="CW485" s="401"/>
      <c r="CX485" s="401"/>
      <c r="CY485" s="401"/>
      <c r="CZ485" s="401"/>
      <c r="DA485" s="401"/>
      <c r="DB485" s="401"/>
      <c r="DC485" s="401"/>
      <c r="DD485" s="401"/>
      <c r="DE485" s="401"/>
      <c r="DF485" s="401"/>
      <c r="DG485" s="401"/>
      <c r="DH485" s="401"/>
      <c r="DI485" s="401"/>
      <c r="DJ485" s="401"/>
      <c r="DK485" s="401"/>
      <c r="DL485" s="401"/>
      <c r="DM485" s="401"/>
      <c r="DN485" s="401"/>
      <c r="DO485" s="401"/>
      <c r="DP485" s="401"/>
      <c r="DQ485" s="401"/>
      <c r="DR485" s="401"/>
      <c r="DS485" s="401"/>
      <c r="DT485" s="401"/>
      <c r="DU485" s="401"/>
      <c r="DV485" s="401"/>
      <c r="DW485" s="401"/>
      <c r="DX485" s="401"/>
      <c r="DY485" s="401"/>
      <c r="DZ485" s="401"/>
      <c r="EA485" s="401"/>
      <c r="EB485" s="401"/>
      <c r="EC485" s="401"/>
      <c r="ED485" s="401"/>
      <c r="EE485" s="401"/>
      <c r="EF485" s="401"/>
      <c r="EG485" s="401"/>
      <c r="EH485" s="401"/>
      <c r="EI485" s="401"/>
      <c r="EJ485" s="401"/>
      <c r="EK485" s="401"/>
    </row>
    <row r="486" spans="1:141" ht="14.4" x14ac:dyDescent="0.3">
      <c r="A486" s="401"/>
      <c r="B486" s="401"/>
      <c r="C486" s="401"/>
      <c r="D486" s="401"/>
      <c r="E486" s="401"/>
      <c r="F486" s="401"/>
      <c r="G486" s="401"/>
      <c r="H486" s="401"/>
      <c r="I486" s="401"/>
      <c r="J486" s="401"/>
      <c r="K486" s="401"/>
      <c r="L486" s="401"/>
      <c r="M486" s="401"/>
      <c r="N486" s="401"/>
      <c r="O486" s="401"/>
      <c r="P486" s="401"/>
      <c r="Q486" s="401"/>
      <c r="R486" s="401"/>
      <c r="S486" s="401"/>
      <c r="T486" s="401"/>
      <c r="U486" s="401"/>
      <c r="V486" s="401"/>
      <c r="W486" s="401"/>
      <c r="X486" s="401"/>
      <c r="Y486" s="401"/>
      <c r="Z486" s="401"/>
      <c r="AA486" s="401"/>
      <c r="AB486" s="401"/>
      <c r="AC486" s="401"/>
      <c r="AD486" s="401"/>
      <c r="AE486" s="401"/>
      <c r="AF486" s="401"/>
      <c r="AG486" s="401"/>
      <c r="AH486" s="401"/>
      <c r="AI486" s="401"/>
      <c r="AJ486" s="401"/>
      <c r="AK486" s="401"/>
      <c r="AL486" s="401"/>
      <c r="AM486" s="401"/>
      <c r="AN486" s="401"/>
      <c r="AO486" s="401"/>
      <c r="AP486" s="401"/>
      <c r="AQ486" s="401"/>
      <c r="AR486" s="401"/>
      <c r="AS486" s="401"/>
      <c r="AT486" s="401"/>
      <c r="AU486" s="401"/>
      <c r="AV486" s="401"/>
      <c r="AW486" s="401"/>
      <c r="AX486" s="401"/>
      <c r="AY486" s="401"/>
      <c r="AZ486" s="401"/>
      <c r="BA486" s="401"/>
      <c r="BB486" s="401"/>
      <c r="BC486" s="401"/>
      <c r="BD486" s="401"/>
      <c r="BE486" s="401"/>
      <c r="BF486" s="401"/>
      <c r="BG486" s="401"/>
      <c r="BH486" s="401"/>
      <c r="BI486" s="401"/>
      <c r="BJ486" s="401"/>
      <c r="BK486" s="401"/>
      <c r="BL486" s="401"/>
      <c r="BM486" s="401"/>
      <c r="BN486" s="401"/>
      <c r="BO486" s="401"/>
      <c r="BP486" s="401"/>
      <c r="BQ486" s="401"/>
      <c r="BR486" s="401"/>
      <c r="BS486" s="401"/>
      <c r="BT486" s="401"/>
      <c r="BU486" s="401"/>
      <c r="BV486" s="401"/>
      <c r="BW486" s="401"/>
      <c r="BX486" s="401"/>
      <c r="BY486" s="401"/>
      <c r="BZ486" s="401"/>
      <c r="CA486" s="401"/>
      <c r="CB486" s="401"/>
      <c r="CC486" s="401"/>
      <c r="CD486" s="401"/>
      <c r="CE486" s="401"/>
      <c r="CF486" s="401"/>
      <c r="CG486" s="401"/>
      <c r="CH486" s="401"/>
      <c r="CI486" s="401"/>
      <c r="CJ486" s="401"/>
      <c r="CK486" s="401"/>
      <c r="CL486" s="401"/>
      <c r="CM486" s="401"/>
      <c r="CN486" s="401"/>
      <c r="CO486" s="401"/>
      <c r="CP486" s="401"/>
      <c r="CQ486" s="401"/>
      <c r="CR486" s="401"/>
      <c r="CS486" s="401"/>
      <c r="CT486" s="401"/>
      <c r="CU486" s="401"/>
      <c r="CV486" s="401"/>
      <c r="CW486" s="401"/>
      <c r="CX486" s="401"/>
      <c r="CY486" s="401"/>
      <c r="CZ486" s="401"/>
      <c r="DA486" s="401"/>
      <c r="DB486" s="401"/>
      <c r="DC486" s="401"/>
      <c r="DD486" s="401"/>
      <c r="DE486" s="401"/>
      <c r="DF486" s="401"/>
      <c r="DG486" s="401"/>
      <c r="DH486" s="401"/>
      <c r="DI486" s="401"/>
      <c r="DJ486" s="401"/>
      <c r="DK486" s="401"/>
      <c r="DL486" s="401"/>
      <c r="DM486" s="401"/>
      <c r="DN486" s="401"/>
      <c r="DO486" s="401"/>
      <c r="DP486" s="401"/>
      <c r="DQ486" s="401"/>
      <c r="DR486" s="401"/>
      <c r="DS486" s="401"/>
      <c r="DT486" s="401"/>
      <c r="DU486" s="401"/>
      <c r="DV486" s="401"/>
      <c r="DW486" s="401"/>
      <c r="DX486" s="401"/>
      <c r="DY486" s="401"/>
      <c r="DZ486" s="401"/>
      <c r="EA486" s="401"/>
      <c r="EB486" s="401"/>
      <c r="EC486" s="401"/>
      <c r="ED486" s="401"/>
      <c r="EE486" s="401"/>
      <c r="EF486" s="401"/>
      <c r="EG486" s="401"/>
      <c r="EH486" s="401"/>
      <c r="EI486" s="401"/>
      <c r="EJ486" s="401"/>
      <c r="EK486" s="401"/>
    </row>
    <row r="487" spans="1:141" ht="14.4" x14ac:dyDescent="0.3">
      <c r="A487" s="401"/>
      <c r="B487" s="401"/>
      <c r="C487" s="401"/>
      <c r="D487" s="401"/>
      <c r="E487" s="401"/>
      <c r="F487" s="401"/>
      <c r="G487" s="401"/>
      <c r="H487" s="401"/>
      <c r="I487" s="401"/>
      <c r="J487" s="401"/>
      <c r="K487" s="401"/>
      <c r="L487" s="401"/>
      <c r="M487" s="401"/>
      <c r="N487" s="401"/>
      <c r="O487" s="401"/>
      <c r="P487" s="401"/>
      <c r="Q487" s="401"/>
      <c r="R487" s="401"/>
      <c r="S487" s="401"/>
      <c r="T487" s="401"/>
      <c r="U487" s="401"/>
      <c r="V487" s="401"/>
      <c r="W487" s="401"/>
      <c r="X487" s="401"/>
      <c r="Y487" s="401"/>
      <c r="Z487" s="401"/>
      <c r="AA487" s="401"/>
      <c r="AB487" s="401"/>
      <c r="AC487" s="401"/>
      <c r="AD487" s="401"/>
      <c r="AE487" s="401"/>
      <c r="AF487" s="401"/>
      <c r="AG487" s="401"/>
      <c r="AH487" s="401"/>
      <c r="AI487" s="401"/>
      <c r="AJ487" s="401"/>
      <c r="AK487" s="401"/>
      <c r="AL487" s="401"/>
      <c r="AM487" s="401"/>
      <c r="AN487" s="401"/>
      <c r="AO487" s="401"/>
      <c r="AP487" s="401"/>
      <c r="AQ487" s="401"/>
      <c r="AR487" s="401"/>
      <c r="AS487" s="401"/>
      <c r="AT487" s="401"/>
      <c r="AU487" s="401"/>
      <c r="AV487" s="401"/>
      <c r="AW487" s="401"/>
      <c r="AX487" s="401"/>
      <c r="AY487" s="401"/>
      <c r="AZ487" s="401"/>
      <c r="BA487" s="401"/>
      <c r="BB487" s="401"/>
      <c r="BC487" s="401"/>
      <c r="BD487" s="401"/>
      <c r="BE487" s="401"/>
      <c r="BF487" s="401"/>
      <c r="BG487" s="401"/>
      <c r="BH487" s="401"/>
      <c r="BI487" s="401"/>
      <c r="BJ487" s="401"/>
      <c r="BK487" s="401"/>
      <c r="BL487" s="401"/>
      <c r="BM487" s="401"/>
      <c r="BN487" s="401"/>
      <c r="BO487" s="401"/>
      <c r="BP487" s="401"/>
      <c r="BQ487" s="401"/>
      <c r="BR487" s="401"/>
      <c r="BS487" s="401"/>
      <c r="BT487" s="401"/>
      <c r="BU487" s="401"/>
      <c r="BV487" s="401"/>
      <c r="BW487" s="401"/>
      <c r="BX487" s="401"/>
      <c r="BY487" s="401"/>
      <c r="BZ487" s="401"/>
      <c r="CA487" s="401"/>
      <c r="CB487" s="401"/>
      <c r="CC487" s="401"/>
      <c r="CD487" s="401"/>
      <c r="CE487" s="401"/>
      <c r="CF487" s="401"/>
      <c r="CG487" s="401"/>
      <c r="CH487" s="401"/>
      <c r="CI487" s="401"/>
      <c r="CJ487" s="401"/>
      <c r="CK487" s="401"/>
      <c r="CL487" s="401"/>
      <c r="CM487" s="401"/>
      <c r="CN487" s="401"/>
      <c r="CO487" s="401"/>
      <c r="CP487" s="401"/>
      <c r="CQ487" s="401"/>
      <c r="CR487" s="401"/>
      <c r="CS487" s="401"/>
      <c r="CT487" s="401"/>
      <c r="CU487" s="401"/>
      <c r="CV487" s="401"/>
      <c r="CW487" s="401"/>
      <c r="CX487" s="401"/>
      <c r="CY487" s="401"/>
      <c r="CZ487" s="401"/>
      <c r="DA487" s="401"/>
      <c r="DB487" s="401"/>
      <c r="DC487" s="401"/>
      <c r="DD487" s="401"/>
      <c r="DE487" s="401"/>
      <c r="DF487" s="401"/>
      <c r="DG487" s="401"/>
      <c r="DH487" s="401"/>
      <c r="DI487" s="401"/>
      <c r="DJ487" s="401"/>
      <c r="DK487" s="401"/>
      <c r="DL487" s="401"/>
      <c r="DM487" s="401"/>
      <c r="DN487" s="401"/>
      <c r="DO487" s="401"/>
      <c r="DP487" s="401"/>
      <c r="DQ487" s="401"/>
      <c r="DR487" s="401"/>
      <c r="DS487" s="401"/>
      <c r="DT487" s="401"/>
      <c r="DU487" s="401"/>
      <c r="DV487" s="401"/>
      <c r="DW487" s="401"/>
      <c r="DX487" s="401"/>
      <c r="DY487" s="401"/>
      <c r="DZ487" s="401"/>
      <c r="EA487" s="401"/>
      <c r="EB487" s="401"/>
      <c r="EC487" s="401"/>
      <c r="ED487" s="401"/>
      <c r="EE487" s="401"/>
      <c r="EF487" s="401"/>
      <c r="EG487" s="401"/>
      <c r="EH487" s="401"/>
      <c r="EI487" s="401"/>
      <c r="EJ487" s="401"/>
      <c r="EK487" s="401"/>
    </row>
    <row r="488" spans="1:141" ht="14.4" x14ac:dyDescent="0.3">
      <c r="A488" s="401"/>
      <c r="B488" s="401"/>
      <c r="C488" s="401"/>
      <c r="D488" s="401"/>
      <c r="E488" s="401"/>
      <c r="F488" s="401"/>
      <c r="G488" s="401"/>
      <c r="H488" s="401"/>
      <c r="I488" s="401"/>
      <c r="J488" s="401"/>
      <c r="K488" s="401"/>
      <c r="L488" s="401"/>
      <c r="M488" s="401"/>
      <c r="N488" s="401"/>
      <c r="O488" s="401"/>
      <c r="P488" s="401"/>
      <c r="Q488" s="401"/>
      <c r="R488" s="401"/>
      <c r="S488" s="401"/>
      <c r="T488" s="401"/>
      <c r="U488" s="401"/>
      <c r="V488" s="401"/>
      <c r="W488" s="401"/>
      <c r="X488" s="401"/>
      <c r="Y488" s="401"/>
      <c r="Z488" s="401"/>
      <c r="AA488" s="401"/>
      <c r="AB488" s="401"/>
      <c r="AC488" s="401"/>
      <c r="AD488" s="401"/>
      <c r="AE488" s="401"/>
      <c r="AF488" s="401"/>
      <c r="AG488" s="401"/>
      <c r="AH488" s="401"/>
      <c r="AI488" s="401"/>
      <c r="AJ488" s="401"/>
      <c r="AK488" s="401"/>
      <c r="AL488" s="401"/>
      <c r="AM488" s="401"/>
      <c r="AN488" s="401"/>
      <c r="AO488" s="401"/>
      <c r="AP488" s="401"/>
      <c r="AQ488" s="401"/>
      <c r="AR488" s="401"/>
      <c r="AS488" s="401"/>
      <c r="AT488" s="401"/>
      <c r="AU488" s="401"/>
      <c r="AV488" s="401"/>
      <c r="AW488" s="401"/>
      <c r="AX488" s="401"/>
      <c r="AY488" s="401"/>
      <c r="AZ488" s="401"/>
      <c r="BA488" s="401"/>
      <c r="BB488" s="401"/>
      <c r="BC488" s="401"/>
      <c r="BD488" s="401"/>
      <c r="BE488" s="401"/>
      <c r="BF488" s="401"/>
      <c r="BG488" s="401"/>
      <c r="BH488" s="401"/>
      <c r="BI488" s="401"/>
      <c r="BJ488" s="401"/>
      <c r="BK488" s="401"/>
      <c r="BL488" s="401"/>
      <c r="BM488" s="401"/>
      <c r="BN488" s="401"/>
      <c r="BO488" s="401"/>
      <c r="BP488" s="401"/>
      <c r="BQ488" s="401"/>
      <c r="BR488" s="401"/>
      <c r="BS488" s="401"/>
      <c r="BT488" s="401"/>
      <c r="BU488" s="401"/>
      <c r="BV488" s="401"/>
      <c r="BW488" s="401"/>
      <c r="BX488" s="401"/>
      <c r="BY488" s="401"/>
      <c r="BZ488" s="401"/>
      <c r="CA488" s="401"/>
      <c r="CB488" s="401"/>
      <c r="CC488" s="401"/>
      <c r="CD488" s="401"/>
      <c r="CE488" s="401"/>
      <c r="CF488" s="401"/>
      <c r="CG488" s="401"/>
      <c r="CH488" s="401"/>
      <c r="CI488" s="401"/>
      <c r="CJ488" s="401"/>
      <c r="CK488" s="401"/>
      <c r="CL488" s="401"/>
      <c r="CM488" s="401"/>
      <c r="CN488" s="401"/>
      <c r="CO488" s="401"/>
      <c r="CP488" s="401"/>
      <c r="CQ488" s="401"/>
      <c r="CR488" s="401"/>
      <c r="CS488" s="401"/>
      <c r="CT488" s="401"/>
      <c r="CU488" s="401"/>
      <c r="CV488" s="401"/>
      <c r="CW488" s="401"/>
      <c r="CX488" s="401"/>
      <c r="CY488" s="401"/>
      <c r="CZ488" s="401"/>
      <c r="DA488" s="401"/>
      <c r="DB488" s="401"/>
      <c r="DC488" s="401"/>
      <c r="DD488" s="401"/>
      <c r="DE488" s="401"/>
      <c r="DF488" s="401"/>
      <c r="DG488" s="401"/>
      <c r="DH488" s="401"/>
      <c r="DI488" s="401"/>
      <c r="DJ488" s="401"/>
      <c r="DK488" s="401"/>
      <c r="DL488" s="401"/>
      <c r="DM488" s="401"/>
      <c r="DN488" s="401"/>
      <c r="DO488" s="401"/>
      <c r="DP488" s="401"/>
      <c r="DQ488" s="401"/>
      <c r="DR488" s="401"/>
      <c r="DS488" s="401"/>
      <c r="DT488" s="401"/>
      <c r="DU488" s="401"/>
      <c r="DV488" s="401"/>
      <c r="DW488" s="401"/>
      <c r="DX488" s="401"/>
      <c r="DY488" s="401"/>
      <c r="DZ488" s="401"/>
      <c r="EA488" s="401"/>
      <c r="EB488" s="401"/>
      <c r="EC488" s="401"/>
      <c r="ED488" s="401"/>
      <c r="EE488" s="401"/>
      <c r="EF488" s="401"/>
      <c r="EG488" s="401"/>
      <c r="EH488" s="401"/>
      <c r="EI488" s="401"/>
      <c r="EJ488" s="401"/>
      <c r="EK488" s="401"/>
    </row>
    <row r="489" spans="1:141" ht="14.4" x14ac:dyDescent="0.3">
      <c r="A489" s="401"/>
      <c r="B489" s="401"/>
      <c r="C489" s="401"/>
      <c r="D489" s="401"/>
      <c r="E489" s="401"/>
      <c r="F489" s="401"/>
      <c r="G489" s="401"/>
      <c r="H489" s="401"/>
      <c r="I489" s="401"/>
      <c r="J489" s="401"/>
      <c r="K489" s="401"/>
      <c r="L489" s="401"/>
      <c r="M489" s="401"/>
      <c r="N489" s="401"/>
      <c r="O489" s="401"/>
      <c r="P489" s="401"/>
      <c r="Q489" s="401"/>
      <c r="R489" s="401"/>
      <c r="S489" s="401"/>
      <c r="T489" s="401"/>
      <c r="U489" s="401"/>
      <c r="V489" s="401"/>
      <c r="W489" s="401"/>
      <c r="X489" s="401"/>
      <c r="Y489" s="401"/>
      <c r="Z489" s="401"/>
      <c r="AA489" s="401"/>
      <c r="AB489" s="401"/>
      <c r="AC489" s="401"/>
      <c r="AD489" s="401"/>
      <c r="AE489" s="401"/>
      <c r="AF489" s="401"/>
      <c r="AG489" s="401"/>
      <c r="AH489" s="401"/>
      <c r="AI489" s="401"/>
      <c r="AJ489" s="401"/>
      <c r="AK489" s="401"/>
      <c r="AL489" s="401"/>
      <c r="AM489" s="401"/>
      <c r="AN489" s="401"/>
      <c r="AO489" s="401"/>
      <c r="AP489" s="401"/>
      <c r="AQ489" s="401"/>
      <c r="AR489" s="401"/>
      <c r="AS489" s="401"/>
      <c r="AT489" s="401"/>
      <c r="AU489" s="401"/>
      <c r="AV489" s="401"/>
      <c r="AW489" s="401"/>
      <c r="AX489" s="401"/>
      <c r="AY489" s="401"/>
      <c r="AZ489" s="401"/>
      <c r="BA489" s="401"/>
      <c r="BB489" s="401"/>
      <c r="BC489" s="401"/>
      <c r="BD489" s="401"/>
      <c r="BE489" s="401"/>
      <c r="BF489" s="401"/>
      <c r="BG489" s="401"/>
      <c r="BH489" s="401"/>
      <c r="BI489" s="401"/>
      <c r="BJ489" s="401"/>
      <c r="BK489" s="401"/>
      <c r="BL489" s="401"/>
      <c r="BM489" s="401"/>
      <c r="BN489" s="401"/>
      <c r="BO489" s="401"/>
      <c r="BP489" s="401"/>
      <c r="BQ489" s="401"/>
      <c r="BR489" s="401"/>
      <c r="BS489" s="401"/>
      <c r="BT489" s="401"/>
      <c r="BU489" s="401"/>
      <c r="BV489" s="401"/>
      <c r="BW489" s="401"/>
      <c r="BX489" s="401"/>
      <c r="BY489" s="401"/>
      <c r="BZ489" s="401"/>
      <c r="CA489" s="401"/>
      <c r="CB489" s="401"/>
      <c r="CC489" s="401"/>
      <c r="CD489" s="401"/>
      <c r="CE489" s="401"/>
      <c r="CF489" s="401"/>
      <c r="CG489" s="401"/>
      <c r="CH489" s="401"/>
      <c r="CI489" s="401"/>
      <c r="CJ489" s="401"/>
      <c r="CK489" s="401"/>
      <c r="CL489" s="401"/>
      <c r="CM489" s="401"/>
      <c r="CN489" s="401"/>
      <c r="CO489" s="401"/>
      <c r="CP489" s="401"/>
      <c r="CQ489" s="401"/>
      <c r="CR489" s="401"/>
      <c r="CS489" s="401"/>
      <c r="CT489" s="401"/>
      <c r="CU489" s="401"/>
      <c r="CV489" s="401"/>
      <c r="CW489" s="401"/>
      <c r="CX489" s="401"/>
      <c r="CY489" s="401"/>
      <c r="CZ489" s="401"/>
      <c r="DA489" s="401"/>
      <c r="DB489" s="401"/>
      <c r="DC489" s="401"/>
      <c r="DD489" s="401"/>
      <c r="DE489" s="401"/>
      <c r="DF489" s="401"/>
      <c r="DG489" s="401"/>
      <c r="DH489" s="401"/>
      <c r="DI489" s="401"/>
      <c r="DJ489" s="401"/>
      <c r="DK489" s="401"/>
      <c r="DL489" s="401"/>
      <c r="DM489" s="401"/>
      <c r="DN489" s="401"/>
      <c r="DO489" s="401"/>
      <c r="DP489" s="401"/>
      <c r="DQ489" s="401"/>
      <c r="DR489" s="401"/>
      <c r="DS489" s="401"/>
      <c r="DT489" s="401"/>
      <c r="DU489" s="401"/>
      <c r="DV489" s="401"/>
      <c r="DW489" s="401"/>
      <c r="DX489" s="401"/>
      <c r="DY489" s="401"/>
      <c r="DZ489" s="401"/>
      <c r="EA489" s="401"/>
      <c r="EB489" s="401"/>
      <c r="EC489" s="401"/>
      <c r="ED489" s="401"/>
      <c r="EE489" s="401"/>
      <c r="EF489" s="401"/>
      <c r="EG489" s="401"/>
      <c r="EH489" s="401"/>
      <c r="EI489" s="401"/>
      <c r="EJ489" s="401"/>
      <c r="EK489" s="401"/>
    </row>
    <row r="490" spans="1:141" ht="14.4" x14ac:dyDescent="0.3">
      <c r="A490" s="401"/>
      <c r="B490" s="401"/>
      <c r="C490" s="401"/>
      <c r="D490" s="401"/>
      <c r="E490" s="401"/>
      <c r="F490" s="401"/>
      <c r="G490" s="401"/>
      <c r="H490" s="401"/>
      <c r="I490" s="401"/>
      <c r="J490" s="401"/>
      <c r="K490" s="401"/>
      <c r="L490" s="401"/>
      <c r="M490" s="401"/>
      <c r="N490" s="401"/>
      <c r="O490" s="401"/>
      <c r="P490" s="401"/>
      <c r="Q490" s="401"/>
      <c r="R490" s="401"/>
      <c r="S490" s="401"/>
      <c r="T490" s="401"/>
      <c r="U490" s="401"/>
      <c r="V490" s="401"/>
      <c r="W490" s="401"/>
      <c r="X490" s="401"/>
      <c r="Y490" s="401"/>
      <c r="Z490" s="401"/>
      <c r="AA490" s="401"/>
      <c r="AB490" s="401"/>
      <c r="AC490" s="401"/>
      <c r="AD490" s="401"/>
      <c r="AE490" s="401"/>
      <c r="AF490" s="401"/>
      <c r="AG490" s="401"/>
      <c r="AH490" s="401"/>
      <c r="AI490" s="401"/>
      <c r="AJ490" s="401"/>
      <c r="AK490" s="401"/>
      <c r="AL490" s="401"/>
      <c r="AM490" s="401"/>
      <c r="AN490" s="401"/>
      <c r="AO490" s="401"/>
      <c r="AP490" s="401"/>
      <c r="AQ490" s="401"/>
      <c r="AR490" s="401"/>
      <c r="AS490" s="401"/>
      <c r="AT490" s="401"/>
      <c r="AU490" s="401"/>
      <c r="AV490" s="401"/>
      <c r="AW490" s="401"/>
      <c r="AX490" s="401"/>
      <c r="AY490" s="401"/>
      <c r="AZ490" s="401"/>
      <c r="BA490" s="401"/>
      <c r="BB490" s="401"/>
      <c r="BC490" s="401"/>
      <c r="BD490" s="401"/>
      <c r="BE490" s="401"/>
      <c r="BF490" s="401"/>
      <c r="BG490" s="401"/>
      <c r="BH490" s="401"/>
      <c r="BI490" s="401"/>
      <c r="BJ490" s="401"/>
      <c r="BK490" s="401"/>
      <c r="BL490" s="401"/>
      <c r="BM490" s="401"/>
      <c r="BN490" s="401"/>
      <c r="BO490" s="401"/>
      <c r="BP490" s="401"/>
      <c r="BQ490" s="401"/>
      <c r="BR490" s="401"/>
      <c r="BS490" s="401"/>
      <c r="BT490" s="401"/>
      <c r="BU490" s="401"/>
      <c r="BV490" s="401"/>
      <c r="BW490" s="401"/>
      <c r="BX490" s="401"/>
      <c r="BY490" s="401"/>
      <c r="BZ490" s="401"/>
      <c r="CA490" s="401"/>
      <c r="CB490" s="401"/>
      <c r="CC490" s="401"/>
      <c r="CD490" s="401"/>
      <c r="CE490" s="401"/>
      <c r="CF490" s="401"/>
      <c r="CG490" s="401"/>
      <c r="CH490" s="401"/>
      <c r="CI490" s="401"/>
      <c r="CJ490" s="401"/>
      <c r="CK490" s="401"/>
      <c r="CL490" s="401"/>
      <c r="CM490" s="401"/>
      <c r="CN490" s="401"/>
      <c r="CO490" s="401"/>
      <c r="CP490" s="401"/>
      <c r="CQ490" s="401"/>
      <c r="CR490" s="401"/>
      <c r="CS490" s="401"/>
      <c r="CT490" s="401"/>
      <c r="CU490" s="401"/>
      <c r="CV490" s="401"/>
      <c r="CW490" s="401"/>
      <c r="CX490" s="401"/>
      <c r="CY490" s="401"/>
      <c r="CZ490" s="401"/>
      <c r="DA490" s="401"/>
      <c r="DB490" s="401"/>
      <c r="DC490" s="401"/>
      <c r="DD490" s="401"/>
      <c r="DE490" s="401"/>
      <c r="DF490" s="401"/>
      <c r="DG490" s="401"/>
      <c r="DH490" s="401"/>
      <c r="DI490" s="401"/>
      <c r="DJ490" s="401"/>
      <c r="DK490" s="401"/>
      <c r="DL490" s="401"/>
      <c r="DM490" s="401"/>
      <c r="DN490" s="401"/>
      <c r="DO490" s="401"/>
      <c r="DP490" s="401"/>
      <c r="DQ490" s="401"/>
      <c r="DR490" s="401"/>
      <c r="DS490" s="401"/>
      <c r="DT490" s="401"/>
      <c r="DU490" s="401"/>
      <c r="DV490" s="401"/>
      <c r="DW490" s="401"/>
      <c r="DX490" s="401"/>
      <c r="DY490" s="401"/>
      <c r="DZ490" s="401"/>
      <c r="EA490" s="401"/>
      <c r="EB490" s="401"/>
      <c r="EC490" s="401"/>
      <c r="ED490" s="401"/>
      <c r="EE490" s="401"/>
      <c r="EF490" s="401"/>
      <c r="EG490" s="401"/>
      <c r="EH490" s="401"/>
      <c r="EI490" s="401"/>
      <c r="EJ490" s="401"/>
      <c r="EK490" s="401"/>
    </row>
    <row r="491" spans="1:141" ht="14.4" x14ac:dyDescent="0.3">
      <c r="A491" s="401"/>
      <c r="B491" s="401"/>
      <c r="C491" s="401"/>
      <c r="D491" s="401"/>
      <c r="E491" s="401"/>
      <c r="F491" s="401"/>
      <c r="G491" s="401"/>
      <c r="H491" s="401"/>
      <c r="I491" s="401"/>
      <c r="J491" s="401"/>
      <c r="K491" s="401"/>
      <c r="L491" s="401"/>
      <c r="M491" s="401"/>
      <c r="N491" s="401"/>
      <c r="O491" s="401"/>
      <c r="P491" s="401"/>
      <c r="Q491" s="401"/>
      <c r="R491" s="401"/>
      <c r="S491" s="401"/>
      <c r="T491" s="401"/>
      <c r="U491" s="401"/>
      <c r="V491" s="401"/>
      <c r="W491" s="401"/>
      <c r="X491" s="401"/>
      <c r="Y491" s="401"/>
      <c r="Z491" s="401"/>
      <c r="AA491" s="401"/>
      <c r="AB491" s="401"/>
      <c r="AC491" s="401"/>
      <c r="AD491" s="401"/>
      <c r="AE491" s="401"/>
      <c r="AF491" s="401"/>
      <c r="AG491" s="401"/>
      <c r="AH491" s="401"/>
      <c r="AI491" s="401"/>
      <c r="AJ491" s="401"/>
      <c r="AK491" s="401"/>
      <c r="AL491" s="401"/>
      <c r="AM491" s="401"/>
      <c r="AN491" s="401"/>
      <c r="AO491" s="401"/>
      <c r="AP491" s="401"/>
      <c r="AQ491" s="401"/>
      <c r="AR491" s="401"/>
      <c r="AS491" s="401"/>
      <c r="AT491" s="401"/>
      <c r="AU491" s="401"/>
      <c r="AV491" s="401"/>
      <c r="AW491" s="401"/>
      <c r="AX491" s="401"/>
      <c r="AY491" s="401"/>
      <c r="AZ491" s="401"/>
      <c r="BA491" s="401"/>
      <c r="BB491" s="401"/>
      <c r="BC491" s="401"/>
      <c r="BD491" s="401"/>
      <c r="BE491" s="401"/>
      <c r="BF491" s="401"/>
      <c r="BG491" s="401"/>
      <c r="BH491" s="401"/>
      <c r="BI491" s="401"/>
      <c r="BJ491" s="401"/>
      <c r="BK491" s="401"/>
      <c r="BL491" s="401"/>
      <c r="BM491" s="401"/>
      <c r="BN491" s="401"/>
      <c r="BO491" s="401"/>
      <c r="BP491" s="401"/>
      <c r="BQ491" s="401"/>
      <c r="BR491" s="401"/>
      <c r="BS491" s="401"/>
      <c r="BT491" s="401"/>
      <c r="BU491" s="401"/>
      <c r="BV491" s="401"/>
      <c r="BW491" s="401"/>
      <c r="BX491" s="401"/>
      <c r="BY491" s="401"/>
      <c r="BZ491" s="401"/>
      <c r="CA491" s="401"/>
      <c r="CB491" s="401"/>
      <c r="CC491" s="401"/>
      <c r="CD491" s="401"/>
      <c r="CE491" s="401"/>
      <c r="CF491" s="401"/>
      <c r="CG491" s="401"/>
      <c r="CH491" s="401"/>
      <c r="CI491" s="401"/>
      <c r="CJ491" s="401"/>
      <c r="CK491" s="401"/>
      <c r="CL491" s="401"/>
      <c r="CM491" s="401"/>
      <c r="CN491" s="401"/>
      <c r="CO491" s="401"/>
      <c r="CP491" s="401"/>
      <c r="CQ491" s="401"/>
      <c r="CR491" s="401"/>
      <c r="CS491" s="401"/>
      <c r="CT491" s="401"/>
      <c r="CU491" s="401"/>
      <c r="CV491" s="401"/>
      <c r="CW491" s="401"/>
      <c r="CX491" s="401"/>
      <c r="CY491" s="401"/>
      <c r="CZ491" s="401"/>
      <c r="DA491" s="401"/>
      <c r="DB491" s="401"/>
      <c r="DC491" s="401"/>
      <c r="DD491" s="401"/>
      <c r="DE491" s="401"/>
      <c r="DF491" s="401"/>
      <c r="DG491" s="401"/>
      <c r="DH491" s="401"/>
      <c r="DI491" s="401"/>
      <c r="DJ491" s="401"/>
      <c r="DK491" s="401"/>
      <c r="DL491" s="401"/>
      <c r="DM491" s="401"/>
      <c r="DN491" s="401"/>
      <c r="DO491" s="401"/>
      <c r="DP491" s="401"/>
      <c r="DQ491" s="401"/>
      <c r="DR491" s="401"/>
      <c r="DS491" s="401"/>
      <c r="DT491" s="401"/>
      <c r="DU491" s="401"/>
      <c r="DV491" s="401"/>
      <c r="DW491" s="401"/>
      <c r="DX491" s="401"/>
      <c r="DY491" s="401"/>
      <c r="DZ491" s="401"/>
      <c r="EA491" s="401"/>
      <c r="EB491" s="401"/>
      <c r="EC491" s="401"/>
      <c r="ED491" s="401"/>
      <c r="EE491" s="401"/>
      <c r="EF491" s="401"/>
      <c r="EG491" s="401"/>
      <c r="EH491" s="401"/>
      <c r="EI491" s="401"/>
      <c r="EJ491" s="401"/>
      <c r="EK491" s="401"/>
    </row>
    <row r="492" spans="1:141" ht="14.4" x14ac:dyDescent="0.3">
      <c r="A492" s="401"/>
      <c r="B492" s="401"/>
      <c r="C492" s="401"/>
      <c r="D492" s="401"/>
      <c r="E492" s="401"/>
      <c r="F492" s="401"/>
      <c r="G492" s="401"/>
      <c r="H492" s="401"/>
      <c r="I492" s="401"/>
      <c r="J492" s="401"/>
      <c r="K492" s="401"/>
      <c r="L492" s="401"/>
      <c r="M492" s="401"/>
      <c r="N492" s="401"/>
      <c r="O492" s="401"/>
      <c r="P492" s="401"/>
      <c r="Q492" s="401"/>
      <c r="R492" s="401"/>
      <c r="S492" s="401"/>
      <c r="T492" s="401"/>
      <c r="U492" s="401"/>
      <c r="V492" s="401"/>
      <c r="W492" s="401"/>
      <c r="X492" s="401"/>
      <c r="Y492" s="401"/>
      <c r="Z492" s="401"/>
      <c r="AA492" s="401"/>
      <c r="AB492" s="401"/>
      <c r="AC492" s="401"/>
      <c r="AD492" s="401"/>
      <c r="AE492" s="401"/>
      <c r="AF492" s="401"/>
      <c r="AG492" s="401"/>
      <c r="AH492" s="401"/>
      <c r="AI492" s="401"/>
      <c r="AJ492" s="401"/>
      <c r="AK492" s="401"/>
      <c r="AL492" s="401"/>
      <c r="AM492" s="401"/>
      <c r="AN492" s="401"/>
      <c r="AO492" s="401"/>
      <c r="AP492" s="401"/>
      <c r="AQ492" s="401"/>
      <c r="AR492" s="401"/>
      <c r="AS492" s="401"/>
      <c r="AT492" s="401"/>
      <c r="AU492" s="401"/>
      <c r="AV492" s="401"/>
      <c r="AW492" s="401"/>
      <c r="AX492" s="401"/>
      <c r="AY492" s="401"/>
      <c r="AZ492" s="401"/>
      <c r="BA492" s="401"/>
      <c r="BB492" s="401"/>
      <c r="BC492" s="401"/>
      <c r="BD492" s="401"/>
      <c r="BE492" s="401"/>
      <c r="BF492" s="401"/>
      <c r="BG492" s="401"/>
      <c r="BH492" s="401"/>
      <c r="BI492" s="401"/>
      <c r="BJ492" s="401"/>
      <c r="BK492" s="401"/>
      <c r="BL492" s="401"/>
      <c r="BM492" s="401"/>
      <c r="BN492" s="401"/>
      <c r="BO492" s="401"/>
      <c r="BP492" s="401"/>
      <c r="BQ492" s="401"/>
      <c r="BR492" s="401"/>
      <c r="BS492" s="401"/>
      <c r="BT492" s="401"/>
      <c r="BU492" s="401"/>
      <c r="BV492" s="401"/>
      <c r="BW492" s="401"/>
      <c r="BX492" s="401"/>
      <c r="BY492" s="401"/>
      <c r="BZ492" s="401"/>
      <c r="CA492" s="401"/>
      <c r="CB492" s="401"/>
      <c r="CC492" s="401"/>
      <c r="CD492" s="401"/>
      <c r="CE492" s="401"/>
      <c r="CF492" s="401"/>
      <c r="CG492" s="401"/>
      <c r="CH492" s="401"/>
      <c r="CI492" s="401"/>
      <c r="CJ492" s="401"/>
      <c r="CK492" s="401"/>
      <c r="CL492" s="401"/>
      <c r="CM492" s="401"/>
      <c r="CN492" s="401"/>
      <c r="CO492" s="401"/>
      <c r="CP492" s="401"/>
      <c r="CQ492" s="401"/>
      <c r="CR492" s="401"/>
      <c r="CS492" s="401"/>
      <c r="CT492" s="401"/>
      <c r="CU492" s="401"/>
      <c r="CV492" s="401"/>
      <c r="CW492" s="401"/>
      <c r="CX492" s="401"/>
      <c r="CY492" s="401"/>
      <c r="CZ492" s="401"/>
      <c r="DA492" s="401"/>
      <c r="DB492" s="401"/>
      <c r="DC492" s="401"/>
      <c r="DD492" s="401"/>
      <c r="DE492" s="401"/>
      <c r="DF492" s="401"/>
      <c r="DG492" s="401"/>
      <c r="DH492" s="401"/>
      <c r="DI492" s="401"/>
      <c r="DJ492" s="401"/>
      <c r="DK492" s="401"/>
      <c r="DL492" s="401"/>
      <c r="DM492" s="401"/>
      <c r="DN492" s="401"/>
      <c r="DO492" s="401"/>
      <c r="DP492" s="401"/>
      <c r="DQ492" s="401"/>
      <c r="DR492" s="401"/>
      <c r="DS492" s="401"/>
      <c r="DT492" s="401"/>
      <c r="DU492" s="401"/>
      <c r="DV492" s="401"/>
      <c r="DW492" s="401"/>
      <c r="DX492" s="401"/>
      <c r="DY492" s="401"/>
      <c r="DZ492" s="401"/>
      <c r="EA492" s="401"/>
      <c r="EB492" s="401"/>
      <c r="EC492" s="401"/>
      <c r="ED492" s="401"/>
      <c r="EE492" s="401"/>
      <c r="EF492" s="401"/>
      <c r="EG492" s="401"/>
      <c r="EH492" s="401"/>
      <c r="EI492" s="401"/>
      <c r="EJ492" s="401"/>
      <c r="EK492" s="401"/>
    </row>
    <row r="493" spans="1:141" ht="14.4" x14ac:dyDescent="0.3">
      <c r="A493" s="401"/>
      <c r="B493" s="401"/>
      <c r="C493" s="401"/>
      <c r="D493" s="401"/>
      <c r="E493" s="401"/>
      <c r="F493" s="401"/>
      <c r="G493" s="401"/>
      <c r="H493" s="401"/>
      <c r="I493" s="401"/>
      <c r="J493" s="401"/>
      <c r="K493" s="401"/>
      <c r="L493" s="401"/>
      <c r="M493" s="401"/>
      <c r="N493" s="401"/>
      <c r="O493" s="401"/>
      <c r="P493" s="401"/>
      <c r="Q493" s="401"/>
      <c r="R493" s="401"/>
      <c r="S493" s="401"/>
      <c r="T493" s="401"/>
      <c r="U493" s="401"/>
      <c r="V493" s="401"/>
      <c r="W493" s="401"/>
      <c r="X493" s="401"/>
      <c r="Y493" s="401"/>
      <c r="Z493" s="401"/>
      <c r="AA493" s="401"/>
      <c r="AB493" s="401"/>
      <c r="AC493" s="401"/>
      <c r="AD493" s="401"/>
      <c r="AE493" s="401"/>
      <c r="AF493" s="401"/>
      <c r="AG493" s="401"/>
      <c r="AH493" s="401"/>
      <c r="AI493" s="401"/>
      <c r="AJ493" s="401"/>
      <c r="AK493" s="401"/>
      <c r="AL493" s="401"/>
      <c r="AM493" s="401"/>
      <c r="AN493" s="401"/>
      <c r="AO493" s="401"/>
      <c r="AP493" s="401"/>
      <c r="AQ493" s="401"/>
      <c r="AR493" s="401"/>
      <c r="AS493" s="401"/>
      <c r="AT493" s="401"/>
      <c r="AU493" s="401"/>
      <c r="AV493" s="401"/>
      <c r="AW493" s="401"/>
      <c r="AX493" s="401"/>
      <c r="AY493" s="401"/>
      <c r="AZ493" s="401"/>
      <c r="BA493" s="401"/>
      <c r="BB493" s="401"/>
      <c r="BC493" s="401"/>
      <c r="BD493" s="401"/>
      <c r="BE493" s="401"/>
      <c r="BF493" s="401"/>
      <c r="BG493" s="401"/>
      <c r="BH493" s="401"/>
      <c r="BI493" s="401"/>
      <c r="BJ493" s="401"/>
      <c r="BK493" s="401"/>
      <c r="BL493" s="401"/>
      <c r="BM493" s="401"/>
      <c r="BN493" s="401"/>
      <c r="BO493" s="401"/>
      <c r="BP493" s="401"/>
      <c r="BQ493" s="401"/>
      <c r="BR493" s="401"/>
      <c r="BS493" s="401"/>
      <c r="BT493" s="401"/>
      <c r="BU493" s="401"/>
      <c r="BV493" s="401"/>
      <c r="BW493" s="401"/>
      <c r="BX493" s="401"/>
      <c r="BY493" s="401"/>
      <c r="BZ493" s="401"/>
      <c r="CA493" s="401"/>
      <c r="CB493" s="401"/>
      <c r="CC493" s="401"/>
      <c r="CD493" s="401"/>
      <c r="CE493" s="401"/>
      <c r="CF493" s="401"/>
      <c r="CG493" s="401"/>
      <c r="CH493" s="401"/>
      <c r="CI493" s="401"/>
      <c r="CJ493" s="401"/>
      <c r="CK493" s="401"/>
      <c r="CL493" s="401"/>
      <c r="CM493" s="401"/>
      <c r="CN493" s="401"/>
      <c r="CO493" s="401"/>
      <c r="CP493" s="401"/>
      <c r="CQ493" s="401"/>
      <c r="CR493" s="401"/>
      <c r="CS493" s="401"/>
      <c r="CT493" s="401"/>
      <c r="CU493" s="401"/>
      <c r="CV493" s="401"/>
      <c r="CW493" s="401"/>
      <c r="CX493" s="401"/>
      <c r="CY493" s="401"/>
      <c r="CZ493" s="401"/>
      <c r="DA493" s="401"/>
      <c r="DB493" s="401"/>
      <c r="DC493" s="401"/>
      <c r="DD493" s="401"/>
      <c r="DE493" s="401"/>
      <c r="DF493" s="401"/>
      <c r="DG493" s="401"/>
      <c r="DH493" s="401"/>
      <c r="DI493" s="401"/>
      <c r="DJ493" s="401"/>
      <c r="DK493" s="401"/>
      <c r="DL493" s="401"/>
      <c r="DM493" s="401"/>
      <c r="DN493" s="401"/>
      <c r="DO493" s="401"/>
      <c r="DP493" s="401"/>
      <c r="DQ493" s="401"/>
      <c r="DR493" s="401"/>
      <c r="DS493" s="401"/>
      <c r="DT493" s="401"/>
      <c r="DU493" s="401"/>
      <c r="DV493" s="401"/>
      <c r="DW493" s="401"/>
      <c r="DX493" s="401"/>
      <c r="DY493" s="401"/>
      <c r="DZ493" s="401"/>
      <c r="EA493" s="401"/>
      <c r="EB493" s="401"/>
      <c r="EC493" s="401"/>
      <c r="ED493" s="401"/>
      <c r="EE493" s="401"/>
      <c r="EF493" s="401"/>
      <c r="EG493" s="401"/>
      <c r="EH493" s="401"/>
      <c r="EI493" s="401"/>
      <c r="EJ493" s="401"/>
      <c r="EK493" s="401"/>
    </row>
    <row r="494" spans="1:141" ht="14.4" x14ac:dyDescent="0.3">
      <c r="A494" s="401"/>
      <c r="B494" s="401"/>
      <c r="C494" s="401"/>
      <c r="D494" s="401"/>
      <c r="E494" s="401"/>
      <c r="F494" s="401"/>
      <c r="G494" s="401"/>
      <c r="H494" s="401"/>
      <c r="I494" s="401"/>
      <c r="J494" s="401"/>
      <c r="K494" s="401"/>
      <c r="L494" s="401"/>
      <c r="M494" s="401"/>
      <c r="N494" s="401"/>
      <c r="O494" s="401"/>
      <c r="P494" s="401"/>
      <c r="Q494" s="401"/>
      <c r="R494" s="401"/>
      <c r="S494" s="401"/>
      <c r="T494" s="401"/>
      <c r="U494" s="401"/>
      <c r="V494" s="401"/>
      <c r="W494" s="401"/>
      <c r="X494" s="401"/>
      <c r="Y494" s="401"/>
      <c r="Z494" s="401"/>
      <c r="AA494" s="401"/>
      <c r="AB494" s="401"/>
      <c r="AC494" s="401"/>
      <c r="AD494" s="401"/>
      <c r="AE494" s="401"/>
      <c r="AF494" s="401"/>
      <c r="AG494" s="401"/>
      <c r="AH494" s="401"/>
      <c r="AI494" s="401"/>
      <c r="AJ494" s="401"/>
      <c r="AK494" s="401"/>
      <c r="AL494" s="401"/>
      <c r="AM494" s="401"/>
      <c r="AN494" s="401"/>
      <c r="AO494" s="401"/>
      <c r="AP494" s="401"/>
      <c r="AQ494" s="401"/>
      <c r="AR494" s="401"/>
      <c r="AS494" s="401"/>
      <c r="AT494" s="401"/>
      <c r="AU494" s="401"/>
      <c r="AV494" s="401"/>
      <c r="AW494" s="401"/>
      <c r="AX494" s="401"/>
      <c r="AY494" s="401"/>
      <c r="AZ494" s="401"/>
      <c r="BA494" s="401"/>
      <c r="BB494" s="401"/>
      <c r="BC494" s="401"/>
      <c r="BD494" s="401"/>
      <c r="BE494" s="401"/>
      <c r="BF494" s="401"/>
      <c r="BG494" s="401"/>
      <c r="BH494" s="401"/>
      <c r="BI494" s="401"/>
      <c r="BJ494" s="401"/>
      <c r="BK494" s="401"/>
      <c r="BL494" s="401"/>
      <c r="BM494" s="401"/>
      <c r="BN494" s="401"/>
      <c r="BO494" s="401"/>
      <c r="BP494" s="401"/>
      <c r="BQ494" s="401"/>
      <c r="BR494" s="401"/>
      <c r="BS494" s="401"/>
      <c r="BT494" s="401"/>
      <c r="BU494" s="401"/>
      <c r="BV494" s="401"/>
      <c r="BW494" s="401"/>
      <c r="BX494" s="401"/>
      <c r="BY494" s="401"/>
      <c r="BZ494" s="401"/>
      <c r="CA494" s="401"/>
      <c r="CB494" s="401"/>
      <c r="CC494" s="401"/>
      <c r="CD494" s="401"/>
      <c r="CE494" s="401"/>
      <c r="CF494" s="401"/>
      <c r="CG494" s="401"/>
      <c r="CH494" s="401"/>
      <c r="CI494" s="401"/>
      <c r="CJ494" s="401"/>
      <c r="CK494" s="401"/>
      <c r="CL494" s="401"/>
      <c r="CM494" s="401"/>
      <c r="CN494" s="401"/>
      <c r="CO494" s="401"/>
      <c r="CP494" s="401"/>
      <c r="CQ494" s="401"/>
      <c r="CR494" s="401"/>
      <c r="CS494" s="401"/>
      <c r="CT494" s="401"/>
      <c r="CU494" s="401"/>
      <c r="CV494" s="401"/>
      <c r="CW494" s="401"/>
      <c r="CX494" s="401"/>
      <c r="CY494" s="401"/>
      <c r="CZ494" s="401"/>
      <c r="DA494" s="401"/>
      <c r="DB494" s="401"/>
      <c r="DC494" s="401"/>
      <c r="DD494" s="401"/>
      <c r="DE494" s="401"/>
      <c r="DF494" s="401"/>
      <c r="DG494" s="401"/>
      <c r="DH494" s="401"/>
      <c r="DI494" s="401"/>
      <c r="DJ494" s="401"/>
      <c r="DK494" s="401"/>
      <c r="DL494" s="401"/>
      <c r="DM494" s="401"/>
      <c r="DN494" s="401"/>
      <c r="DO494" s="401"/>
      <c r="DP494" s="401"/>
      <c r="DQ494" s="401"/>
      <c r="DR494" s="401"/>
      <c r="DS494" s="401"/>
      <c r="DT494" s="401"/>
      <c r="DU494" s="401"/>
      <c r="DV494" s="401"/>
      <c r="DW494" s="401"/>
      <c r="DX494" s="401"/>
      <c r="DY494" s="401"/>
      <c r="DZ494" s="401"/>
      <c r="EA494" s="401"/>
      <c r="EB494" s="401"/>
      <c r="EC494" s="401"/>
      <c r="ED494" s="401"/>
      <c r="EE494" s="401"/>
      <c r="EF494" s="401"/>
      <c r="EG494" s="401"/>
      <c r="EH494" s="401"/>
      <c r="EI494" s="401"/>
      <c r="EJ494" s="401"/>
      <c r="EK494" s="401"/>
    </row>
    <row r="495" spans="1:141" ht="14.4" x14ac:dyDescent="0.3">
      <c r="A495" s="401"/>
      <c r="B495" s="401"/>
      <c r="C495" s="401"/>
      <c r="D495" s="401"/>
      <c r="E495" s="401"/>
      <c r="F495" s="401"/>
      <c r="G495" s="401"/>
      <c r="H495" s="401"/>
      <c r="I495" s="401"/>
      <c r="J495" s="401"/>
      <c r="K495" s="401"/>
      <c r="L495" s="401"/>
      <c r="M495" s="401"/>
      <c r="N495" s="401"/>
      <c r="O495" s="401"/>
      <c r="P495" s="401"/>
      <c r="Q495" s="401"/>
      <c r="R495" s="401"/>
      <c r="S495" s="401"/>
      <c r="T495" s="401"/>
      <c r="U495" s="401"/>
      <c r="V495" s="401"/>
      <c r="W495" s="401"/>
      <c r="X495" s="401"/>
      <c r="Y495" s="401"/>
      <c r="Z495" s="401"/>
      <c r="AA495" s="401"/>
      <c r="AB495" s="401"/>
      <c r="AC495" s="401"/>
      <c r="AD495" s="401"/>
      <c r="AE495" s="401"/>
      <c r="AF495" s="401"/>
      <c r="AG495" s="401"/>
      <c r="AH495" s="401"/>
      <c r="AI495" s="401"/>
      <c r="AJ495" s="401"/>
      <c r="AK495" s="401"/>
      <c r="AL495" s="401"/>
      <c r="AM495" s="401"/>
      <c r="AN495" s="401"/>
      <c r="AO495" s="401"/>
      <c r="AP495" s="401"/>
      <c r="AQ495" s="401"/>
      <c r="AR495" s="401"/>
      <c r="AS495" s="401"/>
      <c r="AT495" s="401"/>
      <c r="AU495" s="401"/>
      <c r="AV495" s="401"/>
      <c r="AW495" s="401"/>
      <c r="AX495" s="401"/>
      <c r="AY495" s="401"/>
      <c r="AZ495" s="401"/>
      <c r="BA495" s="401"/>
      <c r="BB495" s="401"/>
      <c r="BC495" s="401"/>
      <c r="BD495" s="401"/>
      <c r="BE495" s="401"/>
      <c r="BF495" s="401"/>
      <c r="BG495" s="401"/>
      <c r="BH495" s="401"/>
      <c r="BI495" s="401"/>
      <c r="BJ495" s="401"/>
      <c r="BK495" s="401"/>
      <c r="BL495" s="401"/>
      <c r="BM495" s="401"/>
      <c r="BN495" s="401"/>
      <c r="BO495" s="401"/>
      <c r="BP495" s="401"/>
      <c r="BQ495" s="401"/>
      <c r="BR495" s="401"/>
      <c r="BS495" s="401"/>
      <c r="BT495" s="401"/>
      <c r="BU495" s="401"/>
      <c r="BV495" s="401"/>
      <c r="BW495" s="401"/>
      <c r="BX495" s="401"/>
      <c r="BY495" s="401"/>
      <c r="BZ495" s="401"/>
      <c r="CA495" s="401"/>
      <c r="CB495" s="401"/>
      <c r="CC495" s="401"/>
      <c r="CD495" s="401"/>
      <c r="CE495" s="401"/>
      <c r="CF495" s="401"/>
      <c r="CG495" s="401"/>
      <c r="CH495" s="401"/>
      <c r="CI495" s="401"/>
      <c r="CJ495" s="401"/>
      <c r="CK495" s="401"/>
      <c r="CL495" s="401"/>
      <c r="CM495" s="401"/>
      <c r="CN495" s="401"/>
      <c r="CO495" s="401"/>
      <c r="CP495" s="401"/>
      <c r="CQ495" s="401"/>
      <c r="CR495" s="401"/>
      <c r="CS495" s="401"/>
      <c r="CT495" s="401"/>
      <c r="CU495" s="401"/>
      <c r="CV495" s="401"/>
      <c r="CW495" s="401"/>
      <c r="CX495" s="401"/>
      <c r="CY495" s="401"/>
      <c r="CZ495" s="401"/>
      <c r="DA495" s="401"/>
      <c r="DB495" s="401"/>
      <c r="DC495" s="401"/>
      <c r="DD495" s="401"/>
      <c r="DE495" s="401"/>
      <c r="DF495" s="401"/>
      <c r="DG495" s="401"/>
      <c r="DH495" s="401"/>
      <c r="DI495" s="401"/>
      <c r="DJ495" s="401"/>
      <c r="DK495" s="401"/>
      <c r="DL495" s="401"/>
      <c r="DM495" s="401"/>
      <c r="DN495" s="401"/>
      <c r="DO495" s="401"/>
      <c r="DP495" s="401"/>
      <c r="DQ495" s="401"/>
      <c r="DR495" s="401"/>
      <c r="DS495" s="401"/>
      <c r="DT495" s="401"/>
      <c r="DU495" s="401"/>
      <c r="DV495" s="401"/>
      <c r="DW495" s="401"/>
      <c r="DX495" s="401"/>
      <c r="DY495" s="401"/>
      <c r="DZ495" s="401"/>
      <c r="EA495" s="401"/>
      <c r="EB495" s="401"/>
      <c r="EC495" s="401"/>
      <c r="ED495" s="401"/>
      <c r="EE495" s="401"/>
      <c r="EF495" s="401"/>
      <c r="EG495" s="401"/>
      <c r="EH495" s="401"/>
      <c r="EI495" s="401"/>
      <c r="EJ495" s="401"/>
      <c r="EK495" s="401"/>
    </row>
    <row r="496" spans="1:141" ht="14.4" x14ac:dyDescent="0.3">
      <c r="A496" s="401"/>
      <c r="B496" s="401"/>
      <c r="C496" s="401"/>
      <c r="D496" s="401"/>
      <c r="E496" s="401"/>
      <c r="F496" s="401"/>
      <c r="G496" s="401"/>
      <c r="H496" s="401"/>
      <c r="I496" s="401"/>
      <c r="J496" s="401"/>
      <c r="K496" s="401"/>
      <c r="L496" s="401"/>
      <c r="M496" s="401"/>
      <c r="N496" s="401"/>
      <c r="O496" s="401"/>
      <c r="P496" s="401"/>
      <c r="Q496" s="401"/>
      <c r="R496" s="401"/>
      <c r="S496" s="401"/>
      <c r="T496" s="401"/>
      <c r="U496" s="401"/>
      <c r="V496" s="401"/>
      <c r="W496" s="401"/>
      <c r="X496" s="401"/>
      <c r="Y496" s="401"/>
      <c r="Z496" s="401"/>
      <c r="AA496" s="401"/>
      <c r="AB496" s="401"/>
      <c r="AC496" s="401"/>
      <c r="AD496" s="401"/>
      <c r="AE496" s="401"/>
      <c r="AF496" s="401"/>
      <c r="AG496" s="401"/>
      <c r="AH496" s="401"/>
      <c r="AI496" s="401"/>
      <c r="AJ496" s="401"/>
      <c r="AK496" s="401"/>
      <c r="AL496" s="401"/>
      <c r="AM496" s="401"/>
      <c r="AN496" s="401"/>
      <c r="AO496" s="401"/>
      <c r="AP496" s="401"/>
      <c r="AQ496" s="401"/>
      <c r="AR496" s="401"/>
      <c r="AS496" s="401"/>
      <c r="AT496" s="401"/>
      <c r="AU496" s="401"/>
      <c r="AV496" s="401"/>
      <c r="AW496" s="401"/>
      <c r="AX496" s="401"/>
      <c r="AY496" s="401"/>
      <c r="AZ496" s="401"/>
      <c r="BA496" s="401"/>
      <c r="BB496" s="401"/>
      <c r="BC496" s="401"/>
      <c r="BD496" s="401"/>
      <c r="BE496" s="401"/>
      <c r="BF496" s="401"/>
      <c r="BG496" s="401"/>
      <c r="BH496" s="401"/>
      <c r="BI496" s="401"/>
      <c r="BJ496" s="401"/>
      <c r="BK496" s="401"/>
      <c r="BL496" s="401"/>
      <c r="BM496" s="401"/>
      <c r="BN496" s="401"/>
      <c r="BO496" s="401"/>
      <c r="BP496" s="401"/>
      <c r="BQ496" s="401"/>
      <c r="BR496" s="401"/>
      <c r="BS496" s="401"/>
      <c r="BT496" s="401"/>
      <c r="BU496" s="401"/>
      <c r="BV496" s="401"/>
      <c r="BW496" s="401"/>
      <c r="BX496" s="401"/>
      <c r="BY496" s="401"/>
      <c r="BZ496" s="401"/>
      <c r="CA496" s="401"/>
      <c r="CB496" s="401"/>
      <c r="CC496" s="401"/>
      <c r="CD496" s="401"/>
      <c r="CE496" s="401"/>
      <c r="CF496" s="401"/>
      <c r="CG496" s="401"/>
      <c r="CH496" s="401"/>
      <c r="CI496" s="401"/>
      <c r="CJ496" s="401"/>
      <c r="CK496" s="401"/>
      <c r="CL496" s="401"/>
      <c r="CM496" s="401"/>
      <c r="CN496" s="401"/>
      <c r="CO496" s="401"/>
      <c r="CP496" s="401"/>
      <c r="CQ496" s="401"/>
      <c r="CR496" s="401"/>
      <c r="CS496" s="401"/>
      <c r="CT496" s="401"/>
      <c r="CU496" s="401"/>
      <c r="CV496" s="401"/>
      <c r="CW496" s="401"/>
      <c r="CX496" s="401"/>
      <c r="CY496" s="401"/>
      <c r="CZ496" s="401"/>
      <c r="DA496" s="401"/>
      <c r="DB496" s="401"/>
      <c r="DC496" s="401"/>
      <c r="DD496" s="401"/>
      <c r="DE496" s="401"/>
      <c r="DF496" s="401"/>
      <c r="DG496" s="401"/>
      <c r="DH496" s="401"/>
      <c r="DI496" s="401"/>
      <c r="DJ496" s="401"/>
      <c r="DK496" s="401"/>
      <c r="DL496" s="401"/>
      <c r="DM496" s="401"/>
      <c r="DN496" s="401"/>
      <c r="DO496" s="401"/>
      <c r="DP496" s="401"/>
      <c r="DQ496" s="401"/>
      <c r="DR496" s="401"/>
      <c r="DS496" s="401"/>
      <c r="DT496" s="401"/>
      <c r="DU496" s="401"/>
      <c r="DV496" s="401"/>
      <c r="DW496" s="401"/>
      <c r="DX496" s="401"/>
      <c r="DY496" s="401"/>
      <c r="DZ496" s="401"/>
      <c r="EA496" s="401"/>
      <c r="EB496" s="401"/>
      <c r="EC496" s="401"/>
      <c r="ED496" s="401"/>
      <c r="EE496" s="401"/>
      <c r="EF496" s="401"/>
      <c r="EG496" s="401"/>
      <c r="EH496" s="401"/>
      <c r="EI496" s="401"/>
      <c r="EJ496" s="401"/>
      <c r="EK496" s="401"/>
    </row>
    <row r="497" spans="1:141" ht="14.4" x14ac:dyDescent="0.3">
      <c r="A497" s="401"/>
      <c r="B497" s="401"/>
      <c r="C497" s="401"/>
      <c r="D497" s="401"/>
      <c r="E497" s="401"/>
      <c r="F497" s="401"/>
      <c r="G497" s="401"/>
      <c r="H497" s="401"/>
      <c r="I497" s="401"/>
      <c r="J497" s="401"/>
      <c r="K497" s="401"/>
      <c r="L497" s="401"/>
      <c r="M497" s="401"/>
      <c r="N497" s="401"/>
      <c r="O497" s="401"/>
      <c r="P497" s="401"/>
      <c r="Q497" s="401"/>
      <c r="R497" s="401"/>
      <c r="S497" s="401"/>
      <c r="T497" s="401"/>
      <c r="U497" s="401"/>
      <c r="V497" s="401"/>
      <c r="W497" s="401"/>
      <c r="X497" s="401"/>
      <c r="Y497" s="401"/>
      <c r="Z497" s="401"/>
      <c r="AA497" s="401"/>
      <c r="AB497" s="401"/>
      <c r="AC497" s="401"/>
      <c r="AD497" s="401"/>
      <c r="AE497" s="401"/>
      <c r="AF497" s="401"/>
      <c r="AG497" s="401"/>
      <c r="AH497" s="401"/>
      <c r="AI497" s="401"/>
      <c r="AJ497" s="401"/>
      <c r="AK497" s="401"/>
      <c r="AL497" s="401"/>
      <c r="AM497" s="401"/>
      <c r="AN497" s="401"/>
      <c r="AO497" s="401"/>
      <c r="AP497" s="401"/>
      <c r="AQ497" s="401"/>
      <c r="AR497" s="401"/>
      <c r="AS497" s="401"/>
      <c r="AT497" s="401"/>
      <c r="AU497" s="401"/>
      <c r="AV497" s="401"/>
      <c r="AW497" s="401"/>
      <c r="AX497" s="401"/>
      <c r="AY497" s="401"/>
      <c r="AZ497" s="401"/>
      <c r="BA497" s="401"/>
      <c r="BB497" s="401"/>
      <c r="BC497" s="401"/>
      <c r="BD497" s="401"/>
      <c r="BE497" s="401"/>
      <c r="BF497" s="401"/>
      <c r="BG497" s="401"/>
      <c r="BH497" s="401"/>
      <c r="BI497" s="401"/>
      <c r="BJ497" s="401"/>
      <c r="BK497" s="401"/>
      <c r="BL497" s="401"/>
      <c r="BM497" s="401"/>
      <c r="BN497" s="401"/>
      <c r="BO497" s="401"/>
      <c r="BP497" s="401"/>
      <c r="BQ497" s="401"/>
      <c r="BR497" s="401"/>
      <c r="BS497" s="401"/>
      <c r="BT497" s="401"/>
      <c r="BU497" s="401"/>
      <c r="BV497" s="401"/>
      <c r="BW497" s="401"/>
      <c r="BX497" s="401"/>
      <c r="BY497" s="401"/>
      <c r="BZ497" s="401"/>
      <c r="CA497" s="401"/>
      <c r="CB497" s="401"/>
      <c r="CC497" s="401"/>
      <c r="CD497" s="401"/>
      <c r="CE497" s="401"/>
      <c r="CF497" s="401"/>
      <c r="CG497" s="401"/>
      <c r="CH497" s="401"/>
      <c r="CI497" s="401"/>
      <c r="CJ497" s="401"/>
      <c r="CK497" s="401"/>
      <c r="CL497" s="401"/>
      <c r="CM497" s="401"/>
      <c r="CN497" s="401"/>
      <c r="CO497" s="401"/>
      <c r="CP497" s="401"/>
      <c r="CQ497" s="401"/>
      <c r="CR497" s="401"/>
      <c r="CS497" s="401"/>
      <c r="CT497" s="401"/>
      <c r="CU497" s="401"/>
      <c r="CV497" s="401"/>
      <c r="CW497" s="401"/>
      <c r="CX497" s="401"/>
      <c r="CY497" s="401"/>
      <c r="CZ497" s="401"/>
      <c r="DA497" s="401"/>
      <c r="DB497" s="401"/>
      <c r="DC497" s="401"/>
      <c r="DD497" s="401"/>
      <c r="DE497" s="401"/>
      <c r="DF497" s="401"/>
      <c r="DG497" s="401"/>
      <c r="DH497" s="401"/>
      <c r="DI497" s="401"/>
      <c r="DJ497" s="401"/>
      <c r="DK497" s="401"/>
      <c r="DL497" s="401"/>
      <c r="DM497" s="401"/>
      <c r="DN497" s="401"/>
      <c r="DO497" s="401"/>
      <c r="DP497" s="401"/>
      <c r="DQ497" s="401"/>
      <c r="DR497" s="401"/>
      <c r="DS497" s="401"/>
      <c r="DT497" s="401"/>
      <c r="DU497" s="401"/>
      <c r="DV497" s="401"/>
      <c r="DW497" s="401"/>
      <c r="DX497" s="401"/>
      <c r="DY497" s="401"/>
      <c r="DZ497" s="401"/>
      <c r="EA497" s="401"/>
      <c r="EB497" s="401"/>
      <c r="EC497" s="401"/>
      <c r="ED497" s="401"/>
      <c r="EE497" s="401"/>
      <c r="EF497" s="401"/>
      <c r="EG497" s="401"/>
      <c r="EH497" s="401"/>
      <c r="EI497" s="401"/>
      <c r="EJ497" s="401"/>
      <c r="EK497" s="401"/>
    </row>
    <row r="498" spans="1:141" ht="14.4" x14ac:dyDescent="0.3">
      <c r="A498" s="401"/>
      <c r="B498" s="401"/>
      <c r="C498" s="401"/>
      <c r="D498" s="401"/>
      <c r="E498" s="401"/>
      <c r="F498" s="401"/>
      <c r="G498" s="401"/>
      <c r="H498" s="401"/>
      <c r="I498" s="401"/>
      <c r="J498" s="401"/>
      <c r="K498" s="401"/>
      <c r="L498" s="401"/>
      <c r="M498" s="401"/>
      <c r="N498" s="401"/>
      <c r="O498" s="401"/>
      <c r="P498" s="401"/>
      <c r="Q498" s="401"/>
      <c r="R498" s="401"/>
      <c r="S498" s="401"/>
      <c r="T498" s="401"/>
      <c r="U498" s="401"/>
      <c r="V498" s="401"/>
      <c r="W498" s="401"/>
      <c r="X498" s="401"/>
      <c r="Y498" s="401"/>
      <c r="Z498" s="401"/>
      <c r="AA498" s="401"/>
      <c r="AB498" s="401"/>
      <c r="AC498" s="401"/>
      <c r="AD498" s="401"/>
      <c r="AE498" s="401"/>
      <c r="AF498" s="401"/>
      <c r="AG498" s="401"/>
      <c r="AH498" s="401"/>
      <c r="AI498" s="401"/>
      <c r="AJ498" s="401"/>
      <c r="AK498" s="401"/>
      <c r="AL498" s="401"/>
      <c r="AM498" s="401"/>
      <c r="AN498" s="401"/>
      <c r="AO498" s="401"/>
      <c r="AP498" s="401"/>
      <c r="AQ498" s="401"/>
      <c r="AR498" s="401"/>
      <c r="AS498" s="401"/>
      <c r="AT498" s="401"/>
      <c r="AU498" s="401"/>
      <c r="AV498" s="401"/>
      <c r="AW498" s="401"/>
      <c r="AX498" s="401"/>
      <c r="AY498" s="401"/>
      <c r="AZ498" s="401"/>
      <c r="BA498" s="401"/>
      <c r="BB498" s="401"/>
      <c r="BC498" s="401"/>
      <c r="BD498" s="401"/>
      <c r="BE498" s="401"/>
      <c r="BF498" s="401"/>
      <c r="BG498" s="401"/>
      <c r="BH498" s="401"/>
      <c r="BI498" s="401"/>
      <c r="BJ498" s="401"/>
      <c r="BK498" s="401"/>
      <c r="BL498" s="401"/>
      <c r="BM498" s="401"/>
      <c r="BN498" s="401"/>
      <c r="BO498" s="401"/>
      <c r="BP498" s="401"/>
      <c r="BQ498" s="401"/>
      <c r="BR498" s="401"/>
      <c r="BS498" s="401"/>
      <c r="BT498" s="401"/>
      <c r="BU498" s="401"/>
      <c r="BV498" s="401"/>
      <c r="BW498" s="401"/>
      <c r="BX498" s="401"/>
      <c r="BY498" s="401"/>
      <c r="BZ498" s="401"/>
      <c r="CA498" s="401"/>
      <c r="CB498" s="401"/>
      <c r="CC498" s="401"/>
      <c r="CD498" s="401"/>
      <c r="CE498" s="401"/>
      <c r="CF498" s="401"/>
      <c r="CG498" s="401"/>
      <c r="CH498" s="401"/>
      <c r="CI498" s="401"/>
      <c r="CJ498" s="401"/>
      <c r="CK498" s="401"/>
      <c r="CL498" s="401"/>
      <c r="CM498" s="401"/>
      <c r="CN498" s="401"/>
      <c r="CO498" s="401"/>
      <c r="CP498" s="401"/>
      <c r="CQ498" s="401"/>
      <c r="CR498" s="401"/>
      <c r="CS498" s="401"/>
      <c r="CT498" s="401"/>
      <c r="CU498" s="401"/>
      <c r="CV498" s="401"/>
      <c r="CW498" s="401"/>
      <c r="CX498" s="401"/>
      <c r="CY498" s="401"/>
      <c r="CZ498" s="401"/>
      <c r="DA498" s="401"/>
      <c r="DB498" s="401"/>
      <c r="DC498" s="401"/>
      <c r="DD498" s="401"/>
      <c r="DE498" s="401"/>
      <c r="DF498" s="401"/>
      <c r="DG498" s="401"/>
      <c r="DH498" s="401"/>
      <c r="DI498" s="401"/>
      <c r="DJ498" s="401"/>
      <c r="DK498" s="401"/>
      <c r="DL498" s="401"/>
      <c r="DM498" s="401"/>
      <c r="DN498" s="401"/>
      <c r="DO498" s="401"/>
      <c r="DP498" s="401"/>
      <c r="DQ498" s="401"/>
      <c r="DR498" s="401"/>
      <c r="DS498" s="401"/>
      <c r="DT498" s="401"/>
      <c r="DU498" s="401"/>
      <c r="DV498" s="401"/>
      <c r="DW498" s="401"/>
      <c r="DX498" s="401"/>
      <c r="DY498" s="401"/>
      <c r="DZ498" s="401"/>
      <c r="EA498" s="401"/>
      <c r="EB498" s="401"/>
      <c r="EC498" s="401"/>
      <c r="ED498" s="401"/>
      <c r="EE498" s="401"/>
      <c r="EF498" s="401"/>
      <c r="EG498" s="401"/>
      <c r="EH498" s="401"/>
      <c r="EI498" s="401"/>
      <c r="EJ498" s="401"/>
      <c r="EK498" s="401"/>
    </row>
    <row r="499" spans="1:141" ht="14.4" x14ac:dyDescent="0.3">
      <c r="A499" s="401"/>
      <c r="B499" s="401"/>
      <c r="C499" s="401"/>
      <c r="D499" s="401"/>
      <c r="E499" s="401"/>
      <c r="F499" s="401"/>
      <c r="G499" s="401"/>
      <c r="H499" s="401"/>
      <c r="I499" s="401"/>
      <c r="J499" s="401"/>
      <c r="K499" s="401"/>
      <c r="L499" s="401"/>
      <c r="M499" s="401"/>
      <c r="N499" s="401"/>
      <c r="O499" s="401"/>
      <c r="P499" s="401"/>
      <c r="Q499" s="401"/>
      <c r="R499" s="401"/>
      <c r="S499" s="401"/>
      <c r="T499" s="401"/>
      <c r="U499" s="401"/>
      <c r="V499" s="401"/>
      <c r="W499" s="401"/>
      <c r="X499" s="401"/>
      <c r="Y499" s="401"/>
      <c r="Z499" s="401"/>
      <c r="AA499" s="401"/>
      <c r="AB499" s="401"/>
      <c r="AC499" s="401"/>
      <c r="AD499" s="401"/>
      <c r="AE499" s="401"/>
      <c r="AF499" s="401"/>
      <c r="AG499" s="401"/>
      <c r="AH499" s="401"/>
      <c r="AI499" s="401"/>
      <c r="AJ499" s="401"/>
      <c r="AK499" s="401"/>
      <c r="AL499" s="401"/>
      <c r="AM499" s="401"/>
      <c r="AN499" s="401"/>
      <c r="AO499" s="401"/>
      <c r="AP499" s="401"/>
      <c r="AQ499" s="401"/>
      <c r="AR499" s="401"/>
      <c r="AS499" s="401"/>
      <c r="AT499" s="401"/>
      <c r="AU499" s="401"/>
      <c r="AV499" s="401"/>
      <c r="AW499" s="401"/>
      <c r="AX499" s="401"/>
      <c r="AY499" s="401"/>
      <c r="AZ499" s="401"/>
      <c r="BA499" s="401"/>
      <c r="BB499" s="401"/>
      <c r="BC499" s="401"/>
      <c r="BD499" s="401"/>
      <c r="BE499" s="401"/>
      <c r="BF499" s="401"/>
      <c r="BG499" s="401"/>
      <c r="BH499" s="401"/>
      <c r="BI499" s="401"/>
      <c r="BJ499" s="401"/>
      <c r="BK499" s="401"/>
      <c r="BL499" s="401"/>
      <c r="BM499" s="401"/>
      <c r="BN499" s="401"/>
      <c r="BO499" s="401"/>
      <c r="BP499" s="401"/>
      <c r="BQ499" s="401"/>
      <c r="BR499" s="401"/>
      <c r="BS499" s="401"/>
      <c r="BT499" s="401"/>
      <c r="BU499" s="401"/>
      <c r="BV499" s="401"/>
      <c r="BW499" s="401"/>
      <c r="BX499" s="401"/>
      <c r="BY499" s="401"/>
      <c r="BZ499" s="401"/>
      <c r="CA499" s="401"/>
      <c r="CB499" s="401"/>
      <c r="CC499" s="401"/>
      <c r="CD499" s="401"/>
      <c r="CE499" s="401"/>
      <c r="CF499" s="401"/>
      <c r="CG499" s="401"/>
      <c r="CH499" s="401"/>
      <c r="CI499" s="401"/>
      <c r="CJ499" s="401"/>
      <c r="CK499" s="401"/>
      <c r="CL499" s="401"/>
      <c r="CM499" s="401"/>
      <c r="CN499" s="401"/>
      <c r="CO499" s="401"/>
      <c r="CP499" s="401"/>
      <c r="CQ499" s="401"/>
      <c r="CR499" s="401"/>
      <c r="CS499" s="401"/>
      <c r="CT499" s="401"/>
      <c r="CU499" s="401"/>
      <c r="CV499" s="401"/>
      <c r="CW499" s="401"/>
      <c r="CX499" s="401"/>
      <c r="CY499" s="401"/>
      <c r="CZ499" s="401"/>
      <c r="DA499" s="401"/>
      <c r="DB499" s="401"/>
      <c r="DC499" s="401"/>
      <c r="DD499" s="401"/>
      <c r="DE499" s="401"/>
      <c r="DF499" s="401"/>
      <c r="DG499" s="401"/>
      <c r="DH499" s="401"/>
      <c r="DI499" s="401"/>
      <c r="DJ499" s="401"/>
      <c r="DK499" s="401"/>
      <c r="DL499" s="401"/>
      <c r="DM499" s="401"/>
      <c r="DN499" s="401"/>
      <c r="DO499" s="401"/>
      <c r="DP499" s="401"/>
      <c r="DQ499" s="401"/>
      <c r="DR499" s="401"/>
      <c r="DS499" s="401"/>
      <c r="DT499" s="401"/>
      <c r="DU499" s="401"/>
      <c r="DV499" s="401"/>
      <c r="DW499" s="401"/>
      <c r="DX499" s="401"/>
      <c r="DY499" s="401"/>
      <c r="DZ499" s="401"/>
      <c r="EA499" s="401"/>
      <c r="EB499" s="401"/>
      <c r="EC499" s="401"/>
      <c r="ED499" s="401"/>
      <c r="EE499" s="401"/>
      <c r="EF499" s="401"/>
      <c r="EG499" s="401"/>
      <c r="EH499" s="401"/>
      <c r="EI499" s="401"/>
      <c r="EJ499" s="401"/>
      <c r="EK499" s="401"/>
    </row>
    <row r="500" spans="1:141" ht="14.4" x14ac:dyDescent="0.3">
      <c r="A500" s="401"/>
      <c r="B500" s="401"/>
      <c r="C500" s="401"/>
      <c r="D500" s="401"/>
      <c r="E500" s="401"/>
      <c r="F500" s="401"/>
      <c r="G500" s="401"/>
      <c r="H500" s="401"/>
      <c r="I500" s="401"/>
      <c r="J500" s="401"/>
      <c r="K500" s="401"/>
      <c r="L500" s="401"/>
      <c r="M500" s="401"/>
      <c r="N500" s="401"/>
      <c r="O500" s="401"/>
      <c r="P500" s="401"/>
      <c r="Q500" s="401"/>
      <c r="R500" s="401"/>
      <c r="S500" s="401"/>
      <c r="T500" s="401"/>
      <c r="U500" s="401"/>
      <c r="V500" s="401"/>
      <c r="W500" s="401"/>
      <c r="X500" s="401"/>
      <c r="Y500" s="401"/>
      <c r="Z500" s="401"/>
      <c r="AA500" s="401"/>
      <c r="AB500" s="401"/>
      <c r="AC500" s="401"/>
      <c r="AD500" s="401"/>
      <c r="AE500" s="401"/>
      <c r="AF500" s="401"/>
      <c r="AG500" s="401"/>
      <c r="AH500" s="401"/>
      <c r="AI500" s="401"/>
      <c r="AJ500" s="401"/>
      <c r="AK500" s="401"/>
      <c r="AL500" s="401"/>
      <c r="AM500" s="401"/>
      <c r="AN500" s="401"/>
      <c r="AO500" s="401"/>
      <c r="AP500" s="401"/>
      <c r="AQ500" s="401"/>
      <c r="AR500" s="401"/>
      <c r="AS500" s="401"/>
      <c r="AT500" s="401"/>
      <c r="AU500" s="401"/>
      <c r="AV500" s="401"/>
      <c r="AW500" s="401"/>
      <c r="AX500" s="401"/>
      <c r="AY500" s="401"/>
      <c r="AZ500" s="401"/>
      <c r="BA500" s="401"/>
      <c r="BB500" s="401"/>
      <c r="BC500" s="401"/>
      <c r="BD500" s="401"/>
      <c r="BE500" s="401"/>
      <c r="BF500" s="401"/>
      <c r="BG500" s="401"/>
      <c r="BH500" s="401"/>
      <c r="BI500" s="401"/>
      <c r="BJ500" s="401"/>
      <c r="BK500" s="401"/>
      <c r="BL500" s="401"/>
      <c r="BM500" s="401"/>
      <c r="BN500" s="401"/>
      <c r="BO500" s="401"/>
      <c r="BP500" s="401"/>
      <c r="BQ500" s="401"/>
      <c r="BR500" s="401"/>
      <c r="BS500" s="401"/>
      <c r="BT500" s="401"/>
      <c r="BU500" s="401"/>
      <c r="BV500" s="401"/>
      <c r="BW500" s="401"/>
      <c r="BX500" s="401"/>
      <c r="BY500" s="401"/>
      <c r="BZ500" s="401"/>
      <c r="CA500" s="401"/>
      <c r="CB500" s="401"/>
      <c r="CC500" s="401"/>
      <c r="CD500" s="401"/>
      <c r="CE500" s="401"/>
      <c r="CF500" s="401"/>
      <c r="CG500" s="401"/>
      <c r="CH500" s="401"/>
      <c r="CI500" s="401"/>
      <c r="CJ500" s="401"/>
      <c r="CK500" s="401"/>
      <c r="CL500" s="401"/>
      <c r="CM500" s="401"/>
      <c r="CN500" s="401"/>
      <c r="CO500" s="401"/>
      <c r="CP500" s="401"/>
      <c r="CQ500" s="401"/>
      <c r="CR500" s="401"/>
      <c r="CS500" s="401"/>
      <c r="CT500" s="401"/>
      <c r="CU500" s="401"/>
      <c r="CV500" s="401"/>
      <c r="CW500" s="401"/>
      <c r="CX500" s="401"/>
      <c r="CY500" s="401"/>
      <c r="CZ500" s="401"/>
      <c r="DA500" s="401"/>
      <c r="DB500" s="401"/>
      <c r="DC500" s="401"/>
      <c r="DD500" s="401"/>
      <c r="DE500" s="401"/>
      <c r="DF500" s="401"/>
      <c r="DG500" s="401"/>
      <c r="DH500" s="401"/>
      <c r="DI500" s="401"/>
      <c r="DJ500" s="401"/>
      <c r="DK500" s="401"/>
      <c r="DL500" s="401"/>
      <c r="DM500" s="401"/>
      <c r="DN500" s="401"/>
      <c r="DO500" s="401"/>
      <c r="DP500" s="401"/>
      <c r="DQ500" s="401"/>
      <c r="DR500" s="401"/>
      <c r="DS500" s="401"/>
      <c r="DT500" s="401"/>
      <c r="DU500" s="401"/>
      <c r="DV500" s="401"/>
      <c r="DW500" s="401"/>
      <c r="DX500" s="401"/>
      <c r="DY500" s="401"/>
      <c r="DZ500" s="401"/>
      <c r="EA500" s="401"/>
      <c r="EB500" s="401"/>
      <c r="EC500" s="401"/>
      <c r="ED500" s="401"/>
      <c r="EE500" s="401"/>
      <c r="EF500" s="401"/>
      <c r="EG500" s="401"/>
      <c r="EH500" s="401"/>
      <c r="EI500" s="401"/>
      <c r="EJ500" s="401"/>
      <c r="EK500" s="401"/>
    </row>
    <row r="501" spans="1:141" ht="14.4" x14ac:dyDescent="0.3">
      <c r="A501" s="401"/>
      <c r="B501" s="401"/>
      <c r="C501" s="401"/>
      <c r="D501" s="401"/>
      <c r="E501" s="401"/>
      <c r="F501" s="401"/>
      <c r="G501" s="401"/>
      <c r="H501" s="401"/>
      <c r="I501" s="401"/>
      <c r="J501" s="401"/>
      <c r="K501" s="401"/>
      <c r="L501" s="401"/>
      <c r="M501" s="401"/>
      <c r="N501" s="401"/>
      <c r="O501" s="401"/>
      <c r="P501" s="401"/>
      <c r="Q501" s="401"/>
      <c r="R501" s="401"/>
      <c r="S501" s="401"/>
      <c r="T501" s="401"/>
      <c r="U501" s="401"/>
      <c r="V501" s="401"/>
      <c r="W501" s="401"/>
      <c r="X501" s="401"/>
      <c r="Y501" s="401"/>
      <c r="Z501" s="401"/>
      <c r="AA501" s="401"/>
      <c r="AB501" s="401"/>
      <c r="AC501" s="401"/>
      <c r="AD501" s="401"/>
      <c r="AE501" s="401"/>
      <c r="AF501" s="401"/>
      <c r="AG501" s="401"/>
      <c r="AH501" s="401"/>
      <c r="AI501" s="401"/>
      <c r="AJ501" s="401"/>
      <c r="AK501" s="401"/>
      <c r="AL501" s="401"/>
      <c r="AM501" s="401"/>
      <c r="AN501" s="401"/>
      <c r="AO501" s="401"/>
      <c r="AP501" s="401"/>
      <c r="AQ501" s="401"/>
      <c r="AR501" s="401"/>
      <c r="AS501" s="401"/>
      <c r="AT501" s="401"/>
      <c r="AU501" s="401"/>
      <c r="AV501" s="401"/>
      <c r="AW501" s="401"/>
      <c r="AX501" s="401"/>
      <c r="AY501" s="401"/>
      <c r="AZ501" s="401"/>
      <c r="BA501" s="401"/>
      <c r="BB501" s="401"/>
      <c r="BC501" s="401"/>
      <c r="BD501" s="401"/>
      <c r="BE501" s="401"/>
      <c r="BF501" s="401"/>
      <c r="BG501" s="401"/>
      <c r="BH501" s="401"/>
      <c r="BI501" s="401"/>
      <c r="BJ501" s="401"/>
      <c r="BK501" s="401"/>
      <c r="BL501" s="401"/>
      <c r="BM501" s="401"/>
      <c r="BN501" s="401"/>
      <c r="BO501" s="401"/>
      <c r="BP501" s="401"/>
      <c r="BQ501" s="401"/>
      <c r="BR501" s="401"/>
      <c r="BS501" s="401"/>
      <c r="BT501" s="401"/>
      <c r="BU501" s="401"/>
      <c r="BV501" s="401"/>
      <c r="BW501" s="401"/>
      <c r="BX501" s="401"/>
      <c r="BY501" s="401"/>
      <c r="BZ501" s="401"/>
      <c r="CA501" s="401"/>
      <c r="CB501" s="401"/>
      <c r="CC501" s="401"/>
      <c r="CD501" s="401"/>
      <c r="CE501" s="401"/>
      <c r="CF501" s="401"/>
      <c r="CG501" s="401"/>
      <c r="CH501" s="401"/>
      <c r="CI501" s="401"/>
      <c r="CJ501" s="401"/>
      <c r="CK501" s="401"/>
      <c r="CL501" s="401"/>
      <c r="CM501" s="401"/>
      <c r="CN501" s="401"/>
      <c r="CO501" s="401"/>
      <c r="CP501" s="401"/>
      <c r="CQ501" s="401"/>
      <c r="CR501" s="401"/>
      <c r="CS501" s="401"/>
      <c r="CT501" s="401"/>
      <c r="CU501" s="401"/>
      <c r="CV501" s="401"/>
      <c r="CW501" s="401"/>
      <c r="CX501" s="401"/>
      <c r="CY501" s="401"/>
      <c r="CZ501" s="401"/>
      <c r="DA501" s="401"/>
      <c r="DB501" s="401"/>
      <c r="DC501" s="401"/>
      <c r="DD501" s="401"/>
      <c r="DE501" s="401"/>
      <c r="DF501" s="401"/>
      <c r="DG501" s="401"/>
      <c r="DH501" s="401"/>
      <c r="DI501" s="401"/>
      <c r="DJ501" s="401"/>
      <c r="DK501" s="401"/>
      <c r="DL501" s="401"/>
      <c r="DM501" s="401"/>
      <c r="DN501" s="401"/>
      <c r="DO501" s="401"/>
      <c r="DP501" s="401"/>
      <c r="DQ501" s="401"/>
      <c r="DR501" s="401"/>
      <c r="DS501" s="401"/>
      <c r="DT501" s="401"/>
      <c r="DU501" s="401"/>
      <c r="DV501" s="401"/>
      <c r="DW501" s="401"/>
      <c r="DX501" s="401"/>
      <c r="DY501" s="401"/>
      <c r="DZ501" s="401"/>
      <c r="EA501" s="401"/>
      <c r="EB501" s="401"/>
      <c r="EC501" s="401"/>
      <c r="ED501" s="401"/>
      <c r="EE501" s="401"/>
      <c r="EF501" s="401"/>
      <c r="EG501" s="401"/>
      <c r="EH501" s="401"/>
      <c r="EI501" s="401"/>
      <c r="EJ501" s="401"/>
      <c r="EK501" s="401"/>
    </row>
    <row r="502" spans="1:141" ht="14.4" x14ac:dyDescent="0.3">
      <c r="A502" s="401"/>
      <c r="B502" s="401"/>
      <c r="C502" s="401"/>
      <c r="D502" s="401"/>
      <c r="E502" s="401"/>
      <c r="F502" s="401"/>
      <c r="G502" s="401"/>
      <c r="H502" s="401"/>
      <c r="I502" s="401"/>
      <c r="J502" s="401"/>
      <c r="K502" s="401"/>
      <c r="L502" s="401"/>
      <c r="M502" s="401"/>
      <c r="N502" s="401"/>
      <c r="O502" s="401"/>
      <c r="P502" s="401"/>
      <c r="Q502" s="401"/>
      <c r="R502" s="401"/>
      <c r="S502" s="401"/>
      <c r="T502" s="401"/>
      <c r="U502" s="401"/>
      <c r="V502" s="401"/>
      <c r="W502" s="401"/>
      <c r="X502" s="401"/>
      <c r="Y502" s="401"/>
      <c r="Z502" s="401"/>
      <c r="AA502" s="401"/>
      <c r="AB502" s="401"/>
      <c r="AC502" s="401"/>
      <c r="AD502" s="401"/>
      <c r="AE502" s="401"/>
      <c r="AF502" s="401"/>
      <c r="AG502" s="401"/>
      <c r="AH502" s="401"/>
      <c r="AI502" s="401"/>
      <c r="AJ502" s="401"/>
      <c r="AK502" s="401"/>
      <c r="AL502" s="401"/>
      <c r="AM502" s="401"/>
      <c r="AN502" s="401"/>
      <c r="AO502" s="401"/>
      <c r="AP502" s="401"/>
      <c r="AQ502" s="401"/>
      <c r="AR502" s="401"/>
      <c r="AS502" s="401"/>
      <c r="AT502" s="401"/>
      <c r="AU502" s="401"/>
      <c r="AV502" s="401"/>
      <c r="AW502" s="401"/>
      <c r="AX502" s="401"/>
      <c r="AY502" s="401"/>
      <c r="AZ502" s="401"/>
      <c r="BA502" s="401"/>
      <c r="BB502" s="401"/>
      <c r="BC502" s="401"/>
      <c r="BD502" s="401"/>
      <c r="BE502" s="401"/>
      <c r="BF502" s="401"/>
      <c r="BG502" s="401"/>
      <c r="BH502" s="401"/>
      <c r="BI502" s="401"/>
      <c r="BJ502" s="401"/>
      <c r="BK502" s="401"/>
      <c r="BL502" s="401"/>
      <c r="BM502" s="401"/>
      <c r="BN502" s="401"/>
      <c r="BO502" s="401"/>
      <c r="BP502" s="401"/>
      <c r="BQ502" s="401"/>
      <c r="BR502" s="401"/>
      <c r="BS502" s="401"/>
      <c r="BT502" s="401"/>
      <c r="BU502" s="401"/>
      <c r="BV502" s="401"/>
      <c r="BW502" s="401"/>
      <c r="BX502" s="401"/>
      <c r="BY502" s="401"/>
      <c r="BZ502" s="401"/>
      <c r="CA502" s="401"/>
      <c r="CB502" s="401"/>
      <c r="CC502" s="401"/>
      <c r="CD502" s="401"/>
      <c r="CE502" s="401"/>
      <c r="CF502" s="401"/>
      <c r="CG502" s="401"/>
      <c r="CH502" s="401"/>
      <c r="CI502" s="401"/>
      <c r="CJ502" s="401"/>
      <c r="CK502" s="401"/>
      <c r="CL502" s="401"/>
      <c r="CM502" s="401"/>
      <c r="CN502" s="401"/>
      <c r="CO502" s="401"/>
      <c r="CP502" s="401"/>
      <c r="CQ502" s="401"/>
      <c r="CR502" s="401"/>
      <c r="CS502" s="401"/>
      <c r="CT502" s="401"/>
      <c r="CU502" s="401"/>
      <c r="CV502" s="401"/>
      <c r="CW502" s="401"/>
      <c r="CX502" s="401"/>
      <c r="CY502" s="401"/>
      <c r="CZ502" s="401"/>
      <c r="DA502" s="401"/>
      <c r="DB502" s="401"/>
      <c r="DC502" s="401"/>
      <c r="DD502" s="401"/>
      <c r="DE502" s="401"/>
      <c r="DF502" s="401"/>
      <c r="DG502" s="401"/>
      <c r="DH502" s="401"/>
      <c r="DI502" s="401"/>
      <c r="DJ502" s="401"/>
      <c r="DK502" s="401"/>
      <c r="DL502" s="401"/>
      <c r="DM502" s="401"/>
      <c r="DN502" s="401"/>
      <c r="DO502" s="401"/>
      <c r="DP502" s="401"/>
      <c r="DQ502" s="401"/>
      <c r="DR502" s="401"/>
      <c r="DS502" s="401"/>
      <c r="DT502" s="401"/>
      <c r="DU502" s="401"/>
      <c r="DV502" s="401"/>
      <c r="DW502" s="401"/>
      <c r="DX502" s="401"/>
      <c r="DY502" s="401"/>
      <c r="DZ502" s="401"/>
      <c r="EA502" s="401"/>
      <c r="EB502" s="401"/>
      <c r="EC502" s="401"/>
      <c r="ED502" s="401"/>
      <c r="EE502" s="401"/>
      <c r="EF502" s="401"/>
      <c r="EG502" s="401"/>
      <c r="EH502" s="401"/>
      <c r="EI502" s="401"/>
      <c r="EJ502" s="401"/>
      <c r="EK502" s="401"/>
    </row>
    <row r="503" spans="1:141" ht="14.4" x14ac:dyDescent="0.3">
      <c r="A503" s="401"/>
      <c r="B503" s="401"/>
      <c r="C503" s="401"/>
      <c r="D503" s="401"/>
      <c r="E503" s="401"/>
      <c r="F503" s="401"/>
      <c r="G503" s="401"/>
      <c r="H503" s="401"/>
      <c r="I503" s="401"/>
      <c r="J503" s="401"/>
      <c r="K503" s="401"/>
      <c r="L503" s="401"/>
      <c r="M503" s="401"/>
      <c r="N503" s="401"/>
      <c r="O503" s="401"/>
      <c r="P503" s="401"/>
      <c r="Q503" s="401"/>
      <c r="R503" s="401"/>
      <c r="S503" s="401"/>
      <c r="T503" s="401"/>
      <c r="U503" s="401"/>
      <c r="V503" s="401"/>
      <c r="W503" s="401"/>
      <c r="X503" s="401"/>
      <c r="Y503" s="401"/>
      <c r="Z503" s="401"/>
      <c r="AA503" s="401"/>
      <c r="AB503" s="401"/>
      <c r="AC503" s="401"/>
      <c r="AD503" s="401"/>
      <c r="AE503" s="401"/>
      <c r="AF503" s="401"/>
      <c r="AG503" s="401"/>
      <c r="AH503" s="401"/>
      <c r="AI503" s="401"/>
      <c r="AJ503" s="401"/>
      <c r="AK503" s="401"/>
      <c r="AL503" s="401"/>
      <c r="AM503" s="401"/>
      <c r="AN503" s="401"/>
      <c r="AO503" s="401"/>
      <c r="AP503" s="401"/>
      <c r="AQ503" s="401"/>
      <c r="AR503" s="401"/>
      <c r="AS503" s="401"/>
      <c r="AT503" s="401"/>
      <c r="AU503" s="401"/>
      <c r="AV503" s="401"/>
      <c r="AW503" s="401"/>
      <c r="AX503" s="401"/>
      <c r="AY503" s="401"/>
      <c r="AZ503" s="401"/>
      <c r="BA503" s="401"/>
      <c r="BB503" s="401"/>
      <c r="BC503" s="401"/>
      <c r="BD503" s="401"/>
      <c r="BE503" s="401"/>
      <c r="BF503" s="401"/>
      <c r="BG503" s="401"/>
      <c r="BH503" s="401"/>
      <c r="BI503" s="401"/>
      <c r="BJ503" s="401"/>
      <c r="BK503" s="401"/>
      <c r="BL503" s="401"/>
      <c r="BM503" s="401"/>
      <c r="BN503" s="401"/>
      <c r="BO503" s="401"/>
      <c r="BP503" s="401"/>
      <c r="BQ503" s="401"/>
      <c r="BR503" s="401"/>
      <c r="BS503" s="401"/>
      <c r="BT503" s="401"/>
      <c r="BU503" s="401"/>
      <c r="BV503" s="401"/>
      <c r="BW503" s="401"/>
      <c r="BX503" s="401"/>
      <c r="BY503" s="401"/>
      <c r="BZ503" s="401"/>
      <c r="CA503" s="401"/>
      <c r="CB503" s="401"/>
      <c r="CC503" s="401"/>
      <c r="CD503" s="401"/>
      <c r="CE503" s="401"/>
      <c r="CF503" s="401"/>
      <c r="CG503" s="401"/>
      <c r="CH503" s="401"/>
      <c r="CI503" s="401"/>
      <c r="CJ503" s="401"/>
      <c r="CK503" s="401"/>
      <c r="CL503" s="401"/>
      <c r="CM503" s="401"/>
      <c r="CN503" s="401"/>
      <c r="CO503" s="401"/>
      <c r="CP503" s="401"/>
      <c r="CQ503" s="401"/>
      <c r="CR503" s="401"/>
      <c r="CS503" s="401"/>
      <c r="CT503" s="401"/>
      <c r="CU503" s="401"/>
      <c r="CV503" s="401"/>
      <c r="CW503" s="401"/>
      <c r="CX503" s="401"/>
      <c r="CY503" s="401"/>
      <c r="CZ503" s="401"/>
      <c r="DA503" s="401"/>
      <c r="DB503" s="401"/>
      <c r="DC503" s="401"/>
      <c r="DD503" s="401"/>
      <c r="DE503" s="401"/>
      <c r="DF503" s="401"/>
      <c r="DG503" s="401"/>
      <c r="DH503" s="401"/>
      <c r="DI503" s="401"/>
      <c r="DJ503" s="401"/>
      <c r="DK503" s="401"/>
      <c r="DL503" s="401"/>
      <c r="DM503" s="401"/>
      <c r="DN503" s="401"/>
      <c r="DO503" s="401"/>
      <c r="DP503" s="401"/>
      <c r="DQ503" s="401"/>
      <c r="DR503" s="401"/>
      <c r="DS503" s="401"/>
      <c r="DT503" s="401"/>
      <c r="DU503" s="401"/>
      <c r="DV503" s="401"/>
      <c r="DW503" s="401"/>
      <c r="DX503" s="401"/>
      <c r="DY503" s="401"/>
      <c r="DZ503" s="401"/>
      <c r="EA503" s="401"/>
      <c r="EB503" s="401"/>
      <c r="EC503" s="401"/>
      <c r="ED503" s="401"/>
      <c r="EE503" s="401"/>
      <c r="EF503" s="401"/>
      <c r="EG503" s="401"/>
      <c r="EH503" s="401"/>
      <c r="EI503" s="401"/>
      <c r="EJ503" s="401"/>
      <c r="EK503" s="401"/>
    </row>
    <row r="504" spans="1:141" ht="14.4" x14ac:dyDescent="0.3">
      <c r="A504" s="401"/>
      <c r="B504" s="401"/>
      <c r="C504" s="401"/>
      <c r="D504" s="401"/>
      <c r="E504" s="401"/>
      <c r="F504" s="401"/>
      <c r="G504" s="401"/>
      <c r="H504" s="401"/>
      <c r="I504" s="401"/>
      <c r="J504" s="401"/>
      <c r="K504" s="401"/>
      <c r="L504" s="401"/>
      <c r="M504" s="401"/>
      <c r="N504" s="401"/>
      <c r="O504" s="401"/>
      <c r="P504" s="401"/>
      <c r="Q504" s="401"/>
      <c r="R504" s="401"/>
      <c r="S504" s="401"/>
      <c r="T504" s="401"/>
      <c r="U504" s="401"/>
      <c r="V504" s="401"/>
      <c r="W504" s="401"/>
      <c r="X504" s="401"/>
      <c r="Y504" s="401"/>
      <c r="Z504" s="401"/>
      <c r="AA504" s="401"/>
      <c r="AB504" s="401"/>
      <c r="AC504" s="401"/>
      <c r="AD504" s="401"/>
      <c r="AE504" s="401"/>
      <c r="AF504" s="401"/>
      <c r="AG504" s="401"/>
      <c r="AH504" s="401"/>
      <c r="AI504" s="401"/>
      <c r="AJ504" s="401"/>
      <c r="AK504" s="401"/>
      <c r="AL504" s="401"/>
      <c r="AM504" s="401"/>
      <c r="AN504" s="401"/>
      <c r="AO504" s="401"/>
      <c r="AP504" s="401"/>
      <c r="AQ504" s="401"/>
      <c r="AR504" s="401"/>
      <c r="AS504" s="401"/>
      <c r="AT504" s="401"/>
      <c r="AU504" s="401"/>
      <c r="AV504" s="401"/>
      <c r="AW504" s="401"/>
      <c r="AX504" s="401"/>
      <c r="AY504" s="401"/>
      <c r="AZ504" s="401"/>
      <c r="BA504" s="401"/>
      <c r="BB504" s="401"/>
      <c r="BC504" s="401"/>
      <c r="BD504" s="401"/>
      <c r="BE504" s="401"/>
      <c r="BF504" s="401"/>
      <c r="BG504" s="401"/>
      <c r="BH504" s="401"/>
      <c r="BI504" s="401"/>
      <c r="BJ504" s="401"/>
      <c r="BK504" s="401"/>
      <c r="BL504" s="401"/>
      <c r="BM504" s="401"/>
      <c r="BN504" s="401"/>
      <c r="BO504" s="401"/>
      <c r="BP504" s="401"/>
      <c r="BQ504" s="401"/>
      <c r="BR504" s="401"/>
      <c r="BS504" s="401"/>
      <c r="BT504" s="401"/>
      <c r="BU504" s="401"/>
      <c r="BV504" s="401"/>
      <c r="BW504" s="401"/>
      <c r="BX504" s="401"/>
      <c r="BY504" s="401"/>
      <c r="BZ504" s="401"/>
      <c r="CA504" s="401"/>
      <c r="CB504" s="401"/>
      <c r="CC504" s="401"/>
      <c r="CD504" s="401"/>
      <c r="CE504" s="401"/>
      <c r="CF504" s="401"/>
      <c r="CG504" s="401"/>
      <c r="CH504" s="401"/>
      <c r="CI504" s="401"/>
      <c r="CJ504" s="401"/>
      <c r="CK504" s="401"/>
      <c r="CL504" s="401"/>
      <c r="CM504" s="401"/>
      <c r="CN504" s="401"/>
      <c r="CO504" s="401"/>
      <c r="CP504" s="401"/>
      <c r="CQ504" s="401"/>
      <c r="CR504" s="401"/>
      <c r="CS504" s="401"/>
      <c r="CT504" s="401"/>
      <c r="CU504" s="401"/>
      <c r="CV504" s="401"/>
      <c r="CW504" s="401"/>
      <c r="CX504" s="401"/>
      <c r="CY504" s="401"/>
      <c r="CZ504" s="401"/>
      <c r="DA504" s="401"/>
      <c r="DB504" s="401"/>
      <c r="DC504" s="401"/>
      <c r="DD504" s="401"/>
      <c r="DE504" s="401"/>
      <c r="DF504" s="401"/>
      <c r="DG504" s="401"/>
      <c r="DH504" s="401"/>
      <c r="DI504" s="401"/>
      <c r="DJ504" s="401"/>
      <c r="DK504" s="401"/>
      <c r="DL504" s="401"/>
      <c r="DM504" s="401"/>
      <c r="DN504" s="401"/>
      <c r="DO504" s="401"/>
      <c r="DP504" s="401"/>
      <c r="DQ504" s="401"/>
      <c r="DR504" s="401"/>
      <c r="DS504" s="401"/>
      <c r="DT504" s="401"/>
      <c r="DU504" s="401"/>
      <c r="DV504" s="401"/>
      <c r="DW504" s="401"/>
      <c r="DX504" s="401"/>
      <c r="DY504" s="401"/>
      <c r="DZ504" s="401"/>
      <c r="EA504" s="401"/>
      <c r="EB504" s="401"/>
      <c r="EC504" s="401"/>
      <c r="ED504" s="401"/>
      <c r="EE504" s="401"/>
      <c r="EF504" s="401"/>
      <c r="EG504" s="401"/>
      <c r="EH504" s="401"/>
      <c r="EI504" s="401"/>
      <c r="EJ504" s="401"/>
      <c r="EK504" s="401"/>
    </row>
    <row r="505" spans="1:141" ht="14.4" x14ac:dyDescent="0.3">
      <c r="A505" s="401"/>
      <c r="B505" s="401"/>
      <c r="C505" s="401"/>
      <c r="D505" s="401"/>
      <c r="E505" s="401"/>
      <c r="F505" s="401"/>
      <c r="G505" s="401"/>
      <c r="H505" s="401"/>
      <c r="I505" s="401"/>
      <c r="J505" s="401"/>
      <c r="K505" s="401"/>
      <c r="L505" s="401"/>
      <c r="M505" s="401"/>
      <c r="N505" s="401"/>
      <c r="O505" s="401"/>
      <c r="P505" s="401"/>
      <c r="Q505" s="401"/>
      <c r="R505" s="401"/>
      <c r="S505" s="401"/>
      <c r="T505" s="401"/>
      <c r="U505" s="401"/>
      <c r="V505" s="401"/>
      <c r="W505" s="401"/>
      <c r="X505" s="401"/>
      <c r="Y505" s="401"/>
      <c r="Z505" s="401"/>
      <c r="AA505" s="401"/>
      <c r="AB505" s="401"/>
      <c r="AC505" s="401"/>
      <c r="AD505" s="401"/>
      <c r="AE505" s="401"/>
      <c r="AF505" s="401"/>
      <c r="AG505" s="401"/>
      <c r="AH505" s="401"/>
      <c r="AI505" s="401"/>
      <c r="AJ505" s="401"/>
      <c r="AK505" s="401"/>
      <c r="AL505" s="401"/>
      <c r="AM505" s="401"/>
      <c r="AN505" s="401"/>
      <c r="AO505" s="401"/>
      <c r="AP505" s="401"/>
      <c r="AQ505" s="401"/>
      <c r="AR505" s="401"/>
      <c r="AS505" s="401"/>
      <c r="AT505" s="401"/>
      <c r="AU505" s="401"/>
      <c r="AV505" s="401"/>
      <c r="AW505" s="401"/>
      <c r="AX505" s="401"/>
      <c r="AY505" s="401"/>
      <c r="AZ505" s="401"/>
      <c r="BA505" s="401"/>
      <c r="BB505" s="401"/>
      <c r="BC505" s="401"/>
      <c r="BD505" s="401"/>
      <c r="BE505" s="401"/>
      <c r="BF505" s="401"/>
      <c r="BG505" s="401"/>
      <c r="BH505" s="401"/>
      <c r="BI505" s="401"/>
      <c r="BJ505" s="401"/>
      <c r="BK505" s="401"/>
      <c r="BL505" s="401"/>
      <c r="BM505" s="401"/>
      <c r="BN505" s="401"/>
      <c r="BO505" s="401"/>
      <c r="BP505" s="401"/>
      <c r="BQ505" s="401"/>
      <c r="BR505" s="401"/>
      <c r="BS505" s="401"/>
      <c r="BT505" s="401"/>
      <c r="BU505" s="401"/>
      <c r="BV505" s="401"/>
      <c r="BW505" s="401"/>
      <c r="BX505" s="401"/>
      <c r="BY505" s="401"/>
      <c r="BZ505" s="401"/>
      <c r="CA505" s="401"/>
      <c r="CB505" s="401"/>
      <c r="CC505" s="401"/>
      <c r="CD505" s="401"/>
      <c r="CE505" s="401"/>
      <c r="CF505" s="401"/>
      <c r="CG505" s="401"/>
      <c r="CH505" s="401"/>
      <c r="CI505" s="401"/>
      <c r="CJ505" s="401"/>
      <c r="CK505" s="401"/>
      <c r="CL505" s="401"/>
      <c r="CM505" s="401"/>
      <c r="CN505" s="401"/>
      <c r="CO505" s="401"/>
      <c r="CP505" s="401"/>
      <c r="CQ505" s="401"/>
      <c r="CR505" s="401"/>
      <c r="CS505" s="401"/>
      <c r="CT505" s="401"/>
      <c r="CU505" s="401"/>
      <c r="CV505" s="401"/>
      <c r="CW505" s="401"/>
      <c r="CX505" s="401"/>
      <c r="CY505" s="401"/>
      <c r="CZ505" s="401"/>
      <c r="DA505" s="401"/>
      <c r="DB505" s="401"/>
      <c r="DC505" s="401"/>
      <c r="DD505" s="401"/>
      <c r="DE505" s="401"/>
      <c r="DF505" s="401"/>
      <c r="DG505" s="401"/>
      <c r="DH505" s="401"/>
      <c r="DI505" s="401"/>
      <c r="DJ505" s="401"/>
      <c r="DK505" s="401"/>
      <c r="DL505" s="401"/>
      <c r="DM505" s="401"/>
      <c r="DN505" s="401"/>
      <c r="DO505" s="401"/>
      <c r="DP505" s="401"/>
      <c r="DQ505" s="401"/>
      <c r="DR505" s="401"/>
      <c r="DS505" s="401"/>
      <c r="DT505" s="401"/>
      <c r="DU505" s="401"/>
      <c r="DV505" s="401"/>
      <c r="DW505" s="401"/>
      <c r="DX505" s="401"/>
      <c r="DY505" s="401"/>
      <c r="DZ505" s="401"/>
      <c r="EA505" s="401"/>
      <c r="EB505" s="401"/>
      <c r="EC505" s="401"/>
      <c r="ED505" s="401"/>
      <c r="EE505" s="401"/>
      <c r="EF505" s="401"/>
      <c r="EG505" s="401"/>
      <c r="EH505" s="401"/>
      <c r="EI505" s="401"/>
      <c r="EJ505" s="401"/>
      <c r="EK505" s="401"/>
    </row>
    <row r="506" spans="1:141" ht="14.4" x14ac:dyDescent="0.3">
      <c r="A506" s="401"/>
      <c r="B506" s="401"/>
      <c r="C506" s="401"/>
      <c r="D506" s="401"/>
      <c r="E506" s="401"/>
      <c r="F506" s="401"/>
      <c r="G506" s="401"/>
      <c r="H506" s="401"/>
      <c r="I506" s="401"/>
      <c r="J506" s="401"/>
      <c r="K506" s="401"/>
      <c r="L506" s="401"/>
      <c r="M506" s="401"/>
      <c r="N506" s="401"/>
      <c r="O506" s="401"/>
      <c r="P506" s="401"/>
      <c r="Q506" s="401"/>
      <c r="R506" s="401"/>
      <c r="S506" s="401"/>
      <c r="T506" s="401"/>
      <c r="U506" s="401"/>
      <c r="V506" s="401"/>
      <c r="W506" s="401"/>
      <c r="X506" s="401"/>
      <c r="Y506" s="401"/>
      <c r="Z506" s="401"/>
      <c r="AA506" s="401"/>
      <c r="AB506" s="401"/>
      <c r="AC506" s="401"/>
      <c r="AD506" s="401"/>
      <c r="AE506" s="401"/>
      <c r="AF506" s="401"/>
      <c r="AG506" s="401"/>
      <c r="AH506" s="401"/>
      <c r="AI506" s="401"/>
      <c r="AJ506" s="401"/>
      <c r="AK506" s="401"/>
      <c r="AL506" s="401"/>
      <c r="AM506" s="401"/>
      <c r="AN506" s="401"/>
      <c r="AO506" s="401"/>
      <c r="AP506" s="401"/>
      <c r="AQ506" s="401"/>
      <c r="AR506" s="401"/>
      <c r="AS506" s="401"/>
      <c r="AT506" s="401"/>
      <c r="AU506" s="401"/>
      <c r="AV506" s="401"/>
      <c r="AW506" s="401"/>
      <c r="AX506" s="401"/>
      <c r="AY506" s="401"/>
      <c r="AZ506" s="401"/>
      <c r="BA506" s="401"/>
      <c r="BB506" s="401"/>
      <c r="BC506" s="401"/>
      <c r="BD506" s="401"/>
      <c r="BE506" s="401"/>
      <c r="BF506" s="401"/>
      <c r="BG506" s="401"/>
      <c r="BH506" s="401"/>
      <c r="BI506" s="401"/>
      <c r="BJ506" s="401"/>
      <c r="BK506" s="401"/>
      <c r="BL506" s="401"/>
      <c r="BM506" s="401"/>
      <c r="BN506" s="401"/>
      <c r="BO506" s="401"/>
      <c r="BP506" s="401"/>
      <c r="BQ506" s="401"/>
      <c r="BR506" s="401"/>
      <c r="BS506" s="401"/>
      <c r="BT506" s="401"/>
      <c r="BU506" s="401"/>
      <c r="BV506" s="401"/>
      <c r="BW506" s="401"/>
      <c r="BX506" s="401"/>
      <c r="BY506" s="401"/>
      <c r="BZ506" s="401"/>
      <c r="CA506" s="401"/>
      <c r="CB506" s="401"/>
      <c r="CC506" s="401"/>
      <c r="CD506" s="401"/>
      <c r="CE506" s="401"/>
      <c r="CF506" s="401"/>
      <c r="CG506" s="401"/>
      <c r="CH506" s="401"/>
      <c r="CI506" s="401"/>
      <c r="CJ506" s="401"/>
      <c r="CK506" s="401"/>
      <c r="CL506" s="401"/>
      <c r="CM506" s="401"/>
      <c r="CN506" s="401"/>
      <c r="CO506" s="401"/>
      <c r="CP506" s="401"/>
      <c r="CQ506" s="401"/>
      <c r="CR506" s="401"/>
      <c r="CS506" s="401"/>
      <c r="CT506" s="401"/>
      <c r="CU506" s="401"/>
      <c r="CV506" s="401"/>
      <c r="CW506" s="401"/>
      <c r="CX506" s="401"/>
      <c r="CY506" s="401"/>
      <c r="CZ506" s="401"/>
      <c r="DA506" s="401"/>
      <c r="DB506" s="401"/>
      <c r="DC506" s="401"/>
      <c r="DD506" s="401"/>
      <c r="DE506" s="401"/>
      <c r="DF506" s="401"/>
      <c r="DG506" s="401"/>
      <c r="DH506" s="401"/>
      <c r="DI506" s="401"/>
      <c r="DJ506" s="401"/>
      <c r="DK506" s="401"/>
      <c r="DL506" s="401"/>
      <c r="DM506" s="401"/>
      <c r="DN506" s="401"/>
      <c r="DO506" s="401"/>
      <c r="DP506" s="401"/>
      <c r="DQ506" s="401"/>
      <c r="DR506" s="401"/>
      <c r="DS506" s="401"/>
      <c r="DT506" s="401"/>
      <c r="DU506" s="401"/>
      <c r="DV506" s="401"/>
      <c r="DW506" s="401"/>
      <c r="DX506" s="401"/>
      <c r="DY506" s="401"/>
      <c r="DZ506" s="401"/>
      <c r="EA506" s="401"/>
      <c r="EB506" s="401"/>
      <c r="EC506" s="401"/>
      <c r="ED506" s="401"/>
      <c r="EE506" s="401"/>
      <c r="EF506" s="401"/>
      <c r="EG506" s="401"/>
      <c r="EH506" s="401"/>
      <c r="EI506" s="401"/>
      <c r="EJ506" s="401"/>
      <c r="EK506" s="401"/>
    </row>
    <row r="507" spans="1:141" ht="14.4" x14ac:dyDescent="0.3">
      <c r="A507" s="401"/>
      <c r="B507" s="401"/>
      <c r="C507" s="401"/>
      <c r="D507" s="401"/>
      <c r="E507" s="401"/>
      <c r="F507" s="401"/>
      <c r="G507" s="401"/>
      <c r="H507" s="401"/>
      <c r="I507" s="401"/>
      <c r="J507" s="401"/>
      <c r="K507" s="401"/>
      <c r="L507" s="401"/>
      <c r="M507" s="401"/>
      <c r="N507" s="401"/>
      <c r="O507" s="401"/>
      <c r="P507" s="401"/>
      <c r="Q507" s="401"/>
      <c r="R507" s="401"/>
      <c r="S507" s="401"/>
      <c r="T507" s="401"/>
      <c r="U507" s="401"/>
      <c r="V507" s="401"/>
      <c r="W507" s="401"/>
      <c r="X507" s="401"/>
      <c r="Y507" s="401"/>
      <c r="Z507" s="401"/>
      <c r="AA507" s="401"/>
      <c r="AB507" s="401"/>
      <c r="AC507" s="401"/>
      <c r="AD507" s="401"/>
      <c r="AE507" s="401"/>
      <c r="AF507" s="401"/>
      <c r="AG507" s="401"/>
      <c r="AH507" s="401"/>
      <c r="AI507" s="401"/>
      <c r="AJ507" s="401"/>
      <c r="AK507" s="401"/>
      <c r="AL507" s="401"/>
      <c r="AM507" s="401"/>
      <c r="AN507" s="401"/>
      <c r="AO507" s="401"/>
      <c r="AP507" s="401"/>
      <c r="AQ507" s="401"/>
      <c r="AR507" s="401"/>
      <c r="AS507" s="401"/>
      <c r="AT507" s="401"/>
      <c r="AU507" s="401"/>
      <c r="AV507" s="401"/>
      <c r="AW507" s="401"/>
      <c r="AX507" s="401"/>
      <c r="AY507" s="401"/>
      <c r="AZ507" s="401"/>
      <c r="BA507" s="401"/>
      <c r="BB507" s="401"/>
      <c r="BC507" s="401"/>
      <c r="BD507" s="401"/>
      <c r="BE507" s="401"/>
      <c r="BF507" s="401"/>
      <c r="BG507" s="401"/>
      <c r="BH507" s="401"/>
      <c r="BI507" s="401"/>
      <c r="BJ507" s="401"/>
      <c r="BK507" s="401"/>
      <c r="BL507" s="401"/>
      <c r="BM507" s="401"/>
      <c r="BN507" s="401"/>
      <c r="BO507" s="401"/>
      <c r="BP507" s="401"/>
      <c r="BQ507" s="401"/>
      <c r="BR507" s="401"/>
      <c r="BS507" s="401"/>
      <c r="BT507" s="401"/>
      <c r="BU507" s="401"/>
      <c r="BV507" s="401"/>
      <c r="BW507" s="401"/>
      <c r="BX507" s="401"/>
      <c r="BY507" s="401"/>
      <c r="BZ507" s="401"/>
      <c r="CA507" s="401"/>
      <c r="CB507" s="401"/>
      <c r="CC507" s="401"/>
      <c r="CD507" s="401"/>
      <c r="CE507" s="401"/>
      <c r="CF507" s="401"/>
      <c r="CG507" s="401"/>
      <c r="CH507" s="401"/>
      <c r="CI507" s="401"/>
      <c r="CJ507" s="401"/>
      <c r="CK507" s="401"/>
      <c r="CL507" s="401"/>
      <c r="CM507" s="401"/>
      <c r="CN507" s="401"/>
      <c r="CO507" s="401"/>
      <c r="CP507" s="401"/>
      <c r="CQ507" s="401"/>
      <c r="CR507" s="401"/>
      <c r="CS507" s="401"/>
      <c r="CT507" s="401"/>
      <c r="CU507" s="401"/>
      <c r="CV507" s="401"/>
      <c r="CW507" s="401"/>
      <c r="CX507" s="401"/>
      <c r="CY507" s="401"/>
      <c r="CZ507" s="401"/>
      <c r="DA507" s="401"/>
      <c r="DB507" s="401"/>
      <c r="DC507" s="401"/>
      <c r="DD507" s="401"/>
      <c r="DE507" s="401"/>
      <c r="DF507" s="401"/>
      <c r="DG507" s="401"/>
      <c r="DH507" s="401"/>
      <c r="DI507" s="401"/>
      <c r="DJ507" s="401"/>
      <c r="DK507" s="401"/>
      <c r="DL507" s="401"/>
      <c r="DM507" s="401"/>
      <c r="DN507" s="401"/>
      <c r="DO507" s="401"/>
      <c r="DP507" s="401"/>
      <c r="DQ507" s="401"/>
      <c r="DR507" s="401"/>
      <c r="DS507" s="401"/>
      <c r="DT507" s="401"/>
      <c r="DU507" s="401"/>
      <c r="DV507" s="401"/>
      <c r="DW507" s="401"/>
      <c r="DX507" s="401"/>
      <c r="DY507" s="401"/>
      <c r="DZ507" s="401"/>
      <c r="EA507" s="401"/>
      <c r="EB507" s="401"/>
      <c r="EC507" s="401"/>
      <c r="ED507" s="401"/>
      <c r="EE507" s="401"/>
      <c r="EF507" s="401"/>
      <c r="EG507" s="401"/>
      <c r="EH507" s="401"/>
      <c r="EI507" s="401"/>
      <c r="EJ507" s="401"/>
      <c r="EK507" s="401"/>
    </row>
    <row r="508" spans="1:141" ht="14.4" x14ac:dyDescent="0.3">
      <c r="A508" s="401"/>
      <c r="B508" s="401"/>
      <c r="C508" s="401"/>
      <c r="D508" s="401"/>
      <c r="E508" s="401"/>
      <c r="F508" s="401"/>
      <c r="G508" s="401"/>
      <c r="H508" s="401"/>
      <c r="I508" s="401"/>
      <c r="J508" s="401"/>
      <c r="K508" s="401"/>
      <c r="L508" s="401"/>
      <c r="M508" s="401"/>
      <c r="N508" s="401"/>
      <c r="O508" s="401"/>
      <c r="P508" s="401"/>
      <c r="Q508" s="401"/>
      <c r="R508" s="401"/>
      <c r="S508" s="401"/>
      <c r="T508" s="401"/>
      <c r="U508" s="401"/>
      <c r="V508" s="401"/>
      <c r="W508" s="401"/>
      <c r="X508" s="401"/>
      <c r="Y508" s="401"/>
      <c r="Z508" s="401"/>
      <c r="AA508" s="401"/>
      <c r="AB508" s="401"/>
      <c r="AC508" s="401"/>
      <c r="AD508" s="401"/>
      <c r="AE508" s="401"/>
      <c r="AF508" s="401"/>
      <c r="AG508" s="401"/>
      <c r="AH508" s="401"/>
      <c r="AI508" s="401"/>
      <c r="AJ508" s="401"/>
      <c r="AK508" s="401"/>
      <c r="AL508" s="401"/>
      <c r="AM508" s="401"/>
      <c r="AN508" s="401"/>
      <c r="AO508" s="401"/>
      <c r="AP508" s="401"/>
      <c r="AQ508" s="401"/>
      <c r="AR508" s="401"/>
      <c r="AS508" s="401"/>
      <c r="AT508" s="401"/>
      <c r="AU508" s="401"/>
      <c r="AV508" s="401"/>
      <c r="AW508" s="401"/>
      <c r="AX508" s="401"/>
      <c r="AY508" s="401"/>
      <c r="AZ508" s="401"/>
      <c r="BA508" s="401"/>
      <c r="BB508" s="401"/>
      <c r="BC508" s="401"/>
      <c r="BD508" s="401"/>
      <c r="BE508" s="401"/>
      <c r="BF508" s="401"/>
      <c r="BG508" s="401"/>
      <c r="BH508" s="401"/>
      <c r="BI508" s="401"/>
      <c r="BJ508" s="401"/>
      <c r="BK508" s="401"/>
      <c r="BL508" s="401"/>
      <c r="BM508" s="401"/>
      <c r="BN508" s="401"/>
      <c r="BO508" s="401"/>
      <c r="BP508" s="401"/>
      <c r="BQ508" s="401"/>
      <c r="BR508" s="401"/>
      <c r="BS508" s="401"/>
      <c r="BT508" s="401"/>
      <c r="BU508" s="401"/>
      <c r="BV508" s="401"/>
      <c r="BW508" s="401"/>
      <c r="BX508" s="401"/>
      <c r="BY508" s="401"/>
      <c r="BZ508" s="401"/>
      <c r="CA508" s="401"/>
      <c r="CB508" s="401"/>
      <c r="CC508" s="401"/>
      <c r="CD508" s="401"/>
      <c r="CE508" s="401"/>
      <c r="CF508" s="401"/>
      <c r="CG508" s="401"/>
      <c r="CH508" s="401"/>
      <c r="CI508" s="401"/>
      <c r="CJ508" s="401"/>
      <c r="CK508" s="401"/>
      <c r="CL508" s="401"/>
      <c r="CM508" s="401"/>
      <c r="CN508" s="401"/>
      <c r="CO508" s="401"/>
      <c r="CP508" s="401"/>
      <c r="CQ508" s="401"/>
      <c r="CR508" s="401"/>
      <c r="CS508" s="401"/>
      <c r="CT508" s="401"/>
      <c r="CU508" s="401"/>
      <c r="CV508" s="401"/>
      <c r="CW508" s="401"/>
      <c r="CX508" s="401"/>
      <c r="CY508" s="401"/>
      <c r="CZ508" s="401"/>
      <c r="DA508" s="401"/>
      <c r="DB508" s="401"/>
      <c r="DC508" s="401"/>
      <c r="DD508" s="401"/>
      <c r="DE508" s="401"/>
      <c r="DF508" s="401"/>
      <c r="DG508" s="401"/>
      <c r="DH508" s="401"/>
      <c r="DI508" s="401"/>
      <c r="DJ508" s="401"/>
      <c r="DK508" s="401"/>
      <c r="DL508" s="401"/>
      <c r="DM508" s="401"/>
      <c r="DN508" s="401"/>
      <c r="DO508" s="401"/>
      <c r="DP508" s="401"/>
      <c r="DQ508" s="401"/>
      <c r="DR508" s="401"/>
      <c r="DS508" s="401"/>
      <c r="DT508" s="401"/>
      <c r="DU508" s="401"/>
      <c r="DV508" s="401"/>
      <c r="DW508" s="401"/>
      <c r="DX508" s="401"/>
      <c r="DY508" s="401"/>
      <c r="DZ508" s="401"/>
      <c r="EA508" s="401"/>
      <c r="EB508" s="401"/>
      <c r="EC508" s="401"/>
      <c r="ED508" s="401"/>
      <c r="EE508" s="401"/>
      <c r="EF508" s="401"/>
      <c r="EG508" s="401"/>
      <c r="EH508" s="401"/>
      <c r="EI508" s="401"/>
      <c r="EJ508" s="401"/>
      <c r="EK508" s="401"/>
    </row>
    <row r="509" spans="1:141" ht="14.4" x14ac:dyDescent="0.3">
      <c r="A509" s="401"/>
      <c r="B509" s="401"/>
      <c r="C509" s="401"/>
      <c r="D509" s="401"/>
      <c r="E509" s="401"/>
      <c r="F509" s="401"/>
      <c r="G509" s="401"/>
      <c r="H509" s="401"/>
      <c r="I509" s="401"/>
      <c r="J509" s="401"/>
      <c r="K509" s="401"/>
      <c r="L509" s="401"/>
      <c r="M509" s="401"/>
      <c r="N509" s="401"/>
      <c r="O509" s="401"/>
      <c r="P509" s="401"/>
      <c r="Q509" s="401"/>
      <c r="R509" s="401"/>
      <c r="S509" s="401"/>
      <c r="T509" s="401"/>
      <c r="U509" s="401"/>
      <c r="V509" s="401"/>
      <c r="W509" s="401"/>
      <c r="X509" s="401"/>
      <c r="Y509" s="401"/>
      <c r="Z509" s="401"/>
      <c r="AA509" s="401"/>
      <c r="AB509" s="401"/>
      <c r="AC509" s="401"/>
      <c r="AD509" s="401"/>
      <c r="AE509" s="401"/>
      <c r="AF509" s="401"/>
      <c r="AG509" s="401"/>
      <c r="AH509" s="401"/>
      <c r="AI509" s="401"/>
      <c r="AJ509" s="401"/>
      <c r="AK509" s="401"/>
      <c r="AL509" s="401"/>
      <c r="AM509" s="401"/>
      <c r="AN509" s="401"/>
      <c r="AO509" s="401"/>
      <c r="AP509" s="401"/>
      <c r="AQ509" s="401"/>
      <c r="AR509" s="401"/>
      <c r="AS509" s="401"/>
      <c r="AT509" s="401"/>
      <c r="AU509" s="401"/>
      <c r="AV509" s="401"/>
      <c r="AW509" s="401"/>
      <c r="AX509" s="401"/>
      <c r="AY509" s="401"/>
      <c r="AZ509" s="401"/>
      <c r="BA509" s="401"/>
      <c r="BB509" s="401"/>
      <c r="BC509" s="401"/>
      <c r="BD509" s="401"/>
      <c r="BE509" s="401"/>
      <c r="BF509" s="401"/>
      <c r="BG509" s="401"/>
      <c r="BH509" s="401"/>
      <c r="BI509" s="401"/>
      <c r="BJ509" s="401"/>
      <c r="BK509" s="401"/>
      <c r="BL509" s="401"/>
      <c r="BM509" s="401"/>
      <c r="BN509" s="401"/>
      <c r="BO509" s="401"/>
      <c r="BP509" s="401"/>
      <c r="BQ509" s="401"/>
      <c r="BR509" s="401"/>
      <c r="BS509" s="401"/>
      <c r="BT509" s="401"/>
      <c r="BU509" s="401"/>
      <c r="BV509" s="401"/>
      <c r="BW509" s="401"/>
      <c r="BX509" s="401"/>
      <c r="BY509" s="401"/>
      <c r="BZ509" s="401"/>
      <c r="CA509" s="401"/>
      <c r="CB509" s="401"/>
      <c r="CC509" s="401"/>
      <c r="CD509" s="401"/>
      <c r="CE509" s="401"/>
      <c r="CF509" s="401"/>
      <c r="CG509" s="401"/>
      <c r="CH509" s="401"/>
      <c r="CI509" s="401"/>
      <c r="CJ509" s="401"/>
      <c r="CK509" s="401"/>
      <c r="CL509" s="401"/>
      <c r="CM509" s="401"/>
      <c r="CN509" s="401"/>
      <c r="CO509" s="401"/>
      <c r="CP509" s="401"/>
      <c r="CQ509" s="401"/>
      <c r="CR509" s="401"/>
      <c r="CS509" s="401"/>
      <c r="CT509" s="401"/>
      <c r="CU509" s="401"/>
      <c r="CV509" s="401"/>
      <c r="CW509" s="401"/>
      <c r="CX509" s="401"/>
      <c r="CY509" s="401"/>
      <c r="CZ509" s="401"/>
      <c r="DA509" s="401"/>
      <c r="DB509" s="401"/>
      <c r="DC509" s="401"/>
      <c r="DD509" s="401"/>
      <c r="DE509" s="401"/>
      <c r="DF509" s="401"/>
      <c r="DG509" s="401"/>
      <c r="DH509" s="401"/>
      <c r="DI509" s="401"/>
      <c r="DJ509" s="401"/>
      <c r="DK509" s="401"/>
      <c r="DL509" s="401"/>
      <c r="DM509" s="401"/>
      <c r="DN509" s="401"/>
      <c r="DO509" s="401"/>
      <c r="DP509" s="401"/>
      <c r="DQ509" s="401"/>
      <c r="DR509" s="401"/>
      <c r="DS509" s="401"/>
      <c r="DT509" s="401"/>
      <c r="DU509" s="401"/>
      <c r="DV509" s="401"/>
      <c r="DW509" s="401"/>
      <c r="DX509" s="401"/>
      <c r="DY509" s="401"/>
      <c r="DZ509" s="401"/>
      <c r="EA509" s="401"/>
      <c r="EB509" s="401"/>
      <c r="EC509" s="401"/>
      <c r="ED509" s="401"/>
      <c r="EE509" s="401"/>
      <c r="EF509" s="401"/>
      <c r="EG509" s="401"/>
      <c r="EH509" s="401"/>
      <c r="EI509" s="401"/>
      <c r="EJ509" s="401"/>
      <c r="EK509" s="401"/>
    </row>
    <row r="510" spans="1:141" ht="14.4" x14ac:dyDescent="0.3">
      <c r="A510" s="401"/>
      <c r="B510" s="401"/>
      <c r="C510" s="401"/>
      <c r="D510" s="401"/>
      <c r="E510" s="401"/>
      <c r="F510" s="401"/>
      <c r="G510" s="401"/>
      <c r="H510" s="401"/>
      <c r="I510" s="401"/>
      <c r="J510" s="401"/>
      <c r="K510" s="401"/>
      <c r="L510" s="401"/>
      <c r="M510" s="401"/>
      <c r="N510" s="401"/>
      <c r="O510" s="401"/>
      <c r="P510" s="401"/>
      <c r="Q510" s="401"/>
      <c r="R510" s="401"/>
      <c r="S510" s="401"/>
      <c r="T510" s="401"/>
      <c r="U510" s="401"/>
      <c r="V510" s="401"/>
      <c r="W510" s="401"/>
      <c r="X510" s="401"/>
      <c r="Y510" s="401"/>
      <c r="Z510" s="401"/>
      <c r="AA510" s="401"/>
      <c r="AB510" s="401"/>
      <c r="AC510" s="401"/>
      <c r="AD510" s="401"/>
      <c r="AE510" s="401"/>
      <c r="AF510" s="401"/>
      <c r="AG510" s="401"/>
      <c r="AH510" s="401"/>
      <c r="AI510" s="401"/>
      <c r="AJ510" s="401"/>
      <c r="AK510" s="401"/>
      <c r="AL510" s="401"/>
      <c r="AM510" s="401"/>
      <c r="AN510" s="401"/>
      <c r="AO510" s="401"/>
      <c r="AP510" s="401"/>
      <c r="AQ510" s="401"/>
      <c r="AR510" s="401"/>
      <c r="AS510" s="401"/>
      <c r="AT510" s="401"/>
      <c r="AU510" s="401"/>
      <c r="AV510" s="401"/>
      <c r="AW510" s="401"/>
      <c r="AX510" s="401"/>
      <c r="AY510" s="401"/>
      <c r="AZ510" s="401"/>
      <c r="BA510" s="401"/>
      <c r="BB510" s="401"/>
      <c r="BC510" s="401"/>
      <c r="BD510" s="401"/>
      <c r="BE510" s="401"/>
      <c r="BF510" s="401"/>
      <c r="BG510" s="401"/>
      <c r="BH510" s="401"/>
      <c r="BI510" s="401"/>
      <c r="BJ510" s="401"/>
      <c r="BK510" s="401"/>
      <c r="BL510" s="401"/>
      <c r="BM510" s="401"/>
      <c r="BN510" s="401"/>
      <c r="BO510" s="401"/>
      <c r="BP510" s="401"/>
      <c r="BQ510" s="401"/>
      <c r="BR510" s="401"/>
      <c r="BS510" s="401"/>
      <c r="BT510" s="401"/>
      <c r="BU510" s="401"/>
      <c r="BV510" s="401"/>
      <c r="BW510" s="401"/>
      <c r="BX510" s="401"/>
      <c r="BY510" s="401"/>
      <c r="BZ510" s="401"/>
      <c r="CA510" s="401"/>
      <c r="CB510" s="401"/>
      <c r="CC510" s="401"/>
      <c r="CD510" s="401"/>
      <c r="CE510" s="401"/>
      <c r="CF510" s="401"/>
      <c r="CG510" s="401"/>
      <c r="CH510" s="401"/>
      <c r="CI510" s="401"/>
      <c r="CJ510" s="401"/>
      <c r="CK510" s="401"/>
      <c r="CL510" s="401"/>
      <c r="CM510" s="401"/>
      <c r="CN510" s="401"/>
      <c r="CO510" s="401"/>
      <c r="CP510" s="401"/>
      <c r="CQ510" s="401"/>
      <c r="CR510" s="401"/>
      <c r="CS510" s="401"/>
      <c r="CT510" s="401"/>
      <c r="CU510" s="401"/>
      <c r="CV510" s="401"/>
      <c r="CW510" s="401"/>
      <c r="CX510" s="401"/>
      <c r="CY510" s="401"/>
      <c r="CZ510" s="401"/>
      <c r="DA510" s="401"/>
      <c r="DB510" s="401"/>
      <c r="DC510" s="401"/>
      <c r="DD510" s="401"/>
      <c r="DE510" s="401"/>
      <c r="DF510" s="401"/>
      <c r="DG510" s="401"/>
      <c r="DH510" s="401"/>
      <c r="DI510" s="401"/>
      <c r="DJ510" s="401"/>
      <c r="DK510" s="401"/>
      <c r="DL510" s="401"/>
      <c r="DM510" s="401"/>
      <c r="DN510" s="401"/>
      <c r="DO510" s="401"/>
      <c r="DP510" s="401"/>
      <c r="DQ510" s="401"/>
      <c r="DR510" s="401"/>
      <c r="DS510" s="401"/>
      <c r="DT510" s="401"/>
      <c r="DU510" s="401"/>
      <c r="DV510" s="401"/>
      <c r="DW510" s="401"/>
      <c r="DX510" s="401"/>
      <c r="DY510" s="401"/>
      <c r="DZ510" s="401"/>
      <c r="EA510" s="401"/>
      <c r="EB510" s="401"/>
      <c r="EC510" s="401"/>
      <c r="ED510" s="401"/>
      <c r="EE510" s="401"/>
      <c r="EF510" s="401"/>
      <c r="EG510" s="401"/>
      <c r="EH510" s="401"/>
      <c r="EI510" s="401"/>
      <c r="EJ510" s="401"/>
      <c r="EK510" s="401"/>
    </row>
    <row r="511" spans="1:141" ht="14.4" x14ac:dyDescent="0.3">
      <c r="A511" s="401"/>
      <c r="B511" s="401"/>
      <c r="C511" s="401"/>
      <c r="D511" s="401"/>
      <c r="E511" s="401"/>
      <c r="F511" s="401"/>
      <c r="G511" s="401"/>
      <c r="H511" s="401"/>
      <c r="I511" s="401"/>
      <c r="J511" s="401"/>
      <c r="K511" s="401"/>
      <c r="L511" s="401"/>
      <c r="M511" s="401"/>
      <c r="N511" s="401"/>
      <c r="O511" s="401"/>
      <c r="P511" s="401"/>
      <c r="Q511" s="401"/>
      <c r="R511" s="401"/>
      <c r="S511" s="401"/>
      <c r="T511" s="401"/>
      <c r="U511" s="401"/>
      <c r="V511" s="401"/>
      <c r="W511" s="401"/>
      <c r="X511" s="401"/>
      <c r="Y511" s="401"/>
      <c r="Z511" s="401"/>
      <c r="AA511" s="401"/>
      <c r="AB511" s="401"/>
      <c r="AC511" s="401"/>
      <c r="AD511" s="401"/>
      <c r="AE511" s="401"/>
      <c r="AF511" s="401"/>
      <c r="AG511" s="401"/>
      <c r="AH511" s="401"/>
      <c r="AI511" s="401"/>
      <c r="AJ511" s="401"/>
      <c r="AK511" s="401"/>
      <c r="AL511" s="401"/>
      <c r="AM511" s="401"/>
      <c r="AN511" s="401"/>
      <c r="AO511" s="401"/>
      <c r="AP511" s="401"/>
      <c r="AQ511" s="401"/>
      <c r="AR511" s="401"/>
      <c r="AS511" s="401"/>
      <c r="AT511" s="401"/>
      <c r="AU511" s="401"/>
      <c r="AV511" s="401"/>
      <c r="AW511" s="401"/>
      <c r="AX511" s="401"/>
      <c r="AY511" s="401"/>
      <c r="AZ511" s="401"/>
      <c r="BA511" s="401"/>
      <c r="BB511" s="401"/>
      <c r="BC511" s="401"/>
      <c r="BD511" s="401"/>
      <c r="BE511" s="401"/>
      <c r="BF511" s="401"/>
      <c r="BG511" s="401"/>
      <c r="BH511" s="401"/>
      <c r="BI511" s="401"/>
      <c r="BJ511" s="401"/>
      <c r="BK511" s="401"/>
      <c r="BL511" s="401"/>
      <c r="BM511" s="401"/>
      <c r="BN511" s="401"/>
      <c r="BO511" s="401"/>
      <c r="BP511" s="401"/>
      <c r="BQ511" s="401"/>
      <c r="BR511" s="401"/>
      <c r="BS511" s="401"/>
      <c r="BT511" s="401"/>
      <c r="BU511" s="401"/>
      <c r="BV511" s="401"/>
      <c r="BW511" s="401"/>
      <c r="BX511" s="401"/>
      <c r="BY511" s="401"/>
      <c r="BZ511" s="401"/>
      <c r="CA511" s="401"/>
      <c r="CB511" s="401"/>
      <c r="CC511" s="401"/>
      <c r="CD511" s="401"/>
      <c r="CE511" s="401"/>
      <c r="CF511" s="401"/>
      <c r="CG511" s="401"/>
      <c r="CH511" s="401"/>
      <c r="CI511" s="401"/>
      <c r="CJ511" s="401"/>
      <c r="CK511" s="401"/>
      <c r="CL511" s="401"/>
      <c r="CM511" s="401"/>
      <c r="CN511" s="401"/>
      <c r="CO511" s="401"/>
      <c r="CP511" s="401"/>
      <c r="CQ511" s="401"/>
      <c r="CR511" s="401"/>
      <c r="CS511" s="401"/>
      <c r="CT511" s="401"/>
      <c r="CU511" s="401"/>
      <c r="CV511" s="401"/>
      <c r="CW511" s="401"/>
      <c r="CX511" s="401"/>
      <c r="CY511" s="401"/>
      <c r="CZ511" s="401"/>
      <c r="DA511" s="401"/>
      <c r="DB511" s="401"/>
      <c r="DC511" s="401"/>
      <c r="DD511" s="401"/>
      <c r="DE511" s="401"/>
      <c r="DF511" s="401"/>
      <c r="DG511" s="401"/>
      <c r="DH511" s="401"/>
      <c r="DI511" s="401"/>
      <c r="DJ511" s="401"/>
      <c r="DK511" s="401"/>
      <c r="DL511" s="401"/>
      <c r="DM511" s="401"/>
      <c r="DN511" s="401"/>
      <c r="DO511" s="401"/>
      <c r="DP511" s="401"/>
      <c r="DQ511" s="401"/>
      <c r="DR511" s="401"/>
      <c r="DS511" s="401"/>
      <c r="DT511" s="401"/>
      <c r="DU511" s="401"/>
      <c r="DV511" s="401"/>
      <c r="DW511" s="401"/>
      <c r="DX511" s="401"/>
      <c r="DY511" s="401"/>
      <c r="DZ511" s="401"/>
      <c r="EA511" s="401"/>
      <c r="EB511" s="401"/>
      <c r="EC511" s="401"/>
      <c r="ED511" s="401"/>
      <c r="EE511" s="401"/>
      <c r="EF511" s="401"/>
      <c r="EG511" s="401"/>
      <c r="EH511" s="401"/>
      <c r="EI511" s="401"/>
      <c r="EJ511" s="401"/>
      <c r="EK511" s="401"/>
    </row>
    <row r="512" spans="1:141" ht="14.4" x14ac:dyDescent="0.3">
      <c r="A512" s="401"/>
      <c r="B512" s="401"/>
      <c r="C512" s="401"/>
      <c r="D512" s="401"/>
      <c r="E512" s="401"/>
      <c r="F512" s="401"/>
      <c r="G512" s="401"/>
      <c r="H512" s="401"/>
      <c r="I512" s="401"/>
      <c r="J512" s="401"/>
      <c r="K512" s="401"/>
      <c r="L512" s="401"/>
      <c r="M512" s="401"/>
      <c r="N512" s="401"/>
      <c r="O512" s="401"/>
      <c r="P512" s="401"/>
      <c r="Q512" s="401"/>
      <c r="R512" s="401"/>
      <c r="S512" s="401"/>
      <c r="T512" s="401"/>
      <c r="U512" s="401"/>
      <c r="V512" s="401"/>
      <c r="W512" s="401"/>
      <c r="X512" s="401"/>
      <c r="Y512" s="401"/>
      <c r="Z512" s="401"/>
      <c r="AA512" s="401"/>
      <c r="AB512" s="401"/>
      <c r="AC512" s="401"/>
      <c r="AD512" s="401"/>
      <c r="AE512" s="401"/>
      <c r="AF512" s="401"/>
      <c r="AG512" s="401"/>
      <c r="AH512" s="401"/>
      <c r="AI512" s="401"/>
      <c r="AJ512" s="401"/>
      <c r="AK512" s="401"/>
      <c r="AL512" s="401"/>
      <c r="AM512" s="401"/>
      <c r="AN512" s="401"/>
      <c r="AO512" s="401"/>
      <c r="AP512" s="401"/>
      <c r="AQ512" s="401"/>
      <c r="AR512" s="401"/>
      <c r="AS512" s="401"/>
      <c r="AT512" s="401"/>
      <c r="AU512" s="401"/>
      <c r="AV512" s="401"/>
      <c r="AW512" s="401"/>
      <c r="AX512" s="401"/>
      <c r="AY512" s="401"/>
      <c r="AZ512" s="401"/>
      <c r="BA512" s="401"/>
      <c r="BB512" s="401"/>
      <c r="BC512" s="401"/>
      <c r="BD512" s="401"/>
      <c r="BE512" s="401"/>
      <c r="BF512" s="401"/>
      <c r="BG512" s="401"/>
      <c r="BH512" s="401"/>
      <c r="BI512" s="401"/>
      <c r="BJ512" s="401"/>
      <c r="BK512" s="401"/>
      <c r="BL512" s="401"/>
      <c r="BM512" s="401"/>
      <c r="BN512" s="401"/>
      <c r="BO512" s="401"/>
      <c r="BP512" s="401"/>
      <c r="BQ512" s="401"/>
      <c r="BR512" s="401"/>
      <c r="BS512" s="401"/>
      <c r="BT512" s="401"/>
      <c r="BU512" s="401"/>
      <c r="BV512" s="401"/>
      <c r="BW512" s="401"/>
      <c r="BX512" s="401"/>
      <c r="BY512" s="401"/>
      <c r="BZ512" s="401"/>
      <c r="CA512" s="401"/>
      <c r="CB512" s="401"/>
      <c r="CC512" s="401"/>
      <c r="CD512" s="401"/>
      <c r="CE512" s="401"/>
      <c r="CF512" s="401"/>
      <c r="CG512" s="401"/>
      <c r="CH512" s="401"/>
      <c r="CI512" s="401"/>
      <c r="CJ512" s="401"/>
      <c r="CK512" s="401"/>
      <c r="CL512" s="401"/>
      <c r="CM512" s="401"/>
      <c r="CN512" s="401"/>
      <c r="CO512" s="401"/>
      <c r="CP512" s="401"/>
      <c r="CQ512" s="401"/>
      <c r="CR512" s="401"/>
      <c r="CS512" s="401"/>
      <c r="CT512" s="401"/>
      <c r="CU512" s="401"/>
      <c r="CV512" s="401"/>
      <c r="CW512" s="401"/>
      <c r="CX512" s="401"/>
      <c r="CY512" s="401"/>
      <c r="CZ512" s="401"/>
      <c r="DA512" s="401"/>
      <c r="DB512" s="401"/>
      <c r="DC512" s="401"/>
      <c r="DD512" s="401"/>
      <c r="DE512" s="401"/>
      <c r="DF512" s="401"/>
      <c r="DG512" s="401"/>
      <c r="DH512" s="401"/>
      <c r="DI512" s="401"/>
      <c r="DJ512" s="401"/>
      <c r="DK512" s="401"/>
      <c r="DL512" s="401"/>
      <c r="DM512" s="401"/>
      <c r="DN512" s="401"/>
      <c r="DO512" s="401"/>
      <c r="DP512" s="401"/>
      <c r="DQ512" s="401"/>
      <c r="DR512" s="401"/>
      <c r="DS512" s="401"/>
      <c r="DT512" s="401"/>
      <c r="DU512" s="401"/>
      <c r="DV512" s="401"/>
      <c r="DW512" s="401"/>
      <c r="DX512" s="401"/>
      <c r="DY512" s="401"/>
      <c r="DZ512" s="401"/>
      <c r="EA512" s="401"/>
      <c r="EB512" s="401"/>
      <c r="EC512" s="401"/>
      <c r="ED512" s="401"/>
      <c r="EE512" s="401"/>
      <c r="EF512" s="401"/>
      <c r="EG512" s="401"/>
      <c r="EH512" s="401"/>
      <c r="EI512" s="401"/>
      <c r="EJ512" s="401"/>
      <c r="EK512" s="401"/>
    </row>
    <row r="513" spans="1:141" ht="14.4" x14ac:dyDescent="0.3">
      <c r="A513" s="401"/>
      <c r="B513" s="401"/>
      <c r="C513" s="401"/>
      <c r="D513" s="401"/>
      <c r="E513" s="401"/>
      <c r="F513" s="401"/>
      <c r="G513" s="401"/>
      <c r="H513" s="401"/>
      <c r="I513" s="401"/>
      <c r="J513" s="401"/>
      <c r="K513" s="401"/>
      <c r="L513" s="401"/>
      <c r="M513" s="401"/>
      <c r="N513" s="401"/>
      <c r="O513" s="401"/>
      <c r="P513" s="401"/>
      <c r="Q513" s="401"/>
      <c r="R513" s="401"/>
      <c r="S513" s="401"/>
      <c r="T513" s="401"/>
      <c r="U513" s="401"/>
      <c r="V513" s="401"/>
      <c r="W513" s="401"/>
      <c r="X513" s="401"/>
      <c r="Y513" s="401"/>
      <c r="Z513" s="401"/>
      <c r="AA513" s="401"/>
      <c r="AB513" s="401"/>
      <c r="AC513" s="401"/>
      <c r="AD513" s="401"/>
      <c r="AE513" s="401"/>
      <c r="AF513" s="401"/>
      <c r="AG513" s="401"/>
      <c r="AH513" s="401"/>
      <c r="AI513" s="401"/>
      <c r="AJ513" s="401"/>
      <c r="AK513" s="401"/>
      <c r="AL513" s="401"/>
      <c r="AM513" s="401"/>
      <c r="AN513" s="401"/>
      <c r="AO513" s="401"/>
      <c r="AP513" s="401"/>
      <c r="AQ513" s="401"/>
      <c r="AR513" s="401"/>
      <c r="AS513" s="401"/>
      <c r="AT513" s="401"/>
      <c r="AU513" s="401"/>
      <c r="AV513" s="401"/>
      <c r="AW513" s="401"/>
      <c r="AX513" s="401"/>
      <c r="AY513" s="401"/>
      <c r="AZ513" s="401"/>
      <c r="BA513" s="401"/>
      <c r="BB513" s="401"/>
      <c r="BC513" s="401"/>
      <c r="BD513" s="401"/>
      <c r="BE513" s="401"/>
      <c r="BF513" s="401"/>
      <c r="BG513" s="401"/>
      <c r="BH513" s="401"/>
      <c r="BI513" s="401"/>
      <c r="BJ513" s="401"/>
      <c r="BK513" s="401"/>
      <c r="BL513" s="401"/>
      <c r="BM513" s="401"/>
      <c r="BN513" s="401"/>
      <c r="BO513" s="401"/>
      <c r="BP513" s="401"/>
      <c r="BQ513" s="401"/>
      <c r="BR513" s="401"/>
      <c r="BS513" s="401"/>
      <c r="BT513" s="401"/>
      <c r="BU513" s="401"/>
      <c r="BV513" s="401"/>
      <c r="BW513" s="401"/>
      <c r="BX513" s="401"/>
      <c r="BY513" s="401"/>
      <c r="BZ513" s="401"/>
      <c r="CA513" s="401"/>
      <c r="CB513" s="401"/>
      <c r="CC513" s="401"/>
      <c r="CD513" s="401"/>
      <c r="CE513" s="401"/>
      <c r="CF513" s="401"/>
      <c r="CG513" s="401"/>
      <c r="CH513" s="401"/>
      <c r="CI513" s="401"/>
      <c r="CJ513" s="401"/>
      <c r="CK513" s="401"/>
      <c r="CL513" s="401"/>
      <c r="CM513" s="401"/>
      <c r="CN513" s="401"/>
      <c r="CO513" s="401"/>
      <c r="CP513" s="401"/>
      <c r="CQ513" s="401"/>
      <c r="CR513" s="401"/>
      <c r="CS513" s="401"/>
      <c r="CT513" s="401"/>
      <c r="CU513" s="401"/>
      <c r="CV513" s="401"/>
      <c r="CW513" s="401"/>
      <c r="CX513" s="401"/>
      <c r="CY513" s="401"/>
      <c r="CZ513" s="401"/>
      <c r="DA513" s="401"/>
      <c r="DB513" s="401"/>
      <c r="DC513" s="401"/>
      <c r="DD513" s="401"/>
      <c r="DE513" s="401"/>
      <c r="DF513" s="401"/>
      <c r="DG513" s="401"/>
      <c r="DH513" s="401"/>
      <c r="DI513" s="401"/>
      <c r="DJ513" s="401"/>
      <c r="DK513" s="401"/>
      <c r="DL513" s="401"/>
      <c r="DM513" s="401"/>
      <c r="DN513" s="401"/>
      <c r="DO513" s="401"/>
      <c r="DP513" s="401"/>
      <c r="DQ513" s="401"/>
      <c r="DR513" s="401"/>
      <c r="DS513" s="401"/>
      <c r="DT513" s="401"/>
      <c r="DU513" s="401"/>
      <c r="DV513" s="401"/>
      <c r="DW513" s="401"/>
      <c r="DX513" s="401"/>
      <c r="DY513" s="401"/>
      <c r="DZ513" s="401"/>
      <c r="EA513" s="401"/>
      <c r="EB513" s="401"/>
      <c r="EC513" s="401"/>
      <c r="ED513" s="401"/>
      <c r="EE513" s="401"/>
      <c r="EF513" s="401"/>
      <c r="EG513" s="401"/>
      <c r="EH513" s="401"/>
      <c r="EI513" s="401"/>
      <c r="EJ513" s="401"/>
      <c r="EK513" s="401"/>
    </row>
    <row r="514" spans="1:141" ht="14.4" x14ac:dyDescent="0.3">
      <c r="A514" s="401"/>
      <c r="B514" s="401"/>
      <c r="C514" s="401"/>
      <c r="D514" s="401"/>
      <c r="E514" s="401"/>
      <c r="F514" s="401"/>
      <c r="G514" s="401"/>
      <c r="H514" s="401"/>
      <c r="I514" s="401"/>
      <c r="J514" s="401"/>
      <c r="K514" s="401"/>
      <c r="L514" s="401"/>
      <c r="M514" s="401"/>
      <c r="N514" s="401"/>
      <c r="O514" s="401"/>
      <c r="P514" s="401"/>
      <c r="Q514" s="401"/>
      <c r="R514" s="401"/>
      <c r="S514" s="401"/>
      <c r="T514" s="401"/>
      <c r="U514" s="401"/>
      <c r="V514" s="401"/>
      <c r="W514" s="401"/>
      <c r="X514" s="401"/>
      <c r="Y514" s="401"/>
      <c r="Z514" s="401"/>
      <c r="AA514" s="401"/>
      <c r="AB514" s="401"/>
      <c r="AC514" s="401"/>
      <c r="AD514" s="401"/>
      <c r="AE514" s="401"/>
      <c r="AF514" s="401"/>
      <c r="AG514" s="401"/>
      <c r="AH514" s="401"/>
      <c r="AI514" s="401"/>
      <c r="AJ514" s="401"/>
      <c r="AK514" s="401"/>
      <c r="AL514" s="401"/>
      <c r="AM514" s="401"/>
      <c r="AN514" s="401"/>
      <c r="AO514" s="401"/>
      <c r="AP514" s="401"/>
      <c r="AQ514" s="401"/>
      <c r="AR514" s="401"/>
      <c r="AS514" s="401"/>
      <c r="AT514" s="401"/>
      <c r="AU514" s="401"/>
      <c r="AV514" s="401"/>
      <c r="AW514" s="401"/>
      <c r="AX514" s="401"/>
      <c r="AY514" s="401"/>
      <c r="AZ514" s="401"/>
      <c r="BA514" s="401"/>
      <c r="BB514" s="401"/>
      <c r="BC514" s="401"/>
      <c r="BD514" s="401"/>
      <c r="BE514" s="401"/>
      <c r="BF514" s="401"/>
      <c r="BG514" s="401"/>
      <c r="BH514" s="401"/>
      <c r="BI514" s="401"/>
      <c r="BJ514" s="401"/>
      <c r="BK514" s="401"/>
      <c r="BL514" s="401"/>
      <c r="BM514" s="401"/>
      <c r="BN514" s="401"/>
      <c r="BO514" s="401"/>
      <c r="BP514" s="401"/>
      <c r="BQ514" s="401"/>
      <c r="BR514" s="401"/>
      <c r="BS514" s="401"/>
      <c r="BT514" s="401"/>
      <c r="BU514" s="401"/>
      <c r="BV514" s="401"/>
      <c r="BW514" s="401"/>
      <c r="BX514" s="401"/>
      <c r="BY514" s="401"/>
      <c r="BZ514" s="401"/>
      <c r="CA514" s="401"/>
      <c r="CB514" s="401"/>
      <c r="CC514" s="401"/>
      <c r="CD514" s="401"/>
      <c r="CE514" s="401"/>
      <c r="CF514" s="401"/>
      <c r="CG514" s="401"/>
      <c r="CH514" s="401"/>
      <c r="CI514" s="401"/>
      <c r="CJ514" s="401"/>
      <c r="CK514" s="401"/>
      <c r="CL514" s="401"/>
      <c r="CM514" s="401"/>
      <c r="CN514" s="401"/>
      <c r="CO514" s="401"/>
      <c r="CP514" s="401"/>
      <c r="CQ514" s="401"/>
      <c r="CR514" s="401"/>
      <c r="CS514" s="401"/>
      <c r="CT514" s="401"/>
      <c r="CU514" s="401"/>
      <c r="CV514" s="401"/>
      <c r="CW514" s="401"/>
      <c r="CX514" s="401"/>
      <c r="CY514" s="401"/>
      <c r="CZ514" s="401"/>
      <c r="DA514" s="401"/>
      <c r="DB514" s="401"/>
      <c r="DC514" s="401"/>
      <c r="DD514" s="401"/>
      <c r="DE514" s="401"/>
      <c r="DF514" s="401"/>
      <c r="DG514" s="401"/>
      <c r="DH514" s="401"/>
      <c r="DI514" s="401"/>
      <c r="DJ514" s="401"/>
      <c r="DK514" s="401"/>
      <c r="DL514" s="401"/>
      <c r="DM514" s="401"/>
      <c r="DN514" s="401"/>
      <c r="DO514" s="401"/>
      <c r="DP514" s="401"/>
      <c r="DQ514" s="401"/>
      <c r="DR514" s="401"/>
      <c r="DS514" s="401"/>
      <c r="DT514" s="401"/>
      <c r="DU514" s="401"/>
      <c r="DV514" s="401"/>
      <c r="DW514" s="401"/>
      <c r="DX514" s="401"/>
      <c r="DY514" s="401"/>
      <c r="DZ514" s="401"/>
      <c r="EA514" s="401"/>
      <c r="EB514" s="401"/>
      <c r="EC514" s="401"/>
      <c r="ED514" s="401"/>
      <c r="EE514" s="401"/>
      <c r="EF514" s="401"/>
      <c r="EG514" s="401"/>
      <c r="EH514" s="401"/>
      <c r="EI514" s="401"/>
      <c r="EJ514" s="401"/>
      <c r="EK514" s="401"/>
    </row>
    <row r="515" spans="1:141" ht="14.4" x14ac:dyDescent="0.3">
      <c r="A515" s="401"/>
      <c r="B515" s="401"/>
      <c r="C515" s="401"/>
      <c r="D515" s="401"/>
      <c r="E515" s="401"/>
      <c r="F515" s="401"/>
      <c r="G515" s="401"/>
      <c r="H515" s="401"/>
      <c r="I515" s="401"/>
      <c r="J515" s="401"/>
      <c r="K515" s="401"/>
      <c r="L515" s="401"/>
      <c r="M515" s="401"/>
      <c r="N515" s="401"/>
      <c r="O515" s="401"/>
      <c r="P515" s="401"/>
      <c r="Q515" s="401"/>
      <c r="R515" s="401"/>
      <c r="S515" s="401"/>
      <c r="T515" s="401"/>
      <c r="U515" s="401"/>
      <c r="V515" s="401"/>
      <c r="W515" s="401"/>
      <c r="X515" s="401"/>
      <c r="Y515" s="401"/>
      <c r="Z515" s="401"/>
      <c r="AA515" s="401"/>
      <c r="AB515" s="401"/>
      <c r="AC515" s="401"/>
      <c r="AD515" s="401"/>
      <c r="AE515" s="401"/>
      <c r="AF515" s="401"/>
      <c r="AG515" s="401"/>
      <c r="AH515" s="401"/>
      <c r="AI515" s="401"/>
      <c r="AJ515" s="401"/>
      <c r="AK515" s="401"/>
      <c r="AL515" s="401"/>
      <c r="AM515" s="401"/>
      <c r="AN515" s="401"/>
      <c r="AO515" s="401"/>
      <c r="AP515" s="401"/>
      <c r="AQ515" s="401"/>
      <c r="AR515" s="401"/>
      <c r="AS515" s="401"/>
      <c r="AT515" s="401"/>
      <c r="AU515" s="401"/>
      <c r="AV515" s="401"/>
      <c r="AW515" s="401"/>
      <c r="AX515" s="401"/>
      <c r="AY515" s="401"/>
      <c r="AZ515" s="401"/>
      <c r="BA515" s="401"/>
      <c r="BB515" s="401"/>
      <c r="BC515" s="401"/>
      <c r="BD515" s="401"/>
      <c r="BE515" s="401"/>
      <c r="BF515" s="401"/>
      <c r="BG515" s="401"/>
      <c r="BH515" s="401"/>
      <c r="BI515" s="401"/>
      <c r="BJ515" s="401"/>
      <c r="BK515" s="401"/>
      <c r="BL515" s="401"/>
      <c r="BM515" s="401"/>
      <c r="BN515" s="401"/>
      <c r="BO515" s="401"/>
      <c r="BP515" s="401"/>
      <c r="BQ515" s="401"/>
      <c r="BR515" s="401"/>
      <c r="BS515" s="401"/>
      <c r="BT515" s="401"/>
      <c r="BU515" s="401"/>
      <c r="BV515" s="401"/>
      <c r="BW515" s="401"/>
      <c r="BX515" s="401"/>
      <c r="BY515" s="401"/>
      <c r="BZ515" s="401"/>
      <c r="CA515" s="401"/>
      <c r="CB515" s="401"/>
      <c r="CC515" s="401"/>
      <c r="CD515" s="401"/>
      <c r="CE515" s="401"/>
      <c r="CF515" s="401"/>
      <c r="CG515" s="401"/>
      <c r="CH515" s="401"/>
      <c r="CI515" s="401"/>
      <c r="CJ515" s="401"/>
      <c r="CK515" s="401"/>
      <c r="CL515" s="401"/>
      <c r="CM515" s="401"/>
      <c r="CN515" s="401"/>
      <c r="CO515" s="401"/>
      <c r="CP515" s="401"/>
      <c r="CQ515" s="401"/>
      <c r="CR515" s="401"/>
      <c r="CS515" s="401"/>
      <c r="CT515" s="401"/>
      <c r="CU515" s="401"/>
      <c r="CV515" s="401"/>
      <c r="CW515" s="401"/>
      <c r="CX515" s="401"/>
      <c r="CY515" s="401"/>
      <c r="CZ515" s="401"/>
      <c r="DA515" s="401"/>
      <c r="DB515" s="401"/>
      <c r="DC515" s="401"/>
      <c r="DD515" s="401"/>
      <c r="DE515" s="401"/>
      <c r="DF515" s="401"/>
      <c r="DG515" s="401"/>
      <c r="DH515" s="401"/>
      <c r="DI515" s="401"/>
      <c r="DJ515" s="401"/>
      <c r="DK515" s="401"/>
      <c r="DL515" s="401"/>
      <c r="DM515" s="401"/>
      <c r="DN515" s="401"/>
      <c r="DO515" s="401"/>
      <c r="DP515" s="401"/>
      <c r="DQ515" s="401"/>
      <c r="DR515" s="401"/>
      <c r="DS515" s="401"/>
      <c r="DT515" s="401"/>
      <c r="DU515" s="401"/>
      <c r="DV515" s="401"/>
      <c r="DW515" s="401"/>
      <c r="DX515" s="401"/>
      <c r="DY515" s="401"/>
      <c r="DZ515" s="401"/>
      <c r="EA515" s="401"/>
      <c r="EB515" s="401"/>
      <c r="EC515" s="401"/>
      <c r="ED515" s="401"/>
      <c r="EE515" s="401"/>
      <c r="EF515" s="401"/>
      <c r="EG515" s="401"/>
      <c r="EH515" s="401"/>
      <c r="EI515" s="401"/>
      <c r="EJ515" s="401"/>
      <c r="EK515" s="401"/>
    </row>
    <row r="516" spans="1:141" ht="14.4" x14ac:dyDescent="0.3">
      <c r="A516" s="401"/>
      <c r="B516" s="401"/>
      <c r="C516" s="401"/>
      <c r="D516" s="401"/>
      <c r="E516" s="401"/>
      <c r="F516" s="401"/>
      <c r="G516" s="401"/>
      <c r="H516" s="401"/>
      <c r="I516" s="401"/>
      <c r="J516" s="401"/>
      <c r="K516" s="401"/>
      <c r="L516" s="401"/>
      <c r="M516" s="401"/>
      <c r="N516" s="401"/>
      <c r="O516" s="401"/>
      <c r="P516" s="401"/>
      <c r="Q516" s="401"/>
      <c r="R516" s="401"/>
      <c r="S516" s="401"/>
      <c r="T516" s="401"/>
      <c r="U516" s="401"/>
      <c r="V516" s="401"/>
      <c r="W516" s="401"/>
      <c r="X516" s="401"/>
      <c r="Y516" s="401"/>
      <c r="Z516" s="401"/>
      <c r="AA516" s="401"/>
      <c r="AB516" s="401"/>
      <c r="AC516" s="401"/>
      <c r="AD516" s="401"/>
      <c r="AE516" s="401"/>
      <c r="AF516" s="401"/>
      <c r="AG516" s="401"/>
      <c r="AH516" s="401"/>
      <c r="AI516" s="401"/>
      <c r="AJ516" s="401"/>
      <c r="AK516" s="401"/>
      <c r="AL516" s="401"/>
      <c r="AM516" s="401"/>
      <c r="AN516" s="401"/>
      <c r="AO516" s="401"/>
      <c r="AP516" s="401"/>
      <c r="AQ516" s="401"/>
      <c r="AR516" s="401"/>
      <c r="AS516" s="401"/>
      <c r="AT516" s="401"/>
      <c r="AU516" s="401"/>
      <c r="AV516" s="401"/>
      <c r="AW516" s="401"/>
      <c r="AX516" s="401"/>
      <c r="AY516" s="401"/>
      <c r="AZ516" s="401"/>
      <c r="BA516" s="401"/>
      <c r="BB516" s="401"/>
      <c r="BC516" s="401"/>
      <c r="BD516" s="401"/>
      <c r="BE516" s="401"/>
      <c r="BF516" s="401"/>
      <c r="BG516" s="401"/>
      <c r="BH516" s="401"/>
      <c r="BI516" s="401"/>
      <c r="BJ516" s="401"/>
      <c r="BK516" s="401"/>
      <c r="BL516" s="401"/>
      <c r="BM516" s="401"/>
      <c r="BN516" s="401"/>
      <c r="BO516" s="401"/>
      <c r="BP516" s="401"/>
      <c r="BQ516" s="401"/>
      <c r="BR516" s="401"/>
      <c r="BS516" s="401"/>
      <c r="BT516" s="401"/>
      <c r="BU516" s="401"/>
      <c r="BV516" s="401"/>
      <c r="BW516" s="401"/>
      <c r="BX516" s="401"/>
      <c r="BY516" s="401"/>
      <c r="BZ516" s="401"/>
      <c r="CA516" s="401"/>
      <c r="CB516" s="401"/>
      <c r="CC516" s="401"/>
      <c r="CD516" s="401"/>
      <c r="CE516" s="401"/>
      <c r="CF516" s="401"/>
      <c r="CG516" s="401"/>
      <c r="CH516" s="401"/>
      <c r="CI516" s="401"/>
      <c r="CJ516" s="401"/>
      <c r="CK516" s="401"/>
      <c r="CL516" s="401"/>
      <c r="CM516" s="401"/>
      <c r="CN516" s="401"/>
      <c r="CO516" s="401"/>
      <c r="CP516" s="401"/>
      <c r="CQ516" s="401"/>
      <c r="CR516" s="401"/>
      <c r="CS516" s="401"/>
      <c r="CT516" s="401"/>
      <c r="CU516" s="401"/>
      <c r="CV516" s="401"/>
      <c r="CW516" s="401"/>
      <c r="CX516" s="401"/>
      <c r="CY516" s="401"/>
      <c r="CZ516" s="401"/>
      <c r="DA516" s="401"/>
      <c r="DB516" s="401"/>
      <c r="DC516" s="401"/>
      <c r="DD516" s="401"/>
      <c r="DE516" s="401"/>
      <c r="DF516" s="401"/>
      <c r="DG516" s="401"/>
      <c r="DH516" s="401"/>
      <c r="DI516" s="401"/>
      <c r="DJ516" s="401"/>
      <c r="DK516" s="401"/>
      <c r="DL516" s="401"/>
      <c r="DM516" s="401"/>
      <c r="DN516" s="401"/>
      <c r="DO516" s="401"/>
      <c r="DP516" s="401"/>
      <c r="DQ516" s="401"/>
      <c r="DR516" s="401"/>
      <c r="DS516" s="401"/>
      <c r="DT516" s="401"/>
      <c r="DU516" s="401"/>
      <c r="DV516" s="401"/>
      <c r="DW516" s="401"/>
      <c r="DX516" s="401"/>
      <c r="DY516" s="401"/>
      <c r="DZ516" s="401"/>
      <c r="EA516" s="401"/>
      <c r="EB516" s="401"/>
      <c r="EC516" s="401"/>
      <c r="ED516" s="401"/>
      <c r="EE516" s="401"/>
      <c r="EF516" s="401"/>
      <c r="EG516" s="401"/>
      <c r="EH516" s="401"/>
      <c r="EI516" s="401"/>
      <c r="EJ516" s="401"/>
      <c r="EK516" s="401"/>
    </row>
    <row r="517" spans="1:141" ht="14.4" x14ac:dyDescent="0.3">
      <c r="A517" s="401"/>
      <c r="B517" s="401"/>
      <c r="C517" s="401"/>
      <c r="D517" s="401"/>
      <c r="E517" s="401"/>
      <c r="F517" s="401"/>
      <c r="G517" s="401"/>
      <c r="H517" s="401"/>
      <c r="I517" s="401"/>
      <c r="J517" s="401"/>
      <c r="K517" s="401"/>
      <c r="L517" s="401"/>
      <c r="M517" s="401"/>
      <c r="N517" s="401"/>
      <c r="O517" s="401"/>
      <c r="P517" s="401"/>
      <c r="Q517" s="401"/>
      <c r="R517" s="401"/>
      <c r="S517" s="401"/>
      <c r="T517" s="401"/>
      <c r="U517" s="401"/>
      <c r="V517" s="401"/>
      <c r="W517" s="401"/>
      <c r="X517" s="401"/>
      <c r="Y517" s="401"/>
      <c r="Z517" s="401"/>
      <c r="AA517" s="401"/>
      <c r="AB517" s="401"/>
      <c r="AC517" s="401"/>
      <c r="AD517" s="401"/>
      <c r="AE517" s="401"/>
      <c r="AF517" s="401"/>
      <c r="AG517" s="401"/>
      <c r="AH517" s="401"/>
      <c r="AI517" s="401"/>
      <c r="AJ517" s="401"/>
      <c r="AK517" s="401"/>
      <c r="AL517" s="401"/>
      <c r="AM517" s="401"/>
      <c r="AN517" s="401"/>
      <c r="AO517" s="401"/>
      <c r="AP517" s="401"/>
      <c r="AQ517" s="401"/>
      <c r="AR517" s="401"/>
      <c r="AS517" s="401"/>
      <c r="AT517" s="401"/>
      <c r="AU517" s="401"/>
      <c r="AV517" s="401"/>
      <c r="AW517" s="401"/>
      <c r="AX517" s="401"/>
      <c r="AY517" s="401"/>
      <c r="AZ517" s="401"/>
      <c r="BA517" s="401"/>
      <c r="BB517" s="401"/>
      <c r="BC517" s="401"/>
      <c r="BD517" s="401"/>
      <c r="BE517" s="401"/>
      <c r="BF517" s="401"/>
      <c r="BG517" s="401"/>
      <c r="BH517" s="401"/>
      <c r="BI517" s="401"/>
      <c r="BJ517" s="401"/>
      <c r="BK517" s="401"/>
      <c r="BL517" s="401"/>
      <c r="BM517" s="401"/>
      <c r="BN517" s="401"/>
      <c r="BO517" s="401"/>
      <c r="BP517" s="401"/>
      <c r="BQ517" s="401"/>
      <c r="BR517" s="401"/>
      <c r="BS517" s="401"/>
      <c r="BT517" s="401"/>
      <c r="BU517" s="401"/>
      <c r="BV517" s="401"/>
      <c r="BW517" s="401"/>
      <c r="BX517" s="401"/>
      <c r="BY517" s="401"/>
      <c r="BZ517" s="401"/>
      <c r="CA517" s="401"/>
      <c r="CB517" s="401"/>
      <c r="CC517" s="401"/>
      <c r="CD517" s="401"/>
      <c r="CE517" s="401"/>
      <c r="CF517" s="401"/>
      <c r="CG517" s="401"/>
      <c r="CH517" s="401"/>
      <c r="CI517" s="401"/>
      <c r="CJ517" s="401"/>
      <c r="CK517" s="401"/>
      <c r="CL517" s="401"/>
      <c r="CM517" s="401"/>
      <c r="CN517" s="401"/>
      <c r="CO517" s="401"/>
      <c r="CP517" s="401"/>
      <c r="CQ517" s="401"/>
      <c r="CR517" s="401"/>
      <c r="CS517" s="401"/>
      <c r="CT517" s="401"/>
      <c r="CU517" s="401"/>
      <c r="CV517" s="401"/>
      <c r="CW517" s="401"/>
      <c r="CX517" s="401"/>
      <c r="CY517" s="401"/>
      <c r="CZ517" s="401"/>
      <c r="DA517" s="401"/>
      <c r="DB517" s="401"/>
      <c r="DC517" s="401"/>
      <c r="DD517" s="401"/>
      <c r="DE517" s="401"/>
      <c r="DF517" s="401"/>
      <c r="DG517" s="401"/>
      <c r="DH517" s="401"/>
      <c r="DI517" s="401"/>
      <c r="DJ517" s="401"/>
      <c r="DK517" s="401"/>
      <c r="DL517" s="401"/>
      <c r="DM517" s="401"/>
      <c r="DN517" s="401"/>
      <c r="DO517" s="401"/>
      <c r="DP517" s="401"/>
      <c r="DQ517" s="401"/>
      <c r="DR517" s="401"/>
      <c r="DS517" s="401"/>
      <c r="DT517" s="401"/>
      <c r="DU517" s="401"/>
      <c r="DV517" s="401"/>
      <c r="DW517" s="401"/>
      <c r="DX517" s="401"/>
      <c r="DY517" s="401"/>
      <c r="DZ517" s="401"/>
      <c r="EA517" s="401"/>
      <c r="EB517" s="401"/>
      <c r="EC517" s="401"/>
      <c r="ED517" s="401"/>
      <c r="EE517" s="401"/>
      <c r="EF517" s="401"/>
      <c r="EG517" s="401"/>
      <c r="EH517" s="401"/>
      <c r="EI517" s="401"/>
      <c r="EJ517" s="401"/>
      <c r="EK517" s="401"/>
    </row>
    <row r="518" spans="1:141" ht="14.4" x14ac:dyDescent="0.3">
      <c r="A518" s="401"/>
      <c r="B518" s="401"/>
      <c r="C518" s="401"/>
      <c r="D518" s="401"/>
      <c r="E518" s="401"/>
      <c r="F518" s="401"/>
      <c r="G518" s="401"/>
      <c r="H518" s="401"/>
      <c r="I518" s="401"/>
      <c r="J518" s="401"/>
      <c r="K518" s="401"/>
      <c r="L518" s="401"/>
      <c r="M518" s="401"/>
      <c r="N518" s="401"/>
      <c r="O518" s="401"/>
      <c r="P518" s="401"/>
      <c r="Q518" s="401"/>
      <c r="R518" s="401"/>
      <c r="S518" s="401"/>
      <c r="T518" s="401"/>
      <c r="U518" s="401"/>
      <c r="V518" s="401"/>
      <c r="W518" s="401"/>
      <c r="X518" s="401"/>
      <c r="Y518" s="401"/>
      <c r="Z518" s="401"/>
      <c r="AA518" s="401"/>
      <c r="AB518" s="401"/>
      <c r="AC518" s="401"/>
      <c r="AD518" s="401"/>
      <c r="AE518" s="401"/>
      <c r="AF518" s="401"/>
      <c r="AG518" s="401"/>
      <c r="AH518" s="401"/>
      <c r="AI518" s="401"/>
      <c r="AJ518" s="401"/>
      <c r="AK518" s="401"/>
      <c r="AL518" s="401"/>
      <c r="AM518" s="401"/>
      <c r="AN518" s="401"/>
      <c r="AO518" s="401"/>
      <c r="AP518" s="401"/>
      <c r="AQ518" s="401"/>
      <c r="AR518" s="401"/>
      <c r="AS518" s="401"/>
      <c r="AT518" s="401"/>
      <c r="AU518" s="401"/>
      <c r="AV518" s="401"/>
      <c r="AW518" s="401"/>
      <c r="AX518" s="401"/>
      <c r="AY518" s="401"/>
      <c r="AZ518" s="401"/>
      <c r="BA518" s="401"/>
      <c r="BB518" s="401"/>
      <c r="BC518" s="401"/>
      <c r="BD518" s="401"/>
      <c r="BE518" s="401"/>
      <c r="BF518" s="401"/>
      <c r="BG518" s="401"/>
      <c r="BH518" s="401"/>
      <c r="BI518" s="401"/>
      <c r="BJ518" s="401"/>
      <c r="BK518" s="401"/>
      <c r="BL518" s="401"/>
      <c r="BM518" s="401"/>
      <c r="BN518" s="401"/>
      <c r="BO518" s="401"/>
      <c r="BP518" s="401"/>
      <c r="BQ518" s="401"/>
      <c r="BR518" s="401"/>
      <c r="BS518" s="401"/>
      <c r="BT518" s="401"/>
      <c r="BU518" s="401"/>
      <c r="BV518" s="401"/>
      <c r="BW518" s="401"/>
      <c r="BX518" s="401"/>
      <c r="BY518" s="401"/>
      <c r="BZ518" s="401"/>
      <c r="CA518" s="401"/>
      <c r="CB518" s="401"/>
      <c r="CC518" s="401"/>
      <c r="CD518" s="401"/>
      <c r="CE518" s="401"/>
      <c r="CF518" s="401"/>
      <c r="CG518" s="401"/>
      <c r="CH518" s="401"/>
      <c r="CI518" s="401"/>
      <c r="CJ518" s="401"/>
      <c r="CK518" s="401"/>
      <c r="CL518" s="401"/>
      <c r="CM518" s="401"/>
      <c r="CN518" s="401"/>
      <c r="CO518" s="401"/>
      <c r="CP518" s="401"/>
      <c r="CQ518" s="401"/>
      <c r="CR518" s="401"/>
      <c r="CS518" s="401"/>
      <c r="CT518" s="401"/>
      <c r="CU518" s="401"/>
      <c r="CV518" s="401"/>
      <c r="CW518" s="401"/>
      <c r="CX518" s="401"/>
      <c r="CY518" s="401"/>
      <c r="CZ518" s="401"/>
      <c r="DA518" s="401"/>
      <c r="DB518" s="401"/>
      <c r="DC518" s="401"/>
      <c r="DD518" s="401"/>
      <c r="DE518" s="401"/>
      <c r="DF518" s="401"/>
      <c r="DG518" s="401"/>
      <c r="DH518" s="401"/>
      <c r="DI518" s="401"/>
      <c r="DJ518" s="401"/>
      <c r="DK518" s="401"/>
      <c r="DL518" s="401"/>
      <c r="DM518" s="401"/>
      <c r="DN518" s="401"/>
      <c r="DO518" s="401"/>
      <c r="DP518" s="401"/>
      <c r="DQ518" s="401"/>
      <c r="DR518" s="401"/>
      <c r="DS518" s="401"/>
      <c r="DT518" s="401"/>
      <c r="DU518" s="401"/>
      <c r="DV518" s="401"/>
      <c r="DW518" s="401"/>
      <c r="DX518" s="401"/>
      <c r="DY518" s="401"/>
      <c r="DZ518" s="401"/>
      <c r="EA518" s="401"/>
      <c r="EB518" s="401"/>
      <c r="EC518" s="401"/>
      <c r="ED518" s="401"/>
      <c r="EE518" s="401"/>
      <c r="EF518" s="401"/>
      <c r="EG518" s="401"/>
      <c r="EH518" s="401"/>
      <c r="EI518" s="401"/>
      <c r="EJ518" s="401"/>
      <c r="EK518" s="401"/>
    </row>
    <row r="519" spans="1:141" ht="14.4" x14ac:dyDescent="0.3">
      <c r="A519" s="401"/>
      <c r="B519" s="401"/>
      <c r="C519" s="401"/>
      <c r="D519" s="401"/>
      <c r="E519" s="401"/>
      <c r="F519" s="401"/>
      <c r="G519" s="401"/>
      <c r="H519" s="401"/>
      <c r="I519" s="401"/>
      <c r="J519" s="401"/>
      <c r="K519" s="401"/>
      <c r="L519" s="401"/>
      <c r="M519" s="401"/>
      <c r="N519" s="401"/>
      <c r="O519" s="401"/>
      <c r="P519" s="401"/>
      <c r="Q519" s="401"/>
      <c r="R519" s="401"/>
      <c r="S519" s="401"/>
      <c r="T519" s="401"/>
      <c r="U519" s="401"/>
      <c r="V519" s="401"/>
      <c r="W519" s="401"/>
      <c r="X519" s="401"/>
      <c r="Y519" s="401"/>
      <c r="Z519" s="401"/>
      <c r="AA519" s="401"/>
      <c r="AB519" s="401"/>
      <c r="AC519" s="401"/>
      <c r="AD519" s="401"/>
      <c r="AE519" s="401"/>
      <c r="AF519" s="401"/>
      <c r="AG519" s="401"/>
      <c r="AH519" s="401"/>
      <c r="AI519" s="401"/>
      <c r="AJ519" s="401"/>
      <c r="AK519" s="401"/>
      <c r="AL519" s="401"/>
      <c r="AM519" s="401"/>
      <c r="AN519" s="401"/>
      <c r="AO519" s="401"/>
      <c r="AP519" s="401"/>
      <c r="AQ519" s="401"/>
      <c r="AR519" s="401"/>
      <c r="AS519" s="401"/>
      <c r="AT519" s="401"/>
      <c r="AU519" s="401"/>
      <c r="AV519" s="401"/>
      <c r="AW519" s="401"/>
      <c r="AX519" s="401"/>
      <c r="AY519" s="401"/>
      <c r="AZ519" s="401"/>
      <c r="BA519" s="401"/>
      <c r="BB519" s="401"/>
      <c r="BC519" s="401"/>
      <c r="BD519" s="401"/>
      <c r="BE519" s="401"/>
      <c r="BF519" s="401"/>
      <c r="BG519" s="401"/>
      <c r="BH519" s="401"/>
      <c r="BI519" s="401"/>
      <c r="BJ519" s="401"/>
      <c r="BK519" s="401"/>
      <c r="BL519" s="401"/>
      <c r="BM519" s="401"/>
      <c r="BN519" s="401"/>
      <c r="BO519" s="401"/>
      <c r="BP519" s="401"/>
      <c r="BQ519" s="401"/>
      <c r="BR519" s="401"/>
      <c r="BS519" s="401"/>
      <c r="BT519" s="401"/>
      <c r="BU519" s="401"/>
      <c r="BV519" s="401"/>
      <c r="BW519" s="401"/>
      <c r="BX519" s="401"/>
      <c r="BY519" s="401"/>
      <c r="BZ519" s="401"/>
      <c r="CA519" s="401"/>
      <c r="CB519" s="401"/>
      <c r="CC519" s="401"/>
      <c r="CD519" s="401"/>
      <c r="CE519" s="401"/>
      <c r="CF519" s="401"/>
      <c r="CG519" s="401"/>
      <c r="CH519" s="401"/>
      <c r="CI519" s="401"/>
      <c r="CJ519" s="401"/>
      <c r="CK519" s="401"/>
      <c r="CL519" s="401"/>
      <c r="CM519" s="401"/>
      <c r="CN519" s="401"/>
      <c r="CO519" s="401"/>
      <c r="CP519" s="401"/>
      <c r="CQ519" s="401"/>
      <c r="CR519" s="401"/>
      <c r="CS519" s="401"/>
      <c r="CT519" s="401"/>
      <c r="CU519" s="401"/>
      <c r="CV519" s="401"/>
      <c r="CW519" s="401"/>
      <c r="CX519" s="401"/>
      <c r="CY519" s="401"/>
      <c r="CZ519" s="401"/>
      <c r="DA519" s="401"/>
      <c r="DB519" s="401"/>
      <c r="DC519" s="401"/>
      <c r="DD519" s="401"/>
      <c r="DE519" s="401"/>
      <c r="DF519" s="401"/>
      <c r="DG519" s="401"/>
      <c r="DH519" s="401"/>
      <c r="DI519" s="401"/>
      <c r="DJ519" s="401"/>
      <c r="DK519" s="401"/>
      <c r="DL519" s="401"/>
      <c r="DM519" s="401"/>
      <c r="DN519" s="401"/>
      <c r="DO519" s="401"/>
      <c r="DP519" s="401"/>
      <c r="DQ519" s="401"/>
      <c r="DR519" s="401"/>
      <c r="DS519" s="401"/>
      <c r="DT519" s="401"/>
      <c r="DU519" s="401"/>
      <c r="DV519" s="401"/>
      <c r="DW519" s="401"/>
      <c r="DX519" s="401"/>
      <c r="DY519" s="401"/>
      <c r="DZ519" s="401"/>
      <c r="EA519" s="401"/>
      <c r="EB519" s="401"/>
      <c r="EC519" s="401"/>
      <c r="ED519" s="401"/>
      <c r="EE519" s="401"/>
      <c r="EF519" s="401"/>
      <c r="EG519" s="401"/>
      <c r="EH519" s="401"/>
      <c r="EI519" s="401"/>
      <c r="EJ519" s="401"/>
      <c r="EK519" s="401"/>
    </row>
    <row r="520" spans="1:141" ht="14.4" x14ac:dyDescent="0.3">
      <c r="A520" s="401"/>
      <c r="B520" s="401"/>
      <c r="C520" s="401"/>
      <c r="D520" s="401"/>
      <c r="E520" s="401"/>
      <c r="F520" s="401"/>
      <c r="G520" s="401"/>
      <c r="H520" s="401"/>
      <c r="I520" s="401"/>
      <c r="J520" s="401"/>
      <c r="K520" s="401"/>
      <c r="L520" s="401"/>
      <c r="M520" s="401"/>
      <c r="N520" s="401"/>
      <c r="O520" s="401"/>
      <c r="P520" s="401"/>
      <c r="Q520" s="401"/>
      <c r="R520" s="401"/>
      <c r="S520" s="401"/>
      <c r="T520" s="401"/>
      <c r="U520" s="401"/>
      <c r="V520" s="401"/>
      <c r="W520" s="401"/>
      <c r="X520" s="401"/>
      <c r="Y520" s="401"/>
      <c r="Z520" s="401"/>
      <c r="AA520" s="401"/>
      <c r="AB520" s="401"/>
      <c r="AC520" s="401"/>
      <c r="AD520" s="401"/>
      <c r="AE520" s="401"/>
      <c r="AF520" s="401"/>
      <c r="AG520" s="401"/>
      <c r="AH520" s="401"/>
      <c r="AI520" s="401"/>
      <c r="AJ520" s="401"/>
      <c r="AK520" s="401"/>
      <c r="AL520" s="401"/>
      <c r="AM520" s="401"/>
      <c r="AN520" s="401"/>
      <c r="AO520" s="401"/>
      <c r="AP520" s="401"/>
      <c r="AQ520" s="401"/>
      <c r="AR520" s="401"/>
      <c r="AS520" s="401"/>
      <c r="AT520" s="401"/>
      <c r="AU520" s="401"/>
      <c r="AV520" s="401"/>
      <c r="AW520" s="401"/>
      <c r="AX520" s="401"/>
      <c r="AY520" s="401"/>
      <c r="AZ520" s="401"/>
      <c r="BA520" s="401"/>
      <c r="BB520" s="401"/>
      <c r="BC520" s="401"/>
      <c r="BD520" s="401"/>
      <c r="BE520" s="401"/>
      <c r="BF520" s="401"/>
      <c r="BG520" s="401"/>
      <c r="BH520" s="401"/>
      <c r="BI520" s="401"/>
      <c r="BJ520" s="401"/>
      <c r="BK520" s="401"/>
      <c r="BL520" s="401"/>
      <c r="BM520" s="401"/>
      <c r="BN520" s="401"/>
      <c r="BO520" s="401"/>
      <c r="BP520" s="401"/>
      <c r="BQ520" s="401"/>
      <c r="BR520" s="401"/>
      <c r="BS520" s="401"/>
      <c r="BT520" s="401"/>
      <c r="BU520" s="401"/>
      <c r="BV520" s="401"/>
      <c r="BW520" s="401"/>
      <c r="BX520" s="401"/>
      <c r="BY520" s="401"/>
      <c r="BZ520" s="401"/>
      <c r="CA520" s="401"/>
      <c r="CB520" s="401"/>
      <c r="CC520" s="401"/>
      <c r="CD520" s="401"/>
      <c r="CE520" s="401"/>
      <c r="CF520" s="401"/>
      <c r="CG520" s="401"/>
      <c r="CH520" s="401"/>
      <c r="CI520" s="401"/>
      <c r="CJ520" s="401"/>
      <c r="CK520" s="401"/>
      <c r="CL520" s="401"/>
      <c r="CM520" s="401"/>
      <c r="CN520" s="401"/>
      <c r="CO520" s="401"/>
      <c r="CP520" s="401"/>
      <c r="CQ520" s="401"/>
      <c r="CR520" s="401"/>
      <c r="CS520" s="401"/>
      <c r="CT520" s="401"/>
      <c r="CU520" s="401"/>
      <c r="CV520" s="401"/>
      <c r="CW520" s="401"/>
      <c r="CX520" s="401"/>
      <c r="CY520" s="401"/>
      <c r="CZ520" s="401"/>
      <c r="DA520" s="401"/>
      <c r="DB520" s="401"/>
      <c r="DC520" s="401"/>
      <c r="DD520" s="401"/>
      <c r="DE520" s="401"/>
      <c r="DF520" s="401"/>
      <c r="DG520" s="401"/>
      <c r="DH520" s="401"/>
      <c r="DI520" s="401"/>
      <c r="DJ520" s="401"/>
      <c r="DK520" s="401"/>
      <c r="DL520" s="401"/>
      <c r="DM520" s="401"/>
      <c r="DN520" s="401"/>
      <c r="DO520" s="401"/>
      <c r="DP520" s="401"/>
      <c r="DQ520" s="401"/>
      <c r="DR520" s="401"/>
      <c r="DS520" s="401"/>
      <c r="DT520" s="401"/>
      <c r="DU520" s="401"/>
      <c r="DV520" s="401"/>
      <c r="DW520" s="401"/>
      <c r="DX520" s="401"/>
      <c r="DY520" s="401"/>
      <c r="DZ520" s="401"/>
      <c r="EA520" s="401"/>
      <c r="EB520" s="401"/>
      <c r="EC520" s="401"/>
      <c r="ED520" s="401"/>
      <c r="EE520" s="401"/>
      <c r="EF520" s="401"/>
      <c r="EG520" s="401"/>
      <c r="EH520" s="401"/>
      <c r="EI520" s="401"/>
      <c r="EJ520" s="401"/>
      <c r="EK520" s="401"/>
    </row>
    <row r="521" spans="1:141" ht="14.4" x14ac:dyDescent="0.3">
      <c r="A521" s="401"/>
      <c r="B521" s="401"/>
      <c r="C521" s="401"/>
      <c r="D521" s="401"/>
      <c r="E521" s="401"/>
      <c r="F521" s="401"/>
      <c r="G521" s="401"/>
      <c r="H521" s="401"/>
      <c r="I521" s="401"/>
      <c r="J521" s="401"/>
      <c r="K521" s="401"/>
      <c r="L521" s="401"/>
      <c r="M521" s="401"/>
      <c r="N521" s="401"/>
      <c r="O521" s="401"/>
      <c r="P521" s="401"/>
      <c r="Q521" s="401"/>
      <c r="R521" s="401"/>
      <c r="S521" s="401"/>
      <c r="T521" s="401"/>
      <c r="U521" s="401"/>
      <c r="V521" s="401"/>
      <c r="W521" s="401"/>
      <c r="X521" s="401"/>
      <c r="Y521" s="401"/>
      <c r="Z521" s="401"/>
      <c r="AA521" s="401"/>
      <c r="AB521" s="401"/>
      <c r="AC521" s="401"/>
      <c r="AD521" s="401"/>
      <c r="AE521" s="401"/>
      <c r="AF521" s="401"/>
      <c r="AG521" s="401"/>
      <c r="AH521" s="401"/>
      <c r="AI521" s="401"/>
      <c r="AJ521" s="401"/>
      <c r="AK521" s="401"/>
      <c r="AL521" s="401"/>
      <c r="AM521" s="401"/>
      <c r="AN521" s="401"/>
      <c r="AO521" s="401"/>
      <c r="AP521" s="401"/>
      <c r="AQ521" s="401"/>
      <c r="AR521" s="401"/>
      <c r="AS521" s="401"/>
      <c r="AT521" s="401"/>
      <c r="AU521" s="401"/>
      <c r="AV521" s="401"/>
      <c r="AW521" s="401"/>
      <c r="AX521" s="401"/>
      <c r="AY521" s="401"/>
      <c r="AZ521" s="401"/>
      <c r="BA521" s="401"/>
      <c r="BB521" s="401"/>
      <c r="BC521" s="401"/>
      <c r="BD521" s="401"/>
      <c r="BE521" s="401"/>
      <c r="BF521" s="401"/>
      <c r="BG521" s="401"/>
      <c r="BH521" s="401"/>
      <c r="BI521" s="401"/>
      <c r="BJ521" s="401"/>
      <c r="BK521" s="401"/>
      <c r="BL521" s="401"/>
      <c r="BM521" s="401"/>
      <c r="BN521" s="401"/>
      <c r="BO521" s="401"/>
      <c r="BP521" s="401"/>
      <c r="BQ521" s="401"/>
      <c r="BR521" s="401"/>
      <c r="BS521" s="401"/>
      <c r="BT521" s="401"/>
      <c r="BU521" s="401"/>
      <c r="BV521" s="401"/>
      <c r="BW521" s="401"/>
      <c r="BX521" s="401"/>
      <c r="BY521" s="401"/>
      <c r="BZ521" s="401"/>
      <c r="CA521" s="401"/>
      <c r="CB521" s="401"/>
      <c r="CC521" s="401"/>
      <c r="CD521" s="401"/>
      <c r="CE521" s="401"/>
      <c r="CF521" s="401"/>
      <c r="CG521" s="401"/>
      <c r="CH521" s="401"/>
      <c r="CI521" s="401"/>
      <c r="CJ521" s="401"/>
      <c r="CK521" s="401"/>
      <c r="CL521" s="401"/>
      <c r="CM521" s="401"/>
      <c r="CN521" s="401"/>
      <c r="CO521" s="401"/>
      <c r="CP521" s="401"/>
      <c r="CQ521" s="401"/>
      <c r="CR521" s="401"/>
      <c r="CS521" s="401"/>
      <c r="CT521" s="401"/>
      <c r="CU521" s="401"/>
      <c r="CV521" s="401"/>
      <c r="CW521" s="401"/>
      <c r="CX521" s="401"/>
      <c r="CY521" s="401"/>
      <c r="CZ521" s="401"/>
      <c r="DA521" s="401"/>
      <c r="DB521" s="401"/>
      <c r="DC521" s="401"/>
      <c r="DD521" s="401"/>
      <c r="DE521" s="401"/>
      <c r="DF521" s="401"/>
      <c r="DG521" s="401"/>
      <c r="DH521" s="401"/>
      <c r="DI521" s="401"/>
      <c r="DJ521" s="401"/>
      <c r="DK521" s="401"/>
      <c r="DL521" s="401"/>
      <c r="DM521" s="401"/>
      <c r="DN521" s="401"/>
      <c r="DO521" s="401"/>
      <c r="DP521" s="401"/>
      <c r="DQ521" s="401"/>
      <c r="DR521" s="401"/>
      <c r="DS521" s="401"/>
      <c r="DT521" s="401"/>
      <c r="DU521" s="401"/>
      <c r="DV521" s="401"/>
      <c r="DW521" s="401"/>
      <c r="DX521" s="401"/>
      <c r="DY521" s="401"/>
      <c r="DZ521" s="401"/>
      <c r="EA521" s="401"/>
      <c r="EB521" s="401"/>
      <c r="EC521" s="401"/>
      <c r="ED521" s="401"/>
      <c r="EE521" s="401"/>
      <c r="EF521" s="401"/>
      <c r="EG521" s="401"/>
      <c r="EH521" s="401"/>
      <c r="EI521" s="401"/>
      <c r="EJ521" s="401"/>
      <c r="EK521" s="401"/>
    </row>
    <row r="522" spans="1:141" ht="14.4" x14ac:dyDescent="0.3">
      <c r="A522" s="401"/>
      <c r="B522" s="401"/>
      <c r="C522" s="401"/>
      <c r="D522" s="401"/>
      <c r="E522" s="401"/>
      <c r="F522" s="401"/>
      <c r="G522" s="401"/>
      <c r="H522" s="401"/>
      <c r="I522" s="401"/>
      <c r="J522" s="401"/>
      <c r="K522" s="401"/>
      <c r="L522" s="401"/>
      <c r="M522" s="401"/>
      <c r="N522" s="401"/>
      <c r="O522" s="401"/>
      <c r="P522" s="401"/>
      <c r="Q522" s="401"/>
      <c r="R522" s="401"/>
      <c r="S522" s="401"/>
      <c r="T522" s="401"/>
      <c r="U522" s="401"/>
      <c r="V522" s="401"/>
      <c r="W522" s="401"/>
      <c r="X522" s="401"/>
      <c r="Y522" s="401"/>
      <c r="Z522" s="401"/>
      <c r="AA522" s="401"/>
      <c r="AB522" s="401"/>
      <c r="AC522" s="401"/>
      <c r="AD522" s="401"/>
      <c r="AE522" s="401"/>
      <c r="AF522" s="401"/>
      <c r="AG522" s="401"/>
      <c r="AH522" s="401"/>
      <c r="AI522" s="401"/>
      <c r="AJ522" s="401"/>
      <c r="AK522" s="401"/>
      <c r="AL522" s="401"/>
      <c r="AM522" s="401"/>
      <c r="AN522" s="401"/>
      <c r="AO522" s="401"/>
      <c r="AP522" s="401"/>
      <c r="AQ522" s="401"/>
      <c r="AR522" s="401"/>
      <c r="AS522" s="401"/>
      <c r="AT522" s="401"/>
      <c r="AU522" s="401"/>
      <c r="AV522" s="401"/>
      <c r="AW522" s="401"/>
      <c r="AX522" s="401"/>
      <c r="AY522" s="401"/>
      <c r="AZ522" s="401"/>
      <c r="BA522" s="401"/>
      <c r="BB522" s="401"/>
      <c r="BC522" s="401"/>
      <c r="BD522" s="401"/>
      <c r="BE522" s="401"/>
      <c r="BF522" s="401"/>
      <c r="BG522" s="401"/>
      <c r="BH522" s="401"/>
      <c r="BI522" s="401"/>
      <c r="BJ522" s="401"/>
      <c r="BK522" s="401"/>
      <c r="BL522" s="401"/>
      <c r="BM522" s="401"/>
      <c r="BN522" s="401"/>
      <c r="BO522" s="401"/>
      <c r="BP522" s="401"/>
      <c r="BQ522" s="401"/>
      <c r="BR522" s="401"/>
      <c r="BS522" s="401"/>
      <c r="BT522" s="401"/>
      <c r="BU522" s="401"/>
      <c r="BV522" s="401"/>
      <c r="BW522" s="401"/>
      <c r="BX522" s="401"/>
      <c r="BY522" s="401"/>
      <c r="BZ522" s="401"/>
      <c r="CA522" s="401"/>
      <c r="CB522" s="401"/>
      <c r="CC522" s="401"/>
      <c r="CD522" s="401"/>
      <c r="CE522" s="401"/>
      <c r="CF522" s="401"/>
      <c r="CG522" s="401"/>
      <c r="CH522" s="401"/>
      <c r="CI522" s="401"/>
      <c r="CJ522" s="401"/>
      <c r="CK522" s="401"/>
      <c r="CL522" s="401"/>
      <c r="CM522" s="401"/>
      <c r="CN522" s="401"/>
      <c r="CO522" s="401"/>
      <c r="CP522" s="401"/>
      <c r="CQ522" s="401"/>
      <c r="CR522" s="401"/>
      <c r="CS522" s="401"/>
      <c r="CT522" s="401"/>
      <c r="CU522" s="401"/>
      <c r="CV522" s="401"/>
      <c r="CW522" s="401"/>
      <c r="CX522" s="401"/>
      <c r="CY522" s="401"/>
      <c r="CZ522" s="401"/>
      <c r="DA522" s="401"/>
      <c r="DB522" s="401"/>
      <c r="DC522" s="401"/>
      <c r="DD522" s="401"/>
      <c r="DE522" s="401"/>
      <c r="DF522" s="401"/>
      <c r="DG522" s="401"/>
      <c r="DH522" s="401"/>
      <c r="DI522" s="401"/>
      <c r="DJ522" s="401"/>
      <c r="DK522" s="401"/>
      <c r="DL522" s="401"/>
      <c r="DM522" s="401"/>
      <c r="DN522" s="401"/>
      <c r="DO522" s="401"/>
      <c r="DP522" s="401"/>
      <c r="DQ522" s="401"/>
      <c r="DR522" s="401"/>
      <c r="DS522" s="401"/>
      <c r="DT522" s="401"/>
      <c r="DU522" s="401"/>
      <c r="DV522" s="401"/>
      <c r="DW522" s="401"/>
      <c r="DX522" s="401"/>
      <c r="DY522" s="401"/>
      <c r="DZ522" s="401"/>
      <c r="EA522" s="401"/>
      <c r="EB522" s="401"/>
      <c r="EC522" s="401"/>
      <c r="ED522" s="401"/>
      <c r="EE522" s="401"/>
      <c r="EF522" s="401"/>
      <c r="EG522" s="401"/>
      <c r="EH522" s="401"/>
      <c r="EI522" s="401"/>
      <c r="EJ522" s="401"/>
      <c r="EK522" s="401"/>
    </row>
    <row r="523" spans="1:141" ht="14.4" x14ac:dyDescent="0.3">
      <c r="A523" s="401"/>
      <c r="B523" s="401"/>
      <c r="C523" s="401"/>
      <c r="D523" s="401"/>
      <c r="E523" s="401"/>
      <c r="F523" s="401"/>
      <c r="G523" s="401"/>
      <c r="H523" s="401"/>
      <c r="I523" s="401"/>
      <c r="J523" s="401"/>
      <c r="K523" s="401"/>
      <c r="L523" s="401"/>
      <c r="M523" s="401"/>
      <c r="N523" s="401"/>
      <c r="O523" s="401"/>
      <c r="P523" s="401"/>
      <c r="Q523" s="401"/>
      <c r="R523" s="401"/>
      <c r="S523" s="401"/>
      <c r="T523" s="401"/>
      <c r="U523" s="401"/>
      <c r="V523" s="401"/>
      <c r="W523" s="401"/>
      <c r="X523" s="401"/>
      <c r="Y523" s="401"/>
      <c r="Z523" s="401"/>
      <c r="AA523" s="401"/>
      <c r="AB523" s="401"/>
      <c r="AC523" s="401"/>
      <c r="AD523" s="401"/>
      <c r="AE523" s="401"/>
      <c r="AF523" s="401"/>
      <c r="AG523" s="401"/>
      <c r="AH523" s="401"/>
      <c r="AI523" s="401"/>
      <c r="AJ523" s="401"/>
      <c r="AK523" s="401"/>
      <c r="AL523" s="401"/>
      <c r="AM523" s="401"/>
      <c r="AN523" s="401"/>
      <c r="AO523" s="401"/>
      <c r="AP523" s="401"/>
      <c r="AQ523" s="401"/>
      <c r="AR523" s="401"/>
      <c r="AS523" s="401"/>
      <c r="AT523" s="401"/>
      <c r="AU523" s="401"/>
      <c r="AV523" s="401"/>
      <c r="AW523" s="401"/>
      <c r="AX523" s="401"/>
      <c r="AY523" s="401"/>
      <c r="AZ523" s="401"/>
      <c r="BA523" s="401"/>
      <c r="BB523" s="401"/>
      <c r="BC523" s="401"/>
      <c r="BD523" s="401"/>
      <c r="BE523" s="401"/>
      <c r="BF523" s="401"/>
      <c r="BG523" s="401"/>
      <c r="BH523" s="401"/>
      <c r="BI523" s="401"/>
      <c r="BJ523" s="401"/>
      <c r="BK523" s="401"/>
      <c r="BL523" s="401"/>
      <c r="BM523" s="401"/>
      <c r="BN523" s="401"/>
      <c r="BO523" s="401"/>
      <c r="BP523" s="401"/>
      <c r="BQ523" s="401"/>
      <c r="BR523" s="401"/>
      <c r="BS523" s="401"/>
      <c r="BT523" s="401"/>
      <c r="BU523" s="401"/>
      <c r="BV523" s="401"/>
      <c r="BW523" s="401"/>
      <c r="BX523" s="401"/>
      <c r="BY523" s="401"/>
      <c r="BZ523" s="401"/>
      <c r="CA523" s="401"/>
      <c r="CB523" s="401"/>
      <c r="CC523" s="401"/>
      <c r="CD523" s="401"/>
      <c r="CE523" s="401"/>
      <c r="CF523" s="401"/>
      <c r="CG523" s="401"/>
      <c r="CH523" s="401"/>
      <c r="CI523" s="401"/>
      <c r="CJ523" s="401"/>
      <c r="CK523" s="401"/>
      <c r="CL523" s="401"/>
      <c r="CM523" s="401"/>
      <c r="CN523" s="401"/>
      <c r="CO523" s="401"/>
      <c r="CP523" s="401"/>
      <c r="CQ523" s="401"/>
      <c r="CR523" s="401"/>
      <c r="CS523" s="401"/>
      <c r="CT523" s="401"/>
      <c r="CU523" s="401"/>
      <c r="CV523" s="401"/>
      <c r="CW523" s="401"/>
      <c r="CX523" s="401"/>
      <c r="CY523" s="401"/>
      <c r="CZ523" s="401"/>
      <c r="DA523" s="401"/>
      <c r="DB523" s="401"/>
      <c r="DC523" s="401"/>
      <c r="DD523" s="401"/>
      <c r="DE523" s="401"/>
      <c r="DF523" s="401"/>
      <c r="DG523" s="401"/>
      <c r="DH523" s="401"/>
      <c r="DI523" s="401"/>
      <c r="DJ523" s="401"/>
      <c r="DK523" s="401"/>
      <c r="DL523" s="401"/>
      <c r="DM523" s="401"/>
      <c r="DN523" s="401"/>
      <c r="DO523" s="401"/>
      <c r="DP523" s="401"/>
      <c r="DQ523" s="401"/>
      <c r="DR523" s="401"/>
      <c r="DS523" s="401"/>
      <c r="DT523" s="401"/>
      <c r="DU523" s="401"/>
      <c r="DV523" s="401"/>
      <c r="DW523" s="401"/>
      <c r="DX523" s="401"/>
      <c r="DY523" s="401"/>
      <c r="DZ523" s="401"/>
      <c r="EA523" s="401"/>
      <c r="EB523" s="401"/>
      <c r="EC523" s="401"/>
      <c r="ED523" s="401"/>
      <c r="EE523" s="401"/>
      <c r="EF523" s="401"/>
      <c r="EG523" s="401"/>
      <c r="EH523" s="401"/>
      <c r="EI523" s="401"/>
      <c r="EJ523" s="401"/>
      <c r="EK523" s="401"/>
    </row>
    <row r="524" spans="1:141" ht="14.4" x14ac:dyDescent="0.3">
      <c r="A524" s="401"/>
      <c r="B524" s="401"/>
      <c r="C524" s="401"/>
      <c r="D524" s="401"/>
      <c r="E524" s="401"/>
      <c r="F524" s="401"/>
      <c r="G524" s="401"/>
      <c r="H524" s="401"/>
      <c r="I524" s="401"/>
      <c r="J524" s="401"/>
      <c r="K524" s="401"/>
      <c r="L524" s="401"/>
      <c r="M524" s="401"/>
      <c r="N524" s="401"/>
      <c r="O524" s="401"/>
      <c r="P524" s="401"/>
      <c r="Q524" s="401"/>
      <c r="R524" s="401"/>
      <c r="S524" s="401"/>
      <c r="T524" s="401"/>
      <c r="U524" s="401"/>
      <c r="V524" s="401"/>
      <c r="W524" s="401"/>
      <c r="X524" s="401"/>
      <c r="Y524" s="401"/>
      <c r="Z524" s="401"/>
      <c r="AA524" s="401"/>
      <c r="AB524" s="401"/>
      <c r="AC524" s="401"/>
      <c r="AD524" s="401"/>
      <c r="AE524" s="401"/>
      <c r="AF524" s="401"/>
      <c r="AG524" s="401"/>
      <c r="AH524" s="401"/>
      <c r="AI524" s="401"/>
      <c r="AJ524" s="401"/>
      <c r="AK524" s="401"/>
      <c r="AL524" s="401"/>
      <c r="AM524" s="401"/>
      <c r="AN524" s="401"/>
      <c r="AO524" s="401"/>
      <c r="AP524" s="401"/>
      <c r="AQ524" s="401"/>
      <c r="AR524" s="401"/>
      <c r="AS524" s="401"/>
      <c r="AT524" s="401"/>
      <c r="AU524" s="401"/>
      <c r="AV524" s="401"/>
      <c r="AW524" s="401"/>
      <c r="AX524" s="401"/>
      <c r="AY524" s="401"/>
      <c r="AZ524" s="401"/>
      <c r="BA524" s="401"/>
      <c r="BB524" s="401"/>
      <c r="BC524" s="401"/>
      <c r="BD524" s="401"/>
      <c r="BE524" s="401"/>
      <c r="BF524" s="401"/>
      <c r="BG524" s="401"/>
      <c r="BH524" s="401"/>
      <c r="BI524" s="401"/>
      <c r="BJ524" s="401"/>
      <c r="BK524" s="401"/>
      <c r="BL524" s="401"/>
      <c r="BM524" s="401"/>
      <c r="BN524" s="401"/>
      <c r="BO524" s="401"/>
      <c r="BP524" s="401"/>
      <c r="BQ524" s="401"/>
      <c r="BR524" s="401"/>
      <c r="BS524" s="401"/>
      <c r="BT524" s="401"/>
      <c r="BU524" s="401"/>
      <c r="BV524" s="401"/>
      <c r="BW524" s="401"/>
      <c r="BX524" s="401"/>
      <c r="BY524" s="401"/>
      <c r="BZ524" s="401"/>
      <c r="CA524" s="401"/>
      <c r="CB524" s="401"/>
      <c r="CC524" s="401"/>
      <c r="CD524" s="401"/>
      <c r="CE524" s="401"/>
      <c r="CF524" s="401"/>
      <c r="CG524" s="401"/>
      <c r="CH524" s="401"/>
      <c r="CI524" s="401"/>
      <c r="CJ524" s="401"/>
      <c r="CK524" s="401"/>
      <c r="CL524" s="401"/>
      <c r="CM524" s="401"/>
      <c r="CN524" s="401"/>
      <c r="CO524" s="401"/>
      <c r="CP524" s="401"/>
      <c r="CQ524" s="401"/>
      <c r="CR524" s="401"/>
      <c r="CS524" s="401"/>
      <c r="CT524" s="401"/>
      <c r="CU524" s="401"/>
      <c r="CV524" s="401"/>
      <c r="CW524" s="401"/>
      <c r="CX524" s="401"/>
      <c r="CY524" s="401"/>
      <c r="CZ524" s="401"/>
      <c r="DA524" s="401"/>
      <c r="DB524" s="401"/>
      <c r="DC524" s="401"/>
      <c r="DD524" s="401"/>
      <c r="DE524" s="401"/>
      <c r="DF524" s="401"/>
      <c r="DG524" s="401"/>
      <c r="DH524" s="401"/>
      <c r="DI524" s="401"/>
      <c r="DJ524" s="401"/>
      <c r="DK524" s="401"/>
      <c r="DL524" s="401"/>
      <c r="DM524" s="401"/>
      <c r="DN524" s="401"/>
      <c r="DO524" s="401"/>
      <c r="DP524" s="401"/>
      <c r="DQ524" s="401"/>
      <c r="DR524" s="401"/>
      <c r="DS524" s="401"/>
      <c r="DT524" s="401"/>
      <c r="DU524" s="401"/>
      <c r="DV524" s="401"/>
      <c r="DW524" s="401"/>
      <c r="DX524" s="401"/>
      <c r="DY524" s="401"/>
      <c r="DZ524" s="401"/>
      <c r="EA524" s="401"/>
      <c r="EB524" s="401"/>
      <c r="EC524" s="401"/>
      <c r="ED524" s="401"/>
      <c r="EE524" s="401"/>
      <c r="EF524" s="401"/>
      <c r="EG524" s="401"/>
      <c r="EH524" s="401"/>
      <c r="EI524" s="401"/>
      <c r="EJ524" s="401"/>
      <c r="EK524" s="401"/>
    </row>
    <row r="525" spans="1:141" ht="14.4" x14ac:dyDescent="0.3">
      <c r="A525" s="401"/>
      <c r="B525" s="401"/>
      <c r="C525" s="401"/>
      <c r="D525" s="401"/>
      <c r="E525" s="401"/>
      <c r="F525" s="401"/>
      <c r="G525" s="401"/>
      <c r="H525" s="401"/>
      <c r="I525" s="401"/>
      <c r="J525" s="401"/>
      <c r="K525" s="401"/>
      <c r="L525" s="401"/>
      <c r="M525" s="401"/>
      <c r="N525" s="401"/>
      <c r="O525" s="401"/>
      <c r="P525" s="401"/>
      <c r="Q525" s="401"/>
      <c r="R525" s="401"/>
      <c r="S525" s="401"/>
      <c r="T525" s="401"/>
      <c r="U525" s="401"/>
      <c r="V525" s="401"/>
      <c r="W525" s="401"/>
      <c r="X525" s="401"/>
      <c r="Y525" s="401"/>
      <c r="Z525" s="401"/>
      <c r="AA525" s="401"/>
      <c r="AB525" s="401"/>
      <c r="AC525" s="401"/>
      <c r="AD525" s="401"/>
      <c r="AE525" s="401"/>
      <c r="AF525" s="401"/>
      <c r="AG525" s="401"/>
      <c r="AH525" s="401"/>
      <c r="AI525" s="401"/>
      <c r="AJ525" s="401"/>
      <c r="AK525" s="401"/>
      <c r="AL525" s="401"/>
      <c r="AM525" s="401"/>
      <c r="AN525" s="401"/>
      <c r="AO525" s="401"/>
      <c r="AP525" s="401"/>
      <c r="AQ525" s="401"/>
      <c r="AR525" s="401"/>
      <c r="AS525" s="401"/>
      <c r="AT525" s="401"/>
      <c r="AU525" s="401"/>
      <c r="AV525" s="401"/>
      <c r="AW525" s="401"/>
      <c r="AX525" s="401"/>
      <c r="AY525" s="401"/>
      <c r="AZ525" s="401"/>
      <c r="BA525" s="401"/>
      <c r="BB525" s="401"/>
      <c r="BC525" s="401"/>
      <c r="BD525" s="401"/>
      <c r="BE525" s="401"/>
      <c r="BF525" s="401"/>
      <c r="BG525" s="401"/>
      <c r="BH525" s="401"/>
      <c r="BI525" s="401"/>
      <c r="BJ525" s="401"/>
      <c r="BK525" s="401"/>
      <c r="BL525" s="401"/>
      <c r="BM525" s="401"/>
      <c r="BN525" s="401"/>
      <c r="BO525" s="401"/>
      <c r="BP525" s="401"/>
      <c r="BQ525" s="401"/>
      <c r="BR525" s="401"/>
      <c r="BS525" s="401"/>
      <c r="BT525" s="401"/>
      <c r="BU525" s="401"/>
      <c r="BV525" s="401"/>
      <c r="BW525" s="401"/>
      <c r="BX525" s="401"/>
      <c r="BY525" s="401"/>
      <c r="BZ525" s="401"/>
      <c r="CA525" s="401"/>
      <c r="CB525" s="401"/>
      <c r="CC525" s="401"/>
      <c r="CD525" s="401"/>
      <c r="CE525" s="401"/>
      <c r="CF525" s="401"/>
      <c r="CG525" s="401"/>
      <c r="CH525" s="401"/>
      <c r="CI525" s="401"/>
      <c r="CJ525" s="401"/>
      <c r="CK525" s="401"/>
      <c r="CL525" s="401"/>
      <c r="CM525" s="401"/>
      <c r="CN525" s="401"/>
      <c r="CO525" s="401"/>
      <c r="CP525" s="401"/>
      <c r="CQ525" s="401"/>
      <c r="CR525" s="401"/>
      <c r="CS525" s="401"/>
      <c r="CT525" s="401"/>
      <c r="CU525" s="401"/>
      <c r="CV525" s="401"/>
      <c r="CW525" s="401"/>
      <c r="CX525" s="401"/>
      <c r="CY525" s="401"/>
      <c r="CZ525" s="401"/>
      <c r="DA525" s="401"/>
      <c r="DB525" s="401"/>
      <c r="DC525" s="401"/>
      <c r="DD525" s="401"/>
      <c r="DE525" s="401"/>
      <c r="DF525" s="401"/>
      <c r="DG525" s="401"/>
      <c r="DH525" s="401"/>
      <c r="DI525" s="401"/>
      <c r="DJ525" s="401"/>
      <c r="DK525" s="401"/>
      <c r="DL525" s="401"/>
      <c r="DM525" s="401"/>
      <c r="DN525" s="401"/>
      <c r="DO525" s="401"/>
      <c r="DP525" s="401"/>
      <c r="DQ525" s="401"/>
      <c r="DR525" s="401"/>
      <c r="DS525" s="401"/>
      <c r="DT525" s="401"/>
      <c r="DU525" s="401"/>
      <c r="DV525" s="401"/>
      <c r="DW525" s="401"/>
      <c r="DX525" s="401"/>
      <c r="DY525" s="401"/>
      <c r="DZ525" s="401"/>
      <c r="EA525" s="401"/>
      <c r="EB525" s="401"/>
      <c r="EC525" s="401"/>
      <c r="ED525" s="401"/>
      <c r="EE525" s="401"/>
      <c r="EF525" s="401"/>
      <c r="EG525" s="401"/>
      <c r="EH525" s="401"/>
      <c r="EI525" s="401"/>
      <c r="EJ525" s="401"/>
      <c r="EK525" s="401"/>
    </row>
    <row r="526" spans="1:141" ht="14.4" x14ac:dyDescent="0.3">
      <c r="A526" s="401"/>
      <c r="B526" s="401"/>
      <c r="C526" s="401"/>
      <c r="D526" s="401"/>
      <c r="E526" s="401"/>
      <c r="F526" s="401"/>
      <c r="G526" s="401"/>
      <c r="H526" s="401"/>
      <c r="I526" s="401"/>
      <c r="J526" s="401"/>
      <c r="K526" s="401"/>
      <c r="L526" s="401"/>
      <c r="M526" s="401"/>
      <c r="N526" s="401"/>
      <c r="O526" s="401"/>
      <c r="P526" s="401"/>
      <c r="Q526" s="401"/>
      <c r="R526" s="401"/>
      <c r="S526" s="401"/>
      <c r="T526" s="401"/>
      <c r="U526" s="401"/>
      <c r="V526" s="401"/>
      <c r="W526" s="401"/>
      <c r="X526" s="401"/>
      <c r="Y526" s="401"/>
      <c r="Z526" s="401"/>
      <c r="AA526" s="401"/>
      <c r="AB526" s="401"/>
      <c r="AC526" s="401"/>
      <c r="AD526" s="401"/>
      <c r="AE526" s="401"/>
      <c r="AF526" s="401"/>
      <c r="AG526" s="401"/>
      <c r="AH526" s="401"/>
      <c r="AI526" s="401"/>
      <c r="AJ526" s="401"/>
      <c r="AK526" s="401"/>
      <c r="AL526" s="401"/>
      <c r="AM526" s="401"/>
      <c r="AN526" s="401"/>
      <c r="AO526" s="401"/>
      <c r="AP526" s="401"/>
      <c r="AQ526" s="401"/>
      <c r="AR526" s="401"/>
      <c r="AS526" s="401"/>
      <c r="AT526" s="401"/>
      <c r="AU526" s="401"/>
      <c r="AV526" s="401"/>
      <c r="AW526" s="401"/>
      <c r="AX526" s="401"/>
      <c r="AY526" s="401"/>
      <c r="AZ526" s="401"/>
      <c r="BA526" s="401"/>
      <c r="BB526" s="401"/>
      <c r="BC526" s="401"/>
      <c r="BD526" s="401"/>
      <c r="BE526" s="401"/>
      <c r="BF526" s="401"/>
      <c r="BG526" s="401"/>
      <c r="BH526" s="401"/>
      <c r="BI526" s="401"/>
      <c r="BJ526" s="401"/>
      <c r="BK526" s="401"/>
      <c r="BL526" s="401"/>
      <c r="BM526" s="401"/>
      <c r="BN526" s="401"/>
      <c r="BO526" s="401"/>
      <c r="BP526" s="401"/>
      <c r="BQ526" s="401"/>
      <c r="BR526" s="401"/>
      <c r="BS526" s="401"/>
      <c r="BT526" s="401"/>
      <c r="BU526" s="401"/>
      <c r="BV526" s="401"/>
      <c r="BW526" s="401"/>
      <c r="BX526" s="401"/>
      <c r="BY526" s="401"/>
      <c r="BZ526" s="401"/>
      <c r="CA526" s="401"/>
      <c r="CB526" s="401"/>
      <c r="CC526" s="401"/>
      <c r="CD526" s="401"/>
      <c r="CE526" s="401"/>
      <c r="CF526" s="401"/>
      <c r="CG526" s="401"/>
      <c r="CH526" s="401"/>
      <c r="CI526" s="401"/>
      <c r="CJ526" s="401"/>
      <c r="CK526" s="401"/>
      <c r="CL526" s="401"/>
      <c r="CM526" s="401"/>
      <c r="CN526" s="401"/>
      <c r="CO526" s="401"/>
      <c r="CP526" s="401"/>
      <c r="CQ526" s="401"/>
      <c r="CR526" s="401"/>
      <c r="CS526" s="401"/>
      <c r="CT526" s="401"/>
      <c r="CU526" s="401"/>
      <c r="CV526" s="401"/>
      <c r="CW526" s="401"/>
      <c r="CX526" s="401"/>
      <c r="CY526" s="401"/>
      <c r="CZ526" s="401"/>
      <c r="DA526" s="401"/>
      <c r="DB526" s="401"/>
      <c r="DC526" s="401"/>
      <c r="DD526" s="401"/>
      <c r="DE526" s="401"/>
      <c r="DF526" s="401"/>
      <c r="DG526" s="401"/>
      <c r="DH526" s="401"/>
      <c r="DI526" s="401"/>
      <c r="DJ526" s="401"/>
      <c r="DK526" s="401"/>
      <c r="DL526" s="401"/>
      <c r="DM526" s="401"/>
      <c r="DN526" s="401"/>
      <c r="DO526" s="401"/>
      <c r="DP526" s="401"/>
      <c r="DQ526" s="401"/>
      <c r="DR526" s="401"/>
      <c r="DS526" s="401"/>
      <c r="DT526" s="401"/>
      <c r="DU526" s="401"/>
      <c r="DV526" s="401"/>
      <c r="DW526" s="401"/>
      <c r="DX526" s="401"/>
      <c r="DY526" s="401"/>
      <c r="DZ526" s="401"/>
      <c r="EA526" s="401"/>
      <c r="EB526" s="401"/>
      <c r="EC526" s="401"/>
      <c r="ED526" s="401"/>
      <c r="EE526" s="401"/>
      <c r="EF526" s="401"/>
      <c r="EG526" s="401"/>
      <c r="EH526" s="401"/>
      <c r="EI526" s="401"/>
      <c r="EJ526" s="401"/>
      <c r="EK526" s="401"/>
    </row>
    <row r="527" spans="1:141" ht="14.4" x14ac:dyDescent="0.3">
      <c r="A527" s="401"/>
      <c r="B527" s="401"/>
      <c r="C527" s="401"/>
      <c r="D527" s="401"/>
      <c r="E527" s="401"/>
      <c r="F527" s="401"/>
      <c r="G527" s="401"/>
      <c r="H527" s="401"/>
      <c r="I527" s="401"/>
      <c r="J527" s="401"/>
      <c r="K527" s="401"/>
      <c r="L527" s="401"/>
      <c r="M527" s="401"/>
      <c r="N527" s="401"/>
      <c r="O527" s="401"/>
      <c r="P527" s="401"/>
      <c r="Q527" s="401"/>
      <c r="R527" s="401"/>
      <c r="S527" s="401"/>
      <c r="T527" s="401"/>
      <c r="U527" s="401"/>
      <c r="V527" s="401"/>
      <c r="W527" s="401"/>
      <c r="X527" s="401"/>
      <c r="Y527" s="401"/>
      <c r="Z527" s="401"/>
      <c r="AA527" s="401"/>
      <c r="AB527" s="401"/>
      <c r="AC527" s="401"/>
      <c r="AD527" s="401"/>
      <c r="AE527" s="401"/>
      <c r="AF527" s="401"/>
      <c r="AG527" s="401"/>
      <c r="AH527" s="401"/>
      <c r="AI527" s="401"/>
      <c r="AJ527" s="401"/>
      <c r="AK527" s="401"/>
      <c r="AL527" s="401"/>
      <c r="AM527" s="401"/>
      <c r="AN527" s="401"/>
      <c r="AO527" s="401"/>
      <c r="AP527" s="401"/>
      <c r="AQ527" s="401"/>
      <c r="AR527" s="401"/>
      <c r="AS527" s="401"/>
      <c r="AT527" s="401"/>
      <c r="AU527" s="401"/>
      <c r="AV527" s="401"/>
      <c r="AW527" s="401"/>
      <c r="AX527" s="401"/>
      <c r="AY527" s="401"/>
      <c r="AZ527" s="401"/>
      <c r="BA527" s="401"/>
      <c r="BB527" s="401"/>
      <c r="BC527" s="401"/>
      <c r="BD527" s="401"/>
      <c r="BE527" s="401"/>
      <c r="BF527" s="401"/>
      <c r="BG527" s="401"/>
      <c r="BH527" s="401"/>
      <c r="BI527" s="401"/>
      <c r="BJ527" s="401"/>
      <c r="BK527" s="401"/>
      <c r="BL527" s="401"/>
      <c r="BM527" s="401"/>
      <c r="BN527" s="401"/>
      <c r="BO527" s="401"/>
      <c r="BP527" s="401"/>
      <c r="BQ527" s="401"/>
      <c r="BR527" s="401"/>
      <c r="BS527" s="401"/>
      <c r="BT527" s="401"/>
      <c r="BU527" s="401"/>
      <c r="BV527" s="401"/>
      <c r="BW527" s="401"/>
      <c r="BX527" s="401"/>
      <c r="BY527" s="401"/>
      <c r="BZ527" s="401"/>
      <c r="CA527" s="401"/>
      <c r="CB527" s="401"/>
      <c r="CC527" s="401"/>
      <c r="CD527" s="401"/>
      <c r="CE527" s="401"/>
      <c r="CF527" s="401"/>
      <c r="CG527" s="401"/>
      <c r="CH527" s="401"/>
      <c r="CI527" s="401"/>
      <c r="CJ527" s="401"/>
      <c r="CK527" s="401"/>
      <c r="CL527" s="401"/>
      <c r="CM527" s="401"/>
      <c r="CN527" s="401"/>
      <c r="CO527" s="401"/>
      <c r="CP527" s="401"/>
      <c r="CQ527" s="401"/>
      <c r="CR527" s="401"/>
      <c r="CS527" s="401"/>
      <c r="CT527" s="401"/>
      <c r="CU527" s="401"/>
      <c r="CV527" s="401"/>
      <c r="CW527" s="401"/>
      <c r="CX527" s="401"/>
      <c r="CY527" s="401"/>
      <c r="CZ527" s="401"/>
      <c r="DA527" s="401"/>
      <c r="DB527" s="401"/>
      <c r="DC527" s="401"/>
      <c r="DD527" s="401"/>
      <c r="DE527" s="401"/>
      <c r="DF527" s="401"/>
      <c r="DG527" s="401"/>
      <c r="DH527" s="401"/>
      <c r="DI527" s="401"/>
      <c r="DJ527" s="401"/>
      <c r="DK527" s="401"/>
      <c r="DL527" s="401"/>
      <c r="DM527" s="401"/>
      <c r="DN527" s="401"/>
      <c r="DO527" s="401"/>
      <c r="DP527" s="401"/>
      <c r="DQ527" s="401"/>
      <c r="DR527" s="401"/>
      <c r="DS527" s="401"/>
      <c r="DT527" s="401"/>
      <c r="DU527" s="401"/>
      <c r="DV527" s="401"/>
      <c r="DW527" s="401"/>
      <c r="DX527" s="401"/>
      <c r="DY527" s="401"/>
      <c r="DZ527" s="401"/>
      <c r="EA527" s="401"/>
      <c r="EB527" s="401"/>
      <c r="EC527" s="401"/>
      <c r="ED527" s="401"/>
      <c r="EE527" s="401"/>
      <c r="EF527" s="401"/>
      <c r="EG527" s="401"/>
      <c r="EH527" s="401"/>
      <c r="EI527" s="401"/>
      <c r="EJ527" s="401"/>
      <c r="EK527" s="401"/>
    </row>
    <row r="528" spans="1:141" ht="14.4" x14ac:dyDescent="0.3">
      <c r="A528" s="401"/>
      <c r="B528" s="401"/>
      <c r="C528" s="401"/>
      <c r="D528" s="401"/>
      <c r="E528" s="401"/>
      <c r="F528" s="401"/>
      <c r="G528" s="401"/>
      <c r="H528" s="401"/>
      <c r="I528" s="401"/>
      <c r="J528" s="401"/>
      <c r="K528" s="401"/>
      <c r="L528" s="401"/>
      <c r="M528" s="401"/>
      <c r="N528" s="401"/>
      <c r="O528" s="401"/>
      <c r="P528" s="401"/>
      <c r="Q528" s="401"/>
      <c r="R528" s="401"/>
      <c r="S528" s="401"/>
      <c r="T528" s="401"/>
      <c r="U528" s="401"/>
      <c r="V528" s="401"/>
      <c r="W528" s="401"/>
      <c r="X528" s="401"/>
      <c r="Y528" s="401"/>
      <c r="Z528" s="401"/>
      <c r="AA528" s="401"/>
      <c r="AB528" s="401"/>
      <c r="AC528" s="401"/>
      <c r="AD528" s="401"/>
      <c r="AE528" s="401"/>
      <c r="AF528" s="401"/>
      <c r="AG528" s="401"/>
      <c r="AH528" s="401"/>
      <c r="AI528" s="401"/>
      <c r="AJ528" s="401"/>
      <c r="AK528" s="401"/>
      <c r="AL528" s="401"/>
      <c r="AM528" s="401"/>
      <c r="AN528" s="401"/>
      <c r="AO528" s="401"/>
      <c r="AP528" s="401"/>
      <c r="AQ528" s="401"/>
      <c r="AR528" s="401"/>
      <c r="AS528" s="401"/>
      <c r="AT528" s="401"/>
      <c r="AU528" s="401"/>
      <c r="AV528" s="401"/>
      <c r="AW528" s="401"/>
      <c r="AX528" s="401"/>
      <c r="AY528" s="401"/>
      <c r="AZ528" s="401"/>
      <c r="BA528" s="401"/>
      <c r="BB528" s="401"/>
      <c r="BC528" s="401"/>
      <c r="BD528" s="401"/>
      <c r="BE528" s="401"/>
      <c r="BF528" s="401"/>
      <c r="BG528" s="401"/>
      <c r="BH528" s="401"/>
      <c r="BI528" s="401"/>
      <c r="BJ528" s="401"/>
      <c r="BK528" s="401"/>
      <c r="BL528" s="401"/>
      <c r="BM528" s="401"/>
      <c r="BN528" s="401"/>
      <c r="BO528" s="401"/>
      <c r="BP528" s="401"/>
      <c r="BQ528" s="401"/>
      <c r="BR528" s="401"/>
      <c r="BS528" s="401"/>
      <c r="BT528" s="401"/>
      <c r="BU528" s="401"/>
      <c r="BV528" s="401"/>
      <c r="BW528" s="401"/>
      <c r="BX528" s="401"/>
      <c r="BY528" s="401"/>
      <c r="BZ528" s="401"/>
      <c r="CA528" s="401"/>
      <c r="CB528" s="401"/>
      <c r="CC528" s="401"/>
      <c r="CD528" s="401"/>
      <c r="CE528" s="401"/>
      <c r="CF528" s="401"/>
      <c r="CG528" s="401"/>
      <c r="CH528" s="401"/>
      <c r="CI528" s="401"/>
      <c r="CJ528" s="401"/>
      <c r="CK528" s="401"/>
      <c r="CL528" s="401"/>
      <c r="CM528" s="401"/>
      <c r="CN528" s="401"/>
      <c r="CO528" s="401"/>
      <c r="CP528" s="401"/>
      <c r="CQ528" s="401"/>
      <c r="CR528" s="401"/>
      <c r="CS528" s="401"/>
      <c r="CT528" s="401"/>
      <c r="CU528" s="401"/>
      <c r="CV528" s="401"/>
      <c r="CW528" s="401"/>
      <c r="CX528" s="401"/>
      <c r="CY528" s="401"/>
      <c r="CZ528" s="401"/>
      <c r="DA528" s="401"/>
      <c r="DB528" s="401"/>
      <c r="DC528" s="401"/>
      <c r="DD528" s="401"/>
      <c r="DE528" s="401"/>
      <c r="DF528" s="401"/>
      <c r="DG528" s="401"/>
      <c r="DH528" s="401"/>
      <c r="DI528" s="401"/>
      <c r="DJ528" s="401"/>
      <c r="DK528" s="401"/>
      <c r="DL528" s="401"/>
      <c r="DM528" s="401"/>
      <c r="DN528" s="401"/>
      <c r="DO528" s="401"/>
      <c r="DP528" s="401"/>
      <c r="DQ528" s="401"/>
      <c r="DR528" s="401"/>
      <c r="DS528" s="401"/>
      <c r="DT528" s="401"/>
      <c r="DU528" s="401"/>
      <c r="DV528" s="401"/>
      <c r="DW528" s="401"/>
      <c r="DX528" s="401"/>
      <c r="DY528" s="401"/>
      <c r="DZ528" s="401"/>
      <c r="EA528" s="401"/>
      <c r="EB528" s="401"/>
      <c r="EC528" s="401"/>
      <c r="ED528" s="401"/>
      <c r="EE528" s="401"/>
      <c r="EF528" s="401"/>
      <c r="EG528" s="401"/>
      <c r="EH528" s="401"/>
      <c r="EI528" s="401"/>
      <c r="EJ528" s="401"/>
      <c r="EK528" s="401"/>
    </row>
    <row r="529" spans="1:141" ht="14.4" x14ac:dyDescent="0.3">
      <c r="A529" s="401"/>
      <c r="B529" s="401"/>
      <c r="C529" s="401"/>
      <c r="D529" s="401"/>
      <c r="E529" s="401"/>
      <c r="F529" s="401"/>
      <c r="G529" s="401"/>
      <c r="H529" s="401"/>
      <c r="I529" s="401"/>
      <c r="J529" s="401"/>
      <c r="K529" s="401"/>
      <c r="L529" s="401"/>
      <c r="M529" s="401"/>
      <c r="N529" s="401"/>
      <c r="O529" s="401"/>
      <c r="P529" s="401"/>
      <c r="Q529" s="401"/>
      <c r="R529" s="401"/>
      <c r="S529" s="401"/>
      <c r="T529" s="401"/>
      <c r="U529" s="401"/>
      <c r="V529" s="401"/>
      <c r="W529" s="401"/>
      <c r="X529" s="401"/>
      <c r="Y529" s="401"/>
      <c r="Z529" s="401"/>
      <c r="AA529" s="401"/>
      <c r="AB529" s="401"/>
      <c r="AC529" s="401"/>
      <c r="AD529" s="401"/>
      <c r="AE529" s="401"/>
      <c r="AF529" s="401"/>
      <c r="AG529" s="401"/>
      <c r="AH529" s="401"/>
      <c r="AI529" s="401"/>
      <c r="AJ529" s="401"/>
      <c r="AK529" s="401"/>
      <c r="AL529" s="401"/>
      <c r="AM529" s="401"/>
      <c r="AN529" s="401"/>
      <c r="AO529" s="401"/>
      <c r="AP529" s="401"/>
      <c r="AQ529" s="401"/>
      <c r="AR529" s="401"/>
      <c r="AS529" s="401"/>
      <c r="AT529" s="401"/>
      <c r="AU529" s="401"/>
      <c r="AV529" s="401"/>
      <c r="AW529" s="401"/>
      <c r="AX529" s="401"/>
      <c r="AY529" s="401"/>
      <c r="AZ529" s="401"/>
      <c r="BA529" s="401"/>
      <c r="BB529" s="401"/>
      <c r="BC529" s="401"/>
      <c r="BD529" s="401"/>
      <c r="BE529" s="401"/>
      <c r="BF529" s="401"/>
      <c r="BG529" s="401"/>
      <c r="BH529" s="401"/>
      <c r="BI529" s="401"/>
      <c r="BJ529" s="401"/>
      <c r="BK529" s="401"/>
      <c r="BL529" s="401"/>
      <c r="BM529" s="401"/>
      <c r="BN529" s="401"/>
      <c r="BO529" s="401"/>
      <c r="BP529" s="401"/>
      <c r="BQ529" s="401"/>
      <c r="BR529" s="401"/>
      <c r="BS529" s="401"/>
      <c r="BT529" s="401"/>
      <c r="BU529" s="401"/>
      <c r="BV529" s="401"/>
      <c r="BW529" s="401"/>
      <c r="BX529" s="401"/>
      <c r="BY529" s="401"/>
      <c r="BZ529" s="401"/>
      <c r="CA529" s="401"/>
      <c r="CB529" s="401"/>
      <c r="CC529" s="401"/>
      <c r="CD529" s="401"/>
      <c r="CE529" s="401"/>
      <c r="CF529" s="401"/>
      <c r="CG529" s="401"/>
      <c r="CH529" s="401"/>
      <c r="CI529" s="401"/>
      <c r="CJ529" s="401"/>
      <c r="CK529" s="401"/>
      <c r="CL529" s="401"/>
      <c r="CM529" s="401"/>
      <c r="CN529" s="401"/>
      <c r="CO529" s="401"/>
      <c r="CP529" s="401"/>
      <c r="CQ529" s="401"/>
      <c r="CR529" s="401"/>
      <c r="CS529" s="401"/>
      <c r="CT529" s="401"/>
      <c r="CU529" s="401"/>
      <c r="CV529" s="401"/>
      <c r="CW529" s="401"/>
      <c r="CX529" s="401"/>
      <c r="CY529" s="401"/>
      <c r="CZ529" s="401"/>
      <c r="DA529" s="401"/>
      <c r="DB529" s="401"/>
      <c r="DC529" s="401"/>
      <c r="DD529" s="401"/>
      <c r="DE529" s="401"/>
      <c r="DF529" s="401"/>
      <c r="DG529" s="401"/>
      <c r="DH529" s="401"/>
      <c r="DI529" s="401"/>
      <c r="DJ529" s="401"/>
      <c r="DK529" s="401"/>
      <c r="DL529" s="401"/>
      <c r="DM529" s="401"/>
      <c r="DN529" s="401"/>
      <c r="DO529" s="401"/>
      <c r="DP529" s="401"/>
      <c r="DQ529" s="401"/>
      <c r="DR529" s="401"/>
      <c r="DS529" s="401"/>
      <c r="DT529" s="401"/>
      <c r="DU529" s="401"/>
      <c r="DV529" s="401"/>
      <c r="DW529" s="401"/>
      <c r="DX529" s="401"/>
      <c r="DY529" s="401"/>
      <c r="DZ529" s="401"/>
      <c r="EA529" s="401"/>
      <c r="EB529" s="401"/>
      <c r="EC529" s="401"/>
      <c r="ED529" s="401"/>
      <c r="EE529" s="401"/>
      <c r="EF529" s="401"/>
      <c r="EG529" s="401"/>
      <c r="EH529" s="401"/>
      <c r="EI529" s="401"/>
      <c r="EJ529" s="401"/>
      <c r="EK529" s="401"/>
    </row>
    <row r="530" spans="1:141" ht="14.4" x14ac:dyDescent="0.3">
      <c r="A530" s="401"/>
      <c r="B530" s="401"/>
      <c r="C530" s="401"/>
      <c r="D530" s="401"/>
      <c r="E530" s="401"/>
      <c r="F530" s="401"/>
      <c r="G530" s="401"/>
      <c r="H530" s="401"/>
      <c r="I530" s="401"/>
      <c r="J530" s="401"/>
      <c r="K530" s="401"/>
      <c r="L530" s="401"/>
      <c r="M530" s="401"/>
      <c r="N530" s="401"/>
      <c r="O530" s="401"/>
      <c r="P530" s="401"/>
      <c r="Q530" s="401"/>
      <c r="R530" s="401"/>
      <c r="S530" s="401"/>
      <c r="T530" s="401"/>
      <c r="U530" s="401"/>
      <c r="V530" s="401"/>
      <c r="W530" s="401"/>
      <c r="X530" s="401"/>
      <c r="Y530" s="401"/>
      <c r="Z530" s="401"/>
      <c r="AA530" s="401"/>
      <c r="AB530" s="401"/>
      <c r="AC530" s="401"/>
      <c r="AD530" s="401"/>
      <c r="AE530" s="401"/>
      <c r="AF530" s="401"/>
      <c r="AG530" s="401"/>
      <c r="AH530" s="401"/>
      <c r="AI530" s="401"/>
      <c r="AJ530" s="401"/>
      <c r="AK530" s="401"/>
      <c r="AL530" s="401"/>
      <c r="AM530" s="401"/>
      <c r="AN530" s="401"/>
      <c r="AO530" s="401"/>
      <c r="AP530" s="401"/>
      <c r="AQ530" s="401"/>
      <c r="AR530" s="401"/>
      <c r="AS530" s="401"/>
      <c r="AT530" s="401"/>
      <c r="AU530" s="401"/>
      <c r="AV530" s="401"/>
      <c r="AW530" s="401"/>
      <c r="AX530" s="401"/>
      <c r="AY530" s="401"/>
      <c r="AZ530" s="401"/>
      <c r="BA530" s="401"/>
      <c r="BB530" s="401"/>
      <c r="BC530" s="401"/>
      <c r="BD530" s="401"/>
      <c r="BE530" s="401"/>
      <c r="BF530" s="401"/>
      <c r="BG530" s="401"/>
      <c r="BH530" s="401"/>
      <c r="BI530" s="401"/>
      <c r="BJ530" s="401"/>
      <c r="BK530" s="401"/>
      <c r="BL530" s="401"/>
      <c r="BM530" s="401"/>
      <c r="BN530" s="401"/>
      <c r="BO530" s="401"/>
      <c r="BP530" s="401"/>
      <c r="BQ530" s="401"/>
      <c r="BR530" s="401"/>
      <c r="BS530" s="401"/>
      <c r="BT530" s="401"/>
      <c r="BU530" s="401"/>
      <c r="BV530" s="401"/>
      <c r="BW530" s="401"/>
      <c r="BX530" s="401"/>
      <c r="BY530" s="401"/>
      <c r="BZ530" s="401"/>
      <c r="CA530" s="401"/>
      <c r="CB530" s="401"/>
      <c r="CC530" s="401"/>
      <c r="CD530" s="401"/>
      <c r="CE530" s="401"/>
      <c r="CF530" s="401"/>
      <c r="CG530" s="401"/>
      <c r="CH530" s="401"/>
      <c r="CI530" s="401"/>
      <c r="CJ530" s="401"/>
      <c r="CK530" s="401"/>
      <c r="CL530" s="401"/>
      <c r="CM530" s="401"/>
      <c r="CN530" s="401"/>
      <c r="CO530" s="401"/>
      <c r="CP530" s="401"/>
      <c r="CQ530" s="401"/>
      <c r="CR530" s="401"/>
      <c r="CS530" s="401"/>
      <c r="CT530" s="401"/>
      <c r="CU530" s="401"/>
      <c r="CV530" s="401"/>
      <c r="CW530" s="401"/>
      <c r="CX530" s="401"/>
      <c r="CY530" s="401"/>
      <c r="CZ530" s="401"/>
      <c r="DA530" s="401"/>
      <c r="DB530" s="401"/>
      <c r="DC530" s="401"/>
      <c r="DD530" s="401"/>
      <c r="DE530" s="401"/>
      <c r="DF530" s="401"/>
      <c r="DG530" s="401"/>
      <c r="DH530" s="401"/>
      <c r="DI530" s="401"/>
      <c r="DJ530" s="401"/>
      <c r="DK530" s="401"/>
      <c r="DL530" s="401"/>
      <c r="DM530" s="401"/>
      <c r="DN530" s="401"/>
      <c r="DO530" s="401"/>
      <c r="DP530" s="401"/>
      <c r="DQ530" s="401"/>
      <c r="DR530" s="401"/>
      <c r="DS530" s="401"/>
      <c r="DT530" s="401"/>
      <c r="DU530" s="401"/>
      <c r="DV530" s="401"/>
      <c r="DW530" s="401"/>
      <c r="DX530" s="401"/>
      <c r="DY530" s="401"/>
      <c r="DZ530" s="401"/>
      <c r="EA530" s="401"/>
      <c r="EB530" s="401"/>
      <c r="EC530" s="401"/>
      <c r="ED530" s="401"/>
      <c r="EE530" s="401"/>
      <c r="EF530" s="401"/>
      <c r="EG530" s="401"/>
      <c r="EH530" s="401"/>
      <c r="EI530" s="401"/>
      <c r="EJ530" s="401"/>
      <c r="EK530" s="401"/>
    </row>
    <row r="531" spans="1:141" ht="14.4" x14ac:dyDescent="0.3">
      <c r="A531" s="401"/>
      <c r="B531" s="401"/>
      <c r="C531" s="401"/>
      <c r="D531" s="401"/>
      <c r="E531" s="401"/>
      <c r="F531" s="401"/>
      <c r="G531" s="401"/>
      <c r="H531" s="401"/>
      <c r="I531" s="401"/>
      <c r="J531" s="401"/>
      <c r="K531" s="401"/>
      <c r="L531" s="401"/>
      <c r="M531" s="401"/>
      <c r="N531" s="401"/>
      <c r="O531" s="401"/>
      <c r="P531" s="401"/>
      <c r="Q531" s="401"/>
      <c r="R531" s="401"/>
      <c r="S531" s="401"/>
      <c r="T531" s="401"/>
      <c r="U531" s="401"/>
      <c r="V531" s="401"/>
      <c r="W531" s="401"/>
      <c r="X531" s="401"/>
      <c r="Y531" s="401"/>
      <c r="Z531" s="401"/>
      <c r="AA531" s="401"/>
      <c r="AB531" s="401"/>
      <c r="AC531" s="401"/>
      <c r="AD531" s="401"/>
      <c r="AE531" s="401"/>
      <c r="AF531" s="401"/>
      <c r="AG531" s="401"/>
      <c r="AH531" s="401"/>
      <c r="AI531" s="401"/>
      <c r="AJ531" s="401"/>
      <c r="AK531" s="401"/>
      <c r="AL531" s="401"/>
      <c r="AM531" s="401"/>
      <c r="AN531" s="401"/>
      <c r="AO531" s="401"/>
      <c r="AP531" s="401"/>
      <c r="AQ531" s="401"/>
      <c r="AR531" s="401"/>
      <c r="AS531" s="401"/>
      <c r="AT531" s="401"/>
      <c r="AU531" s="401"/>
      <c r="AV531" s="401"/>
      <c r="AW531" s="401"/>
      <c r="AX531" s="401"/>
      <c r="AY531" s="401"/>
      <c r="AZ531" s="401"/>
      <c r="BA531" s="401"/>
      <c r="BB531" s="401"/>
      <c r="BC531" s="401"/>
      <c r="BD531" s="401"/>
      <c r="BE531" s="401"/>
      <c r="BF531" s="401"/>
      <c r="BG531" s="401"/>
      <c r="BH531" s="401"/>
      <c r="BI531" s="401"/>
      <c r="BJ531" s="401"/>
      <c r="BK531" s="401"/>
      <c r="BL531" s="401"/>
      <c r="BM531" s="401"/>
      <c r="BN531" s="401"/>
      <c r="BO531" s="401"/>
      <c r="BP531" s="401"/>
      <c r="BQ531" s="401"/>
      <c r="BR531" s="401"/>
      <c r="BS531" s="401"/>
      <c r="BT531" s="401"/>
      <c r="BU531" s="401"/>
      <c r="BV531" s="401"/>
      <c r="BW531" s="401"/>
      <c r="BX531" s="401"/>
      <c r="BY531" s="401"/>
      <c r="BZ531" s="401"/>
      <c r="CA531" s="401"/>
      <c r="CB531" s="401"/>
      <c r="CC531" s="401"/>
      <c r="CD531" s="401"/>
      <c r="CE531" s="401"/>
      <c r="CF531" s="401"/>
      <c r="CG531" s="401"/>
      <c r="CH531" s="401"/>
      <c r="CI531" s="401"/>
      <c r="CJ531" s="401"/>
      <c r="CK531" s="401"/>
      <c r="CL531" s="401"/>
      <c r="CM531" s="401"/>
      <c r="CN531" s="401"/>
      <c r="CO531" s="401"/>
      <c r="CP531" s="401"/>
      <c r="CQ531" s="401"/>
      <c r="CR531" s="401"/>
      <c r="CS531" s="401"/>
      <c r="CT531" s="401"/>
      <c r="CU531" s="401"/>
      <c r="CV531" s="401"/>
      <c r="CW531" s="401"/>
      <c r="CX531" s="401"/>
      <c r="CY531" s="401"/>
      <c r="CZ531" s="401"/>
      <c r="DA531" s="401"/>
      <c r="DB531" s="401"/>
      <c r="DC531" s="401"/>
      <c r="DD531" s="401"/>
      <c r="DE531" s="401"/>
      <c r="DF531" s="401"/>
      <c r="DG531" s="401"/>
      <c r="DH531" s="401"/>
      <c r="DI531" s="401"/>
      <c r="DJ531" s="401"/>
      <c r="DK531" s="401"/>
      <c r="DL531" s="401"/>
      <c r="DM531" s="401"/>
      <c r="DN531" s="401"/>
      <c r="DO531" s="401"/>
      <c r="DP531" s="401"/>
      <c r="DQ531" s="401"/>
      <c r="DR531" s="401"/>
      <c r="DS531" s="401"/>
      <c r="DT531" s="401"/>
      <c r="DU531" s="401"/>
      <c r="DV531" s="401"/>
      <c r="DW531" s="401"/>
      <c r="DX531" s="401"/>
      <c r="DY531" s="401"/>
      <c r="DZ531" s="401"/>
      <c r="EA531" s="401"/>
      <c r="EB531" s="401"/>
      <c r="EC531" s="401"/>
      <c r="ED531" s="401"/>
      <c r="EE531" s="401"/>
      <c r="EF531" s="401"/>
      <c r="EG531" s="401"/>
      <c r="EH531" s="401"/>
      <c r="EI531" s="401"/>
      <c r="EJ531" s="401"/>
      <c r="EK531" s="401"/>
    </row>
    <row r="532" spans="1:141" ht="14.4" x14ac:dyDescent="0.3">
      <c r="A532" s="401"/>
      <c r="B532" s="401"/>
      <c r="C532" s="401"/>
      <c r="D532" s="401"/>
      <c r="E532" s="401"/>
      <c r="F532" s="401"/>
      <c r="G532" s="401"/>
      <c r="H532" s="401"/>
      <c r="I532" s="401"/>
      <c r="J532" s="401"/>
      <c r="K532" s="401"/>
      <c r="L532" s="401"/>
      <c r="M532" s="401"/>
      <c r="N532" s="401"/>
      <c r="O532" s="401"/>
      <c r="P532" s="401"/>
      <c r="Q532" s="401"/>
      <c r="R532" s="401"/>
      <c r="S532" s="401"/>
      <c r="T532" s="401"/>
      <c r="U532" s="401"/>
      <c r="V532" s="401"/>
      <c r="W532" s="401"/>
      <c r="X532" s="401"/>
      <c r="Y532" s="401"/>
      <c r="Z532" s="401"/>
      <c r="AA532" s="401"/>
      <c r="AB532" s="401"/>
      <c r="AC532" s="401"/>
      <c r="AD532" s="401"/>
      <c r="AE532" s="401"/>
      <c r="AF532" s="401"/>
      <c r="AG532" s="401"/>
      <c r="AH532" s="401"/>
      <c r="AI532" s="401"/>
      <c r="AJ532" s="401"/>
      <c r="AK532" s="401"/>
      <c r="AL532" s="401"/>
      <c r="AM532" s="401"/>
      <c r="AN532" s="401"/>
      <c r="AO532" s="401"/>
      <c r="AP532" s="401"/>
      <c r="AQ532" s="401"/>
      <c r="AR532" s="401"/>
      <c r="AS532" s="401"/>
      <c r="AT532" s="401"/>
      <c r="AU532" s="401"/>
      <c r="AV532" s="401"/>
      <c r="AW532" s="401"/>
      <c r="AX532" s="401"/>
      <c r="AY532" s="401"/>
      <c r="AZ532" s="401"/>
      <c r="BA532" s="401"/>
      <c r="BB532" s="401"/>
      <c r="BC532" s="401"/>
      <c r="BD532" s="401"/>
      <c r="BE532" s="401"/>
      <c r="BF532" s="401"/>
      <c r="BG532" s="401"/>
      <c r="BH532" s="401"/>
      <c r="BI532" s="401"/>
      <c r="BJ532" s="401"/>
      <c r="BK532" s="401"/>
      <c r="BL532" s="401"/>
      <c r="BM532" s="401"/>
      <c r="BN532" s="401"/>
      <c r="BO532" s="401"/>
      <c r="BP532" s="401"/>
      <c r="BQ532" s="401"/>
      <c r="BR532" s="401"/>
      <c r="BS532" s="401"/>
      <c r="BT532" s="401"/>
      <c r="BU532" s="401"/>
      <c r="BV532" s="401"/>
      <c r="BW532" s="401"/>
      <c r="BX532" s="401"/>
      <c r="BY532" s="401"/>
      <c r="BZ532" s="401"/>
      <c r="CA532" s="401"/>
      <c r="CB532" s="401"/>
      <c r="CC532" s="401"/>
      <c r="CD532" s="401"/>
      <c r="CE532" s="401"/>
      <c r="CF532" s="401"/>
      <c r="CG532" s="401"/>
      <c r="CH532" s="401"/>
      <c r="CI532" s="401"/>
      <c r="CJ532" s="401"/>
      <c r="CK532" s="401"/>
      <c r="CL532" s="401"/>
      <c r="CM532" s="401"/>
      <c r="CN532" s="401"/>
      <c r="CO532" s="401"/>
      <c r="CP532" s="401"/>
      <c r="CQ532" s="401"/>
      <c r="CR532" s="401"/>
      <c r="CS532" s="401"/>
      <c r="CT532" s="401"/>
      <c r="CU532" s="401"/>
      <c r="CV532" s="401"/>
      <c r="CW532" s="401"/>
      <c r="CX532" s="401"/>
      <c r="CY532" s="401"/>
      <c r="CZ532" s="401"/>
      <c r="DA532" s="401"/>
      <c r="DB532" s="401"/>
      <c r="DC532" s="401"/>
      <c r="DD532" s="401"/>
      <c r="DE532" s="401"/>
      <c r="DF532" s="401"/>
      <c r="DG532" s="401"/>
      <c r="DH532" s="401"/>
      <c r="DI532" s="401"/>
      <c r="DJ532" s="401"/>
      <c r="DK532" s="401"/>
      <c r="DL532" s="401"/>
      <c r="DM532" s="401"/>
      <c r="DN532" s="401"/>
      <c r="DO532" s="401"/>
      <c r="DP532" s="401"/>
      <c r="DQ532" s="401"/>
      <c r="DR532" s="401"/>
      <c r="DS532" s="401"/>
      <c r="DT532" s="401"/>
      <c r="DU532" s="401"/>
      <c r="DV532" s="401"/>
      <c r="DW532" s="401"/>
      <c r="DX532" s="401"/>
      <c r="DY532" s="401"/>
      <c r="DZ532" s="401"/>
      <c r="EA532" s="401"/>
      <c r="EB532" s="401"/>
      <c r="EC532" s="401"/>
      <c r="ED532" s="401"/>
      <c r="EE532" s="401"/>
      <c r="EF532" s="401"/>
      <c r="EG532" s="401"/>
      <c r="EH532" s="401"/>
      <c r="EI532" s="401"/>
      <c r="EJ532" s="401"/>
      <c r="EK532" s="401"/>
    </row>
    <row r="533" spans="1:141" ht="14.4" x14ac:dyDescent="0.3">
      <c r="A533" s="401"/>
      <c r="B533" s="401"/>
      <c r="C533" s="401"/>
      <c r="D533" s="401"/>
      <c r="E533" s="401"/>
      <c r="F533" s="401"/>
      <c r="G533" s="401"/>
      <c r="H533" s="401"/>
      <c r="I533" s="401"/>
      <c r="J533" s="401"/>
      <c r="K533" s="401"/>
      <c r="L533" s="401"/>
      <c r="M533" s="401"/>
      <c r="N533" s="401"/>
      <c r="O533" s="401"/>
      <c r="P533" s="401"/>
      <c r="Q533" s="401"/>
      <c r="R533" s="401"/>
      <c r="S533" s="401"/>
      <c r="T533" s="401"/>
      <c r="U533" s="401"/>
      <c r="V533" s="401"/>
      <c r="W533" s="401"/>
      <c r="X533" s="401"/>
      <c r="Y533" s="401"/>
      <c r="Z533" s="401"/>
      <c r="AA533" s="401"/>
      <c r="AB533" s="401"/>
      <c r="AC533" s="401"/>
      <c r="AD533" s="401"/>
      <c r="AE533" s="401"/>
      <c r="AF533" s="401"/>
      <c r="AG533" s="401"/>
      <c r="AH533" s="401"/>
      <c r="AI533" s="401"/>
      <c r="AJ533" s="401"/>
      <c r="AK533" s="401"/>
      <c r="AL533" s="401"/>
      <c r="AM533" s="401"/>
      <c r="AN533" s="401"/>
      <c r="AO533" s="401"/>
      <c r="AP533" s="401"/>
      <c r="AQ533" s="401"/>
      <c r="AR533" s="401"/>
      <c r="AS533" s="401"/>
      <c r="AT533" s="401"/>
      <c r="AU533" s="401"/>
      <c r="AV533" s="401"/>
      <c r="AW533" s="401"/>
      <c r="AX533" s="401"/>
      <c r="AY533" s="401"/>
      <c r="AZ533" s="401"/>
      <c r="BA533" s="401"/>
      <c r="BB533" s="401"/>
      <c r="BC533" s="401"/>
      <c r="BD533" s="401"/>
      <c r="BE533" s="401"/>
      <c r="BF533" s="401"/>
      <c r="BG533" s="401"/>
      <c r="BH533" s="401"/>
      <c r="BI533" s="401"/>
      <c r="BJ533" s="401"/>
      <c r="BK533" s="401"/>
      <c r="BL533" s="401"/>
      <c r="BM533" s="401"/>
      <c r="BN533" s="401"/>
      <c r="BO533" s="401"/>
      <c r="BP533" s="401"/>
      <c r="BQ533" s="401"/>
      <c r="BR533" s="401"/>
      <c r="BS533" s="401"/>
      <c r="BT533" s="401"/>
      <c r="BU533" s="401"/>
      <c r="BV533" s="401"/>
      <c r="BW533" s="401"/>
      <c r="BX533" s="401"/>
      <c r="BY533" s="401"/>
      <c r="BZ533" s="401"/>
      <c r="CA533" s="401"/>
      <c r="CB533" s="401"/>
      <c r="CC533" s="401"/>
      <c r="CD533" s="401"/>
      <c r="CE533" s="401"/>
      <c r="CF533" s="401"/>
      <c r="CG533" s="401"/>
      <c r="CH533" s="401"/>
      <c r="CI533" s="401"/>
      <c r="CJ533" s="401"/>
      <c r="CK533" s="401"/>
      <c r="CL533" s="401"/>
      <c r="CM533" s="401"/>
      <c r="CN533" s="401"/>
      <c r="CO533" s="401"/>
      <c r="CP533" s="401"/>
      <c r="CQ533" s="401"/>
      <c r="CR533" s="401"/>
      <c r="CS533" s="401"/>
      <c r="CT533" s="401"/>
      <c r="CU533" s="401"/>
      <c r="CV533" s="401"/>
      <c r="CW533" s="401"/>
      <c r="CX533" s="401"/>
      <c r="CY533" s="401"/>
      <c r="CZ533" s="401"/>
      <c r="DA533" s="401"/>
      <c r="DB533" s="401"/>
      <c r="DC533" s="401"/>
      <c r="DD533" s="401"/>
      <c r="DE533" s="401"/>
      <c r="DF533" s="401"/>
      <c r="DG533" s="401"/>
      <c r="DH533" s="401"/>
      <c r="DI533" s="401"/>
      <c r="DJ533" s="401"/>
      <c r="DK533" s="401"/>
      <c r="DL533" s="401"/>
      <c r="DM533" s="401"/>
      <c r="DN533" s="401"/>
      <c r="DO533" s="401"/>
      <c r="DP533" s="401"/>
      <c r="DQ533" s="401"/>
      <c r="DR533" s="401"/>
      <c r="DS533" s="401"/>
      <c r="DT533" s="401"/>
      <c r="DU533" s="401"/>
      <c r="DV533" s="401"/>
      <c r="DW533" s="401"/>
      <c r="DX533" s="401"/>
      <c r="DY533" s="401"/>
      <c r="DZ533" s="401"/>
      <c r="EA533" s="401"/>
      <c r="EB533" s="401"/>
      <c r="EC533" s="401"/>
      <c r="ED533" s="401"/>
      <c r="EE533" s="401"/>
      <c r="EF533" s="401"/>
      <c r="EG533" s="401"/>
      <c r="EH533" s="401"/>
      <c r="EI533" s="401"/>
      <c r="EJ533" s="401"/>
      <c r="EK533" s="401"/>
    </row>
    <row r="534" spans="1:141" ht="14.4" x14ac:dyDescent="0.3">
      <c r="A534" s="401"/>
      <c r="B534" s="401"/>
      <c r="C534" s="401"/>
      <c r="D534" s="401"/>
      <c r="E534" s="401"/>
      <c r="F534" s="401"/>
      <c r="G534" s="401"/>
      <c r="H534" s="401"/>
      <c r="I534" s="401"/>
      <c r="J534" s="401"/>
      <c r="K534" s="401"/>
      <c r="L534" s="401"/>
      <c r="M534" s="401"/>
      <c r="N534" s="401"/>
      <c r="O534" s="401"/>
      <c r="P534" s="401"/>
      <c r="Q534" s="401"/>
      <c r="R534" s="401"/>
      <c r="S534" s="401"/>
      <c r="T534" s="401"/>
      <c r="U534" s="401"/>
      <c r="V534" s="401"/>
      <c r="W534" s="401"/>
      <c r="X534" s="401"/>
      <c r="Y534" s="401"/>
      <c r="Z534" s="401"/>
      <c r="AA534" s="401"/>
      <c r="AB534" s="401"/>
      <c r="AC534" s="401"/>
      <c r="AD534" s="401"/>
      <c r="AE534" s="401"/>
      <c r="AF534" s="401"/>
      <c r="AG534" s="401"/>
      <c r="AH534" s="401"/>
      <c r="AI534" s="401"/>
      <c r="AJ534" s="401"/>
      <c r="AK534" s="401"/>
      <c r="AL534" s="401"/>
      <c r="AM534" s="401"/>
      <c r="AN534" s="401"/>
      <c r="AO534" s="401"/>
      <c r="AP534" s="401"/>
      <c r="AQ534" s="401"/>
      <c r="AR534" s="401"/>
      <c r="AS534" s="401"/>
      <c r="AT534" s="401"/>
      <c r="AU534" s="401"/>
      <c r="AV534" s="401"/>
      <c r="AW534" s="401"/>
      <c r="AX534" s="401"/>
      <c r="AY534" s="401"/>
      <c r="AZ534" s="401"/>
      <c r="BA534" s="401"/>
      <c r="BB534" s="401"/>
      <c r="BC534" s="401"/>
      <c r="BD534" s="401"/>
      <c r="BE534" s="401"/>
      <c r="BF534" s="401"/>
      <c r="BG534" s="401"/>
      <c r="BH534" s="401"/>
      <c r="BI534" s="401"/>
      <c r="BJ534" s="401"/>
      <c r="BK534" s="401"/>
      <c r="BL534" s="401"/>
      <c r="BM534" s="401"/>
      <c r="BN534" s="401"/>
      <c r="BO534" s="401"/>
      <c r="BP534" s="401"/>
      <c r="BQ534" s="401"/>
      <c r="BR534" s="401"/>
      <c r="BS534" s="401"/>
      <c r="BT534" s="401"/>
      <c r="BU534" s="401"/>
      <c r="BV534" s="401"/>
      <c r="BW534" s="401"/>
      <c r="BX534" s="401"/>
      <c r="BY534" s="401"/>
      <c r="BZ534" s="401"/>
      <c r="CA534" s="401"/>
      <c r="CB534" s="401"/>
      <c r="CC534" s="401"/>
      <c r="CD534" s="401"/>
      <c r="CE534" s="401"/>
      <c r="CF534" s="401"/>
      <c r="CG534" s="401"/>
      <c r="CH534" s="401"/>
      <c r="CI534" s="401"/>
      <c r="CJ534" s="401"/>
      <c r="CK534" s="401"/>
      <c r="CL534" s="401"/>
      <c r="CM534" s="401"/>
      <c r="CN534" s="401"/>
      <c r="CO534" s="401"/>
      <c r="CP534" s="401"/>
      <c r="CQ534" s="401"/>
      <c r="CR534" s="401"/>
      <c r="CS534" s="401"/>
      <c r="CT534" s="401"/>
      <c r="CU534" s="401"/>
      <c r="CV534" s="401"/>
      <c r="CW534" s="401"/>
      <c r="CX534" s="401"/>
      <c r="CY534" s="401"/>
      <c r="CZ534" s="401"/>
      <c r="DA534" s="401"/>
      <c r="DB534" s="401"/>
      <c r="DC534" s="401"/>
      <c r="DD534" s="401"/>
      <c r="DE534" s="401"/>
      <c r="DF534" s="401"/>
      <c r="DG534" s="401"/>
      <c r="DH534" s="401"/>
      <c r="DI534" s="401"/>
      <c r="DJ534" s="401"/>
      <c r="DK534" s="401"/>
      <c r="DL534" s="401"/>
      <c r="DM534" s="401"/>
      <c r="DN534" s="401"/>
      <c r="DO534" s="401"/>
      <c r="DP534" s="401"/>
      <c r="DQ534" s="401"/>
      <c r="DR534" s="401"/>
      <c r="DS534" s="401"/>
      <c r="DT534" s="401"/>
      <c r="DU534" s="401"/>
      <c r="DV534" s="401"/>
      <c r="DW534" s="401"/>
      <c r="DX534" s="401"/>
      <c r="DY534" s="401"/>
      <c r="DZ534" s="401"/>
      <c r="EA534" s="401"/>
      <c r="EB534" s="401"/>
      <c r="EC534" s="401"/>
      <c r="ED534" s="401"/>
      <c r="EE534" s="401"/>
      <c r="EF534" s="401"/>
      <c r="EG534" s="401"/>
      <c r="EH534" s="401"/>
      <c r="EI534" s="401"/>
      <c r="EJ534" s="401"/>
      <c r="EK534" s="401"/>
    </row>
    <row r="535" spans="1:141" ht="14.4" x14ac:dyDescent="0.3">
      <c r="A535" s="401"/>
      <c r="B535" s="401"/>
      <c r="C535" s="401"/>
      <c r="D535" s="401"/>
      <c r="E535" s="401"/>
      <c r="F535" s="401"/>
      <c r="G535" s="401"/>
      <c r="H535" s="401"/>
      <c r="I535" s="401"/>
      <c r="J535" s="401"/>
      <c r="K535" s="401"/>
      <c r="L535" s="401"/>
      <c r="M535" s="401"/>
      <c r="N535" s="401"/>
      <c r="O535" s="401"/>
      <c r="P535" s="401"/>
      <c r="Q535" s="401"/>
      <c r="R535" s="401"/>
      <c r="S535" s="401"/>
      <c r="T535" s="401"/>
      <c r="U535" s="401"/>
      <c r="V535" s="401"/>
      <c r="W535" s="401"/>
      <c r="X535" s="401"/>
      <c r="Y535" s="401"/>
      <c r="Z535" s="401"/>
      <c r="AA535" s="401"/>
      <c r="AB535" s="401"/>
      <c r="AC535" s="401"/>
      <c r="AD535" s="401"/>
      <c r="AE535" s="401"/>
      <c r="AF535" s="401"/>
      <c r="AG535" s="401"/>
      <c r="AH535" s="401"/>
      <c r="AI535" s="401"/>
      <c r="AJ535" s="401"/>
      <c r="AK535" s="401"/>
      <c r="AL535" s="401"/>
      <c r="AM535" s="401"/>
      <c r="AN535" s="401"/>
      <c r="AO535" s="401"/>
      <c r="AP535" s="401"/>
      <c r="AQ535" s="401"/>
      <c r="AR535" s="401"/>
      <c r="AS535" s="401"/>
      <c r="AT535" s="401"/>
      <c r="AU535" s="401"/>
      <c r="AV535" s="401"/>
      <c r="AW535" s="401"/>
      <c r="AX535" s="401"/>
      <c r="AY535" s="401"/>
      <c r="AZ535" s="401"/>
      <c r="BA535" s="401"/>
      <c r="BB535" s="401"/>
      <c r="BC535" s="401"/>
      <c r="BD535" s="401"/>
      <c r="BE535" s="401"/>
      <c r="BF535" s="401"/>
      <c r="BG535" s="401"/>
      <c r="BH535" s="401"/>
      <c r="BI535" s="401"/>
      <c r="BJ535" s="401"/>
      <c r="BK535" s="401"/>
      <c r="BL535" s="401"/>
      <c r="BM535" s="401"/>
      <c r="BN535" s="401"/>
      <c r="BO535" s="401"/>
      <c r="BP535" s="401"/>
      <c r="BQ535" s="401"/>
      <c r="BR535" s="401"/>
      <c r="BS535" s="401"/>
      <c r="BT535" s="401"/>
      <c r="BU535" s="401"/>
      <c r="BV535" s="401"/>
      <c r="BW535" s="401"/>
      <c r="BX535" s="401"/>
      <c r="BY535" s="401"/>
      <c r="BZ535" s="401"/>
      <c r="CA535" s="401"/>
      <c r="CB535" s="401"/>
      <c r="CC535" s="401"/>
      <c r="CD535" s="401"/>
      <c r="CE535" s="401"/>
      <c r="CF535" s="401"/>
      <c r="CG535" s="401"/>
      <c r="CH535" s="401"/>
      <c r="CI535" s="401"/>
      <c r="CJ535" s="401"/>
      <c r="CK535" s="401"/>
      <c r="CL535" s="401"/>
      <c r="CM535" s="401"/>
      <c r="CN535" s="401"/>
      <c r="CO535" s="401"/>
      <c r="CP535" s="401"/>
      <c r="CQ535" s="401"/>
      <c r="CR535" s="401"/>
      <c r="CS535" s="401"/>
      <c r="CT535" s="401"/>
      <c r="CU535" s="401"/>
      <c r="CV535" s="401"/>
      <c r="CW535" s="401"/>
      <c r="CX535" s="401"/>
      <c r="CY535" s="401"/>
      <c r="CZ535" s="401"/>
      <c r="DA535" s="401"/>
      <c r="DB535" s="401"/>
      <c r="DC535" s="401"/>
      <c r="DD535" s="401"/>
      <c r="DE535" s="401"/>
      <c r="DF535" s="401"/>
      <c r="DG535" s="401"/>
      <c r="DH535" s="401"/>
      <c r="DI535" s="401"/>
      <c r="DJ535" s="401"/>
      <c r="DK535" s="401"/>
      <c r="DL535" s="401"/>
      <c r="DM535" s="401"/>
      <c r="DN535" s="401"/>
      <c r="DO535" s="401"/>
      <c r="DP535" s="401"/>
      <c r="DQ535" s="401"/>
      <c r="DR535" s="401"/>
      <c r="DS535" s="401"/>
      <c r="DT535" s="401"/>
      <c r="DU535" s="401"/>
      <c r="DV535" s="401"/>
      <c r="DW535" s="401"/>
      <c r="DX535" s="401"/>
      <c r="DY535" s="401"/>
      <c r="DZ535" s="401"/>
      <c r="EA535" s="401"/>
      <c r="EB535" s="401"/>
      <c r="EC535" s="401"/>
      <c r="ED535" s="401"/>
      <c r="EE535" s="401"/>
      <c r="EF535" s="401"/>
      <c r="EG535" s="401"/>
      <c r="EH535" s="401"/>
      <c r="EI535" s="401"/>
      <c r="EJ535" s="401"/>
      <c r="EK535" s="401"/>
    </row>
    <row r="536" spans="1:141" ht="14.4" x14ac:dyDescent="0.3">
      <c r="A536" s="401"/>
      <c r="B536" s="401"/>
      <c r="C536" s="401"/>
      <c r="D536" s="401"/>
      <c r="E536" s="401"/>
      <c r="F536" s="401"/>
      <c r="G536" s="401"/>
      <c r="H536" s="401"/>
      <c r="I536" s="401"/>
      <c r="J536" s="401"/>
      <c r="K536" s="401"/>
      <c r="L536" s="401"/>
      <c r="M536" s="401"/>
      <c r="N536" s="401"/>
      <c r="O536" s="401"/>
      <c r="P536" s="401"/>
      <c r="Q536" s="401"/>
      <c r="R536" s="401"/>
      <c r="S536" s="401"/>
      <c r="T536" s="401"/>
      <c r="U536" s="401"/>
      <c r="V536" s="401"/>
      <c r="W536" s="401"/>
      <c r="X536" s="401"/>
      <c r="Y536" s="401"/>
      <c r="Z536" s="401"/>
      <c r="AA536" s="401"/>
      <c r="AB536" s="401"/>
      <c r="AC536" s="401"/>
      <c r="AD536" s="401"/>
      <c r="AE536" s="401"/>
      <c r="AF536" s="401"/>
      <c r="AG536" s="401"/>
      <c r="AH536" s="401"/>
      <c r="AI536" s="401"/>
      <c r="AJ536" s="401"/>
      <c r="AK536" s="401"/>
      <c r="AL536" s="401"/>
      <c r="AM536" s="401"/>
      <c r="AN536" s="401"/>
      <c r="AO536" s="401"/>
      <c r="AP536" s="401"/>
      <c r="AQ536" s="401"/>
      <c r="AR536" s="401"/>
      <c r="AS536" s="401"/>
      <c r="AT536" s="401"/>
      <c r="AU536" s="401"/>
      <c r="AV536" s="401"/>
      <c r="AW536" s="401"/>
      <c r="AX536" s="401"/>
      <c r="AY536" s="401"/>
      <c r="AZ536" s="401"/>
      <c r="BA536" s="401"/>
      <c r="BB536" s="401"/>
      <c r="BC536" s="401"/>
      <c r="BD536" s="401"/>
      <c r="BE536" s="401"/>
      <c r="BF536" s="401"/>
      <c r="BG536" s="401"/>
      <c r="BH536" s="401"/>
      <c r="BI536" s="401"/>
      <c r="BJ536" s="401"/>
      <c r="BK536" s="401"/>
      <c r="BL536" s="401"/>
      <c r="BM536" s="401"/>
      <c r="BN536" s="401"/>
      <c r="BO536" s="401"/>
      <c r="BP536" s="401"/>
      <c r="BQ536" s="401"/>
      <c r="BR536" s="401"/>
      <c r="BS536" s="401"/>
      <c r="BT536" s="401"/>
      <c r="BU536" s="401"/>
      <c r="BV536" s="401"/>
      <c r="BW536" s="401"/>
      <c r="BX536" s="401"/>
      <c r="BY536" s="401"/>
      <c r="BZ536" s="401"/>
      <c r="CA536" s="401"/>
      <c r="CB536" s="401"/>
      <c r="CC536" s="401"/>
      <c r="CD536" s="401"/>
      <c r="CE536" s="401"/>
      <c r="CF536" s="401"/>
      <c r="CG536" s="401"/>
      <c r="CH536" s="401"/>
      <c r="CI536" s="401"/>
      <c r="CJ536" s="401"/>
      <c r="CK536" s="401"/>
      <c r="CL536" s="401"/>
      <c r="CM536" s="401"/>
      <c r="CN536" s="401"/>
      <c r="CO536" s="401"/>
      <c r="CP536" s="401"/>
      <c r="CQ536" s="401"/>
      <c r="CR536" s="401"/>
      <c r="CS536" s="401"/>
      <c r="CT536" s="401"/>
      <c r="CU536" s="401"/>
      <c r="CV536" s="401"/>
      <c r="CW536" s="401"/>
      <c r="CX536" s="401"/>
      <c r="CY536" s="401"/>
      <c r="CZ536" s="401"/>
      <c r="DA536" s="401"/>
      <c r="DB536" s="401"/>
      <c r="DC536" s="401"/>
      <c r="DD536" s="401"/>
      <c r="DE536" s="401"/>
      <c r="DF536" s="401"/>
      <c r="DG536" s="401"/>
      <c r="DH536" s="401"/>
      <c r="DI536" s="401"/>
      <c r="DJ536" s="401"/>
      <c r="DK536" s="401"/>
      <c r="DL536" s="401"/>
      <c r="DM536" s="401"/>
      <c r="DN536" s="401"/>
      <c r="DO536" s="401"/>
      <c r="DP536" s="401"/>
      <c r="DQ536" s="401"/>
      <c r="DR536" s="401"/>
      <c r="DS536" s="401"/>
      <c r="DT536" s="401"/>
      <c r="DU536" s="401"/>
      <c r="DV536" s="401"/>
      <c r="DW536" s="401"/>
      <c r="DX536" s="401"/>
      <c r="DY536" s="401"/>
      <c r="DZ536" s="401"/>
      <c r="EA536" s="401"/>
      <c r="EB536" s="401"/>
      <c r="EC536" s="401"/>
      <c r="ED536" s="401"/>
      <c r="EE536" s="401"/>
      <c r="EF536" s="401"/>
      <c r="EG536" s="401"/>
      <c r="EH536" s="401"/>
      <c r="EI536" s="401"/>
      <c r="EJ536" s="401"/>
      <c r="EK536" s="401"/>
    </row>
    <row r="537" spans="1:141" ht="14.4" x14ac:dyDescent="0.3">
      <c r="A537" s="401"/>
      <c r="B537" s="401"/>
      <c r="C537" s="401"/>
      <c r="D537" s="401"/>
      <c r="E537" s="401"/>
      <c r="F537" s="401"/>
      <c r="G537" s="401"/>
      <c r="H537" s="401"/>
      <c r="I537" s="401"/>
      <c r="J537" s="401"/>
      <c r="K537" s="401"/>
      <c r="L537" s="401"/>
      <c r="M537" s="401"/>
      <c r="N537" s="401"/>
      <c r="O537" s="401"/>
      <c r="P537" s="401"/>
      <c r="Q537" s="401"/>
      <c r="R537" s="401"/>
      <c r="S537" s="401"/>
      <c r="T537" s="401"/>
      <c r="U537" s="401"/>
      <c r="V537" s="401"/>
      <c r="W537" s="401"/>
      <c r="X537" s="401"/>
      <c r="Y537" s="401"/>
      <c r="Z537" s="401"/>
      <c r="AA537" s="401"/>
      <c r="AB537" s="401"/>
      <c r="AC537" s="401"/>
      <c r="AD537" s="401"/>
      <c r="AE537" s="401"/>
      <c r="AF537" s="401"/>
      <c r="AG537" s="401"/>
      <c r="AH537" s="401"/>
      <c r="AI537" s="401"/>
      <c r="AJ537" s="401"/>
      <c r="AK537" s="401"/>
      <c r="AL537" s="401"/>
      <c r="AM537" s="401"/>
      <c r="AN537" s="401"/>
      <c r="AO537" s="401"/>
      <c r="AP537" s="401"/>
      <c r="AQ537" s="401"/>
      <c r="AR537" s="401"/>
      <c r="AS537" s="401"/>
      <c r="AT537" s="401"/>
      <c r="AU537" s="401"/>
      <c r="AV537" s="401"/>
      <c r="AW537" s="401"/>
      <c r="AX537" s="401"/>
      <c r="AY537" s="401"/>
      <c r="AZ537" s="401"/>
      <c r="BA537" s="401"/>
      <c r="BB537" s="401"/>
      <c r="BC537" s="401"/>
      <c r="BD537" s="401"/>
      <c r="BE537" s="401"/>
      <c r="BF537" s="401"/>
      <c r="BG537" s="401"/>
      <c r="BH537" s="401"/>
      <c r="BI537" s="401"/>
      <c r="BJ537" s="401"/>
      <c r="BK537" s="401"/>
      <c r="BL537" s="401"/>
      <c r="BM537" s="401"/>
      <c r="BN537" s="401"/>
      <c r="BO537" s="401"/>
      <c r="BP537" s="401"/>
      <c r="BQ537" s="401"/>
      <c r="BR537" s="401"/>
      <c r="BS537" s="401"/>
      <c r="BT537" s="401"/>
      <c r="BU537" s="401"/>
      <c r="BV537" s="401"/>
      <c r="BW537" s="401"/>
      <c r="BX537" s="401"/>
      <c r="BY537" s="401"/>
      <c r="BZ537" s="401"/>
      <c r="CA537" s="401"/>
      <c r="CB537" s="401"/>
      <c r="CC537" s="401"/>
      <c r="CD537" s="401"/>
      <c r="CE537" s="401"/>
      <c r="CF537" s="401"/>
      <c r="CG537" s="401"/>
      <c r="CH537" s="401"/>
      <c r="CI537" s="401"/>
      <c r="CJ537" s="401"/>
      <c r="CK537" s="401"/>
      <c r="CL537" s="401"/>
      <c r="CM537" s="401"/>
      <c r="CN537" s="401"/>
      <c r="CO537" s="401"/>
      <c r="CP537" s="401"/>
      <c r="CQ537" s="401"/>
      <c r="CR537" s="401"/>
      <c r="CS537" s="401"/>
      <c r="CT537" s="401"/>
      <c r="CU537" s="401"/>
      <c r="CV537" s="401"/>
      <c r="CW537" s="401"/>
      <c r="CX537" s="401"/>
      <c r="CY537" s="401"/>
      <c r="CZ537" s="401"/>
      <c r="DA537" s="401"/>
      <c r="DB537" s="401"/>
      <c r="DC537" s="401"/>
      <c r="DD537" s="401"/>
      <c r="DE537" s="401"/>
      <c r="DF537" s="401"/>
      <c r="DG537" s="401"/>
      <c r="DH537" s="401"/>
      <c r="DI537" s="401"/>
      <c r="DJ537" s="401"/>
      <c r="DK537" s="401"/>
      <c r="DL537" s="401"/>
      <c r="DM537" s="401"/>
      <c r="DN537" s="401"/>
      <c r="DO537" s="401"/>
      <c r="DP537" s="401"/>
      <c r="DQ537" s="401"/>
      <c r="DR537" s="401"/>
      <c r="DS537" s="401"/>
      <c r="DT537" s="401"/>
      <c r="DU537" s="401"/>
      <c r="DV537" s="401"/>
      <c r="DW537" s="401"/>
      <c r="DX537" s="401"/>
      <c r="DY537" s="401"/>
      <c r="DZ537" s="401"/>
      <c r="EA537" s="401"/>
      <c r="EB537" s="401"/>
      <c r="EC537" s="401"/>
      <c r="ED537" s="401"/>
      <c r="EE537" s="401"/>
      <c r="EF537" s="401"/>
      <c r="EG537" s="401"/>
      <c r="EH537" s="401"/>
      <c r="EI537" s="401"/>
      <c r="EJ537" s="401"/>
      <c r="EK537" s="401"/>
    </row>
    <row r="538" spans="1:141" ht="14.4" x14ac:dyDescent="0.3">
      <c r="A538" s="401"/>
      <c r="B538" s="401"/>
      <c r="C538" s="401"/>
      <c r="D538" s="401"/>
      <c r="E538" s="401"/>
      <c r="F538" s="401"/>
      <c r="G538" s="401"/>
      <c r="H538" s="401"/>
      <c r="I538" s="401"/>
      <c r="J538" s="401"/>
      <c r="K538" s="401"/>
      <c r="L538" s="401"/>
      <c r="M538" s="401"/>
      <c r="N538" s="401"/>
      <c r="O538" s="401"/>
      <c r="P538" s="401"/>
      <c r="Q538" s="401"/>
      <c r="R538" s="401"/>
      <c r="S538" s="401"/>
      <c r="T538" s="401"/>
      <c r="U538" s="401"/>
      <c r="V538" s="401"/>
      <c r="W538" s="401"/>
      <c r="X538" s="401"/>
      <c r="Y538" s="401"/>
      <c r="Z538" s="401"/>
      <c r="AA538" s="401"/>
      <c r="AB538" s="401"/>
      <c r="AC538" s="401"/>
      <c r="AD538" s="401"/>
      <c r="AE538" s="401"/>
      <c r="AF538" s="401"/>
      <c r="AG538" s="401"/>
      <c r="AH538" s="401"/>
      <c r="AI538" s="401"/>
      <c r="AJ538" s="401"/>
      <c r="AK538" s="401"/>
      <c r="AL538" s="401"/>
      <c r="AM538" s="401"/>
      <c r="AN538" s="401"/>
      <c r="AO538" s="401"/>
      <c r="AP538" s="401"/>
      <c r="AQ538" s="401"/>
      <c r="AR538" s="401"/>
      <c r="AS538" s="401"/>
      <c r="AT538" s="401"/>
      <c r="AU538" s="401"/>
      <c r="AV538" s="401"/>
      <c r="AW538" s="401"/>
      <c r="AX538" s="401"/>
      <c r="AY538" s="401"/>
      <c r="AZ538" s="401"/>
      <c r="BA538" s="401"/>
      <c r="BB538" s="401"/>
      <c r="BC538" s="401"/>
      <c r="BD538" s="401"/>
      <c r="BE538" s="401"/>
      <c r="BF538" s="401"/>
      <c r="BG538" s="401"/>
      <c r="BH538" s="401"/>
      <c r="BI538" s="401"/>
      <c r="BJ538" s="401"/>
      <c r="BK538" s="401"/>
      <c r="BL538" s="401"/>
      <c r="BM538" s="401"/>
      <c r="BN538" s="401"/>
      <c r="BO538" s="401"/>
      <c r="BP538" s="401"/>
      <c r="BQ538" s="401"/>
      <c r="BR538" s="401"/>
      <c r="BS538" s="401"/>
      <c r="BT538" s="401"/>
      <c r="BU538" s="401"/>
      <c r="BV538" s="401"/>
      <c r="BW538" s="401"/>
      <c r="BX538" s="401"/>
      <c r="BY538" s="401"/>
      <c r="BZ538" s="401"/>
      <c r="CA538" s="401"/>
      <c r="CB538" s="401"/>
      <c r="CC538" s="401"/>
      <c r="CD538" s="401"/>
      <c r="CE538" s="401"/>
      <c r="CF538" s="401"/>
      <c r="CG538" s="401"/>
      <c r="CH538" s="401"/>
      <c r="CI538" s="401"/>
      <c r="CJ538" s="401"/>
      <c r="CK538" s="401"/>
      <c r="CL538" s="401"/>
      <c r="CM538" s="401"/>
      <c r="CN538" s="401"/>
      <c r="CO538" s="401"/>
      <c r="CP538" s="401"/>
      <c r="CQ538" s="401"/>
      <c r="CR538" s="401"/>
      <c r="CS538" s="401"/>
      <c r="CT538" s="401"/>
      <c r="CU538" s="401"/>
      <c r="CV538" s="401"/>
      <c r="CW538" s="401"/>
      <c r="CX538" s="401"/>
      <c r="CY538" s="401"/>
      <c r="CZ538" s="401"/>
      <c r="DA538" s="401"/>
      <c r="DB538" s="401"/>
      <c r="DC538" s="401"/>
      <c r="DD538" s="401"/>
      <c r="DE538" s="401"/>
      <c r="DF538" s="401"/>
      <c r="DG538" s="401"/>
      <c r="DH538" s="401"/>
      <c r="DI538" s="401"/>
      <c r="DJ538" s="401"/>
      <c r="DK538" s="401"/>
      <c r="DL538" s="401"/>
      <c r="DM538" s="401"/>
      <c r="DN538" s="401"/>
      <c r="DO538" s="401"/>
      <c r="DP538" s="401"/>
      <c r="DQ538" s="401"/>
      <c r="DR538" s="401"/>
      <c r="DS538" s="401"/>
      <c r="DT538" s="401"/>
      <c r="DU538" s="401"/>
      <c r="DV538" s="401"/>
      <c r="DW538" s="401"/>
      <c r="DX538" s="401"/>
      <c r="DY538" s="401"/>
      <c r="DZ538" s="401"/>
      <c r="EA538" s="401"/>
      <c r="EB538" s="401"/>
      <c r="EC538" s="401"/>
      <c r="ED538" s="401"/>
      <c r="EE538" s="401"/>
      <c r="EF538" s="401"/>
      <c r="EG538" s="401"/>
      <c r="EH538" s="401"/>
      <c r="EI538" s="401"/>
      <c r="EJ538" s="401"/>
      <c r="EK538" s="401"/>
    </row>
    <row r="539" spans="1:141" ht="14.4" x14ac:dyDescent="0.3">
      <c r="A539" s="401"/>
      <c r="B539" s="401"/>
      <c r="C539" s="401"/>
      <c r="D539" s="401"/>
      <c r="E539" s="401"/>
      <c r="F539" s="401"/>
      <c r="G539" s="401"/>
      <c r="H539" s="401"/>
      <c r="I539" s="401"/>
      <c r="J539" s="401"/>
      <c r="K539" s="401"/>
      <c r="L539" s="401"/>
      <c r="M539" s="401"/>
      <c r="N539" s="401"/>
      <c r="O539" s="401"/>
      <c r="P539" s="401"/>
      <c r="Q539" s="401"/>
      <c r="R539" s="401"/>
      <c r="S539" s="401"/>
      <c r="T539" s="401"/>
      <c r="U539" s="401"/>
      <c r="V539" s="401"/>
      <c r="W539" s="401"/>
      <c r="X539" s="401"/>
      <c r="Y539" s="401"/>
      <c r="Z539" s="401"/>
      <c r="AA539" s="401"/>
      <c r="AB539" s="401"/>
      <c r="AC539" s="401"/>
      <c r="AD539" s="401"/>
      <c r="AE539" s="401"/>
      <c r="AF539" s="401"/>
      <c r="AG539" s="401"/>
      <c r="AH539" s="401"/>
      <c r="AI539" s="401"/>
      <c r="AJ539" s="401"/>
      <c r="AK539" s="401"/>
      <c r="AL539" s="401"/>
      <c r="AM539" s="401"/>
      <c r="AN539" s="401"/>
      <c r="AO539" s="401"/>
      <c r="AP539" s="401"/>
      <c r="AQ539" s="401"/>
      <c r="AR539" s="401"/>
      <c r="AS539" s="401"/>
      <c r="AT539" s="401"/>
      <c r="AU539" s="401"/>
      <c r="AV539" s="401"/>
      <c r="AW539" s="401"/>
      <c r="AX539" s="401"/>
      <c r="AY539" s="401"/>
      <c r="AZ539" s="401"/>
      <c r="BA539" s="401"/>
      <c r="BB539" s="401"/>
      <c r="BC539" s="401"/>
      <c r="BD539" s="401"/>
      <c r="BE539" s="401"/>
      <c r="BF539" s="401"/>
      <c r="BG539" s="401"/>
      <c r="BH539" s="401"/>
      <c r="BI539" s="401"/>
      <c r="BJ539" s="401"/>
      <c r="BK539" s="401"/>
      <c r="BL539" s="401"/>
      <c r="BM539" s="401"/>
      <c r="BN539" s="401"/>
      <c r="BO539" s="401"/>
      <c r="BP539" s="401"/>
      <c r="BQ539" s="401"/>
      <c r="BR539" s="401"/>
      <c r="BS539" s="401"/>
      <c r="BT539" s="401"/>
      <c r="BU539" s="401"/>
      <c r="BV539" s="401"/>
      <c r="BW539" s="401"/>
      <c r="BX539" s="401"/>
      <c r="BY539" s="401"/>
      <c r="BZ539" s="401"/>
      <c r="CA539" s="401"/>
      <c r="CB539" s="401"/>
      <c r="CC539" s="401"/>
      <c r="CD539" s="401"/>
      <c r="CE539" s="401"/>
      <c r="CF539" s="401"/>
      <c r="CG539" s="401"/>
      <c r="CH539" s="401"/>
      <c r="CI539" s="401"/>
      <c r="CJ539" s="401"/>
      <c r="CK539" s="401"/>
      <c r="CL539" s="401"/>
      <c r="CM539" s="401"/>
      <c r="CN539" s="401"/>
      <c r="CO539" s="401"/>
      <c r="CP539" s="401"/>
      <c r="CQ539" s="401"/>
      <c r="CR539" s="401"/>
      <c r="CS539" s="401"/>
      <c r="CT539" s="401"/>
      <c r="CU539" s="401"/>
      <c r="CV539" s="401"/>
      <c r="CW539" s="401"/>
      <c r="CX539" s="401"/>
      <c r="CY539" s="401"/>
      <c r="CZ539" s="401"/>
      <c r="DA539" s="401"/>
      <c r="DB539" s="401"/>
      <c r="DC539" s="401"/>
      <c r="DD539" s="401"/>
      <c r="DE539" s="401"/>
      <c r="DF539" s="401"/>
      <c r="DG539" s="401"/>
      <c r="DH539" s="401"/>
      <c r="DI539" s="401"/>
      <c r="DJ539" s="401"/>
      <c r="DK539" s="401"/>
      <c r="DL539" s="401"/>
      <c r="DM539" s="401"/>
      <c r="DN539" s="401"/>
      <c r="DO539" s="401"/>
      <c r="DP539" s="401"/>
      <c r="DQ539" s="401"/>
      <c r="DR539" s="401"/>
      <c r="DS539" s="401"/>
      <c r="DT539" s="401"/>
      <c r="DU539" s="401"/>
      <c r="DV539" s="401"/>
      <c r="DW539" s="401"/>
      <c r="DX539" s="401"/>
      <c r="DY539" s="401"/>
      <c r="DZ539" s="401"/>
      <c r="EA539" s="401"/>
      <c r="EB539" s="401"/>
      <c r="EC539" s="401"/>
      <c r="ED539" s="401"/>
      <c r="EE539" s="401"/>
      <c r="EF539" s="401"/>
      <c r="EG539" s="401"/>
      <c r="EH539" s="401"/>
      <c r="EI539" s="401"/>
      <c r="EJ539" s="401"/>
      <c r="EK539" s="401"/>
    </row>
    <row r="540" spans="1:141" ht="14.4" x14ac:dyDescent="0.3">
      <c r="A540" s="401"/>
      <c r="B540" s="401"/>
      <c r="C540" s="401"/>
      <c r="D540" s="401"/>
      <c r="E540" s="401"/>
      <c r="F540" s="401"/>
      <c r="G540" s="401"/>
      <c r="H540" s="401"/>
      <c r="I540" s="401"/>
      <c r="J540" s="401"/>
      <c r="K540" s="401"/>
      <c r="L540" s="401"/>
      <c r="M540" s="401"/>
      <c r="N540" s="401"/>
      <c r="O540" s="401"/>
      <c r="P540" s="401"/>
      <c r="Q540" s="401"/>
      <c r="R540" s="401"/>
      <c r="S540" s="401"/>
      <c r="T540" s="401"/>
      <c r="U540" s="401"/>
      <c r="V540" s="401"/>
      <c r="W540" s="401"/>
      <c r="X540" s="401"/>
      <c r="Y540" s="401"/>
      <c r="Z540" s="401"/>
      <c r="AA540" s="401"/>
      <c r="AB540" s="401"/>
      <c r="AC540" s="401"/>
      <c r="AD540" s="401"/>
      <c r="AE540" s="401"/>
      <c r="AF540" s="401"/>
      <c r="AG540" s="401"/>
      <c r="AH540" s="401"/>
      <c r="AI540" s="401"/>
      <c r="AJ540" s="401"/>
      <c r="AK540" s="401"/>
      <c r="AL540" s="401"/>
      <c r="AM540" s="401"/>
      <c r="AN540" s="401"/>
      <c r="AO540" s="401"/>
      <c r="AP540" s="401"/>
      <c r="AQ540" s="401"/>
      <c r="AR540" s="401"/>
      <c r="AS540" s="401"/>
      <c r="AT540" s="401"/>
      <c r="AU540" s="401"/>
      <c r="AV540" s="401"/>
      <c r="AW540" s="401"/>
      <c r="AX540" s="401"/>
      <c r="AY540" s="401"/>
      <c r="AZ540" s="401"/>
      <c r="BA540" s="401"/>
      <c r="BB540" s="401"/>
      <c r="BC540" s="401"/>
      <c r="BD540" s="401"/>
      <c r="BE540" s="401"/>
      <c r="BF540" s="401"/>
      <c r="BG540" s="401"/>
      <c r="BH540" s="401"/>
      <c r="BI540" s="401"/>
      <c r="BJ540" s="401"/>
      <c r="BK540" s="401"/>
      <c r="BL540" s="401"/>
      <c r="BM540" s="401"/>
      <c r="BN540" s="401"/>
      <c r="BO540" s="401"/>
      <c r="BP540" s="401"/>
      <c r="BQ540" s="401"/>
      <c r="BR540" s="401"/>
      <c r="BS540" s="401"/>
      <c r="BT540" s="401"/>
      <c r="BU540" s="401"/>
      <c r="BV540" s="401"/>
      <c r="BW540" s="401"/>
      <c r="BX540" s="401"/>
      <c r="BY540" s="401"/>
      <c r="BZ540" s="401"/>
      <c r="CA540" s="401"/>
      <c r="CB540" s="401"/>
      <c r="CC540" s="401"/>
      <c r="CD540" s="401"/>
      <c r="CE540" s="401"/>
      <c r="CF540" s="401"/>
      <c r="CG540" s="401"/>
      <c r="CH540" s="401"/>
      <c r="CI540" s="401"/>
      <c r="CJ540" s="401"/>
      <c r="CK540" s="401"/>
      <c r="CL540" s="401"/>
      <c r="CM540" s="401"/>
      <c r="CN540" s="401"/>
      <c r="CO540" s="401"/>
      <c r="CP540" s="401"/>
      <c r="CQ540" s="401"/>
      <c r="CR540" s="401"/>
      <c r="CS540" s="401"/>
      <c r="CT540" s="401"/>
      <c r="CU540" s="401"/>
      <c r="CV540" s="401"/>
      <c r="CW540" s="401"/>
      <c r="CX540" s="401"/>
      <c r="CY540" s="401"/>
      <c r="CZ540" s="401"/>
      <c r="DA540" s="401"/>
      <c r="DB540" s="401"/>
      <c r="DC540" s="401"/>
      <c r="DD540" s="401"/>
      <c r="DE540" s="401"/>
      <c r="DF540" s="401"/>
      <c r="DG540" s="401"/>
      <c r="DH540" s="401"/>
      <c r="DI540" s="401"/>
      <c r="DJ540" s="401"/>
      <c r="DK540" s="401"/>
      <c r="DL540" s="401"/>
      <c r="DM540" s="401"/>
      <c r="DN540" s="401"/>
      <c r="DO540" s="401"/>
      <c r="DP540" s="401"/>
      <c r="DQ540" s="401"/>
      <c r="DR540" s="401"/>
      <c r="DS540" s="401"/>
      <c r="DT540" s="401"/>
      <c r="DU540" s="401"/>
      <c r="DV540" s="401"/>
      <c r="DW540" s="401"/>
      <c r="DX540" s="401"/>
      <c r="DY540" s="401"/>
      <c r="DZ540" s="401"/>
      <c r="EA540" s="401"/>
      <c r="EB540" s="401"/>
      <c r="EC540" s="401"/>
      <c r="ED540" s="401"/>
      <c r="EE540" s="401"/>
      <c r="EF540" s="401"/>
      <c r="EG540" s="401"/>
      <c r="EH540" s="401"/>
      <c r="EI540" s="401"/>
      <c r="EJ540" s="401"/>
      <c r="EK540" s="401"/>
    </row>
    <row r="541" spans="1:141" ht="14.4" x14ac:dyDescent="0.3">
      <c r="A541" s="401"/>
      <c r="B541" s="401"/>
      <c r="C541" s="401"/>
      <c r="D541" s="401"/>
      <c r="E541" s="401"/>
      <c r="F541" s="401"/>
      <c r="G541" s="401"/>
      <c r="H541" s="401"/>
      <c r="I541" s="401"/>
      <c r="J541" s="401"/>
      <c r="K541" s="401"/>
      <c r="L541" s="401"/>
      <c r="M541" s="401"/>
      <c r="N541" s="401"/>
      <c r="O541" s="401"/>
      <c r="P541" s="401"/>
      <c r="Q541" s="401"/>
      <c r="R541" s="401"/>
      <c r="S541" s="401"/>
      <c r="T541" s="401"/>
      <c r="U541" s="401"/>
      <c r="V541" s="401"/>
      <c r="W541" s="401"/>
      <c r="X541" s="401"/>
      <c r="Y541" s="401"/>
      <c r="Z541" s="401"/>
      <c r="AA541" s="401"/>
      <c r="AB541" s="401"/>
      <c r="AC541" s="401"/>
      <c r="AD541" s="401"/>
      <c r="AE541" s="401"/>
      <c r="AF541" s="401"/>
      <c r="AG541" s="401"/>
      <c r="AH541" s="401"/>
      <c r="AI541" s="401"/>
      <c r="AJ541" s="401"/>
      <c r="AK541" s="401"/>
      <c r="AL541" s="401"/>
      <c r="AM541" s="401"/>
      <c r="AN541" s="401"/>
      <c r="AO541" s="401"/>
      <c r="AP541" s="401"/>
      <c r="AQ541" s="401"/>
      <c r="AR541" s="401"/>
      <c r="AS541" s="401"/>
      <c r="AT541" s="401"/>
      <c r="AU541" s="401"/>
      <c r="AV541" s="401"/>
      <c r="AW541" s="401"/>
      <c r="AX541" s="401"/>
      <c r="AY541" s="401"/>
      <c r="AZ541" s="401"/>
      <c r="BA541" s="401"/>
      <c r="BB541" s="401"/>
      <c r="BC541" s="401"/>
      <c r="BD541" s="401"/>
      <c r="BE541" s="401"/>
      <c r="BF541" s="401"/>
      <c r="BG541" s="401"/>
      <c r="BH541" s="401"/>
      <c r="BI541" s="401"/>
      <c r="BJ541" s="401"/>
      <c r="BK541" s="401"/>
      <c r="BL541" s="401"/>
      <c r="BM541" s="401"/>
      <c r="BN541" s="401"/>
      <c r="BO541" s="401"/>
      <c r="BP541" s="401"/>
      <c r="BQ541" s="401"/>
      <c r="BR541" s="401"/>
      <c r="BS541" s="401"/>
      <c r="BT541" s="401"/>
      <c r="BU541" s="401"/>
      <c r="BV541" s="401"/>
      <c r="BW541" s="401"/>
      <c r="BX541" s="401"/>
      <c r="BY541" s="401"/>
      <c r="BZ541" s="401"/>
      <c r="CA541" s="401"/>
      <c r="CB541" s="401"/>
      <c r="CC541" s="401"/>
      <c r="CD541" s="401"/>
      <c r="CE541" s="401"/>
      <c r="CF541" s="401"/>
      <c r="CG541" s="401"/>
      <c r="CH541" s="401"/>
      <c r="CI541" s="401"/>
      <c r="CJ541" s="401"/>
      <c r="CK541" s="401"/>
      <c r="CL541" s="401"/>
      <c r="CM541" s="401"/>
      <c r="CN541" s="401"/>
      <c r="CO541" s="401"/>
      <c r="CP541" s="401"/>
      <c r="CQ541" s="401"/>
      <c r="CR541" s="401"/>
      <c r="CS541" s="401"/>
      <c r="CT541" s="401"/>
      <c r="CU541" s="401"/>
      <c r="CV541" s="401"/>
      <c r="CW541" s="401"/>
      <c r="CX541" s="401"/>
      <c r="CY541" s="401"/>
      <c r="CZ541" s="401"/>
      <c r="DA541" s="401"/>
      <c r="DB541" s="401"/>
      <c r="DC541" s="401"/>
      <c r="DD541" s="401"/>
      <c r="DE541" s="401"/>
      <c r="DF541" s="401"/>
      <c r="DG541" s="401"/>
      <c r="DH541" s="401"/>
      <c r="DI541" s="401"/>
      <c r="DJ541" s="401"/>
      <c r="DK541" s="401"/>
      <c r="DL541" s="401"/>
      <c r="DM541" s="401"/>
      <c r="DN541" s="401"/>
      <c r="DO541" s="401"/>
      <c r="DP541" s="401"/>
      <c r="DQ541" s="401"/>
      <c r="DR541" s="401"/>
      <c r="DS541" s="401"/>
      <c r="DT541" s="401"/>
      <c r="DU541" s="401"/>
      <c r="DV541" s="401"/>
      <c r="DW541" s="401"/>
      <c r="DX541" s="401"/>
      <c r="DY541" s="401"/>
      <c r="DZ541" s="401"/>
      <c r="EA541" s="401"/>
      <c r="EB541" s="401"/>
      <c r="EC541" s="401"/>
      <c r="ED541" s="401"/>
      <c r="EE541" s="401"/>
      <c r="EF541" s="401"/>
      <c r="EG541" s="401"/>
      <c r="EH541" s="401"/>
      <c r="EI541" s="401"/>
      <c r="EJ541" s="401"/>
      <c r="EK541" s="401"/>
    </row>
    <row r="542" spans="1:141" ht="14.4" x14ac:dyDescent="0.3">
      <c r="A542" s="401"/>
      <c r="B542" s="401"/>
      <c r="C542" s="401"/>
      <c r="D542" s="401"/>
      <c r="E542" s="401"/>
      <c r="F542" s="401"/>
      <c r="G542" s="401"/>
      <c r="H542" s="401"/>
      <c r="I542" s="401"/>
      <c r="J542" s="401"/>
      <c r="K542" s="401"/>
      <c r="L542" s="401"/>
      <c r="M542" s="401"/>
      <c r="N542" s="401"/>
      <c r="O542" s="401"/>
      <c r="P542" s="401"/>
      <c r="Q542" s="401"/>
      <c r="R542" s="401"/>
      <c r="S542" s="401"/>
      <c r="T542" s="401"/>
      <c r="U542" s="401"/>
      <c r="V542" s="401"/>
      <c r="W542" s="401"/>
      <c r="X542" s="401"/>
      <c r="Y542" s="401"/>
      <c r="Z542" s="401"/>
      <c r="AA542" s="401"/>
      <c r="AB542" s="401"/>
      <c r="AC542" s="401"/>
      <c r="AD542" s="401"/>
      <c r="AE542" s="401"/>
      <c r="AF542" s="401"/>
      <c r="AG542" s="401"/>
      <c r="AH542" s="401"/>
      <c r="AI542" s="401"/>
      <c r="AJ542" s="401"/>
      <c r="AK542" s="401"/>
      <c r="AL542" s="401"/>
      <c r="AM542" s="401"/>
      <c r="AN542" s="401"/>
      <c r="AO542" s="401"/>
      <c r="AP542" s="401"/>
      <c r="AQ542" s="401"/>
      <c r="AR542" s="401"/>
      <c r="AS542" s="401"/>
      <c r="AT542" s="401"/>
      <c r="AU542" s="401"/>
      <c r="AV542" s="401"/>
      <c r="AW542" s="401"/>
      <c r="AX542" s="401"/>
      <c r="AY542" s="401"/>
      <c r="AZ542" s="401"/>
      <c r="BA542" s="401"/>
      <c r="BB542" s="401"/>
      <c r="BC542" s="401"/>
      <c r="BD542" s="401"/>
      <c r="BE542" s="401"/>
      <c r="BF542" s="401"/>
      <c r="BG542" s="401"/>
      <c r="BH542" s="401"/>
      <c r="BI542" s="401"/>
      <c r="BJ542" s="401"/>
      <c r="BK542" s="401"/>
      <c r="BL542" s="401"/>
      <c r="BM542" s="401"/>
      <c r="BN542" s="401"/>
      <c r="BO542" s="401"/>
      <c r="BP542" s="401"/>
      <c r="BQ542" s="401"/>
      <c r="BR542" s="401"/>
      <c r="BS542" s="401"/>
      <c r="BT542" s="401"/>
      <c r="BU542" s="401"/>
      <c r="BV542" s="401"/>
      <c r="BW542" s="401"/>
      <c r="BX542" s="401"/>
      <c r="BY542" s="401"/>
      <c r="BZ542" s="401"/>
      <c r="CA542" s="401"/>
      <c r="CB542" s="401"/>
      <c r="CC542" s="401"/>
      <c r="CD542" s="401"/>
      <c r="CE542" s="401"/>
      <c r="CF542" s="401"/>
      <c r="CG542" s="401"/>
      <c r="CH542" s="401"/>
      <c r="CI542" s="401"/>
      <c r="CJ542" s="401"/>
      <c r="CK542" s="401"/>
      <c r="CL542" s="401"/>
      <c r="CM542" s="401"/>
      <c r="CN542" s="401"/>
      <c r="CO542" s="401"/>
      <c r="CP542" s="401"/>
      <c r="CQ542" s="401"/>
      <c r="CR542" s="401"/>
      <c r="CS542" s="401"/>
      <c r="CT542" s="401"/>
      <c r="CU542" s="401"/>
      <c r="CV542" s="401"/>
      <c r="CW542" s="401"/>
      <c r="CX542" s="401"/>
      <c r="CY542" s="401"/>
      <c r="CZ542" s="401"/>
      <c r="DA542" s="401"/>
      <c r="DB542" s="401"/>
      <c r="DC542" s="401"/>
      <c r="DD542" s="401"/>
      <c r="DE542" s="401"/>
      <c r="DF542" s="401"/>
      <c r="DG542" s="401"/>
      <c r="DH542" s="401"/>
      <c r="DI542" s="401"/>
      <c r="DJ542" s="401"/>
      <c r="DK542" s="401"/>
      <c r="DL542" s="401"/>
      <c r="DM542" s="401"/>
      <c r="DN542" s="401"/>
      <c r="DO542" s="401"/>
      <c r="DP542" s="401"/>
      <c r="DQ542" s="401"/>
      <c r="DR542" s="401"/>
      <c r="DS542" s="401"/>
      <c r="DT542" s="401"/>
      <c r="DU542" s="401"/>
      <c r="DV542" s="401"/>
      <c r="DW542" s="401"/>
      <c r="DX542" s="401"/>
      <c r="DY542" s="401"/>
      <c r="DZ542" s="401"/>
      <c r="EA542" s="401"/>
      <c r="EB542" s="401"/>
      <c r="EC542" s="401"/>
      <c r="ED542" s="401"/>
      <c r="EE542" s="401"/>
      <c r="EF542" s="401"/>
      <c r="EG542" s="401"/>
      <c r="EH542" s="401"/>
      <c r="EI542" s="401"/>
      <c r="EJ542" s="401"/>
      <c r="EK542" s="401"/>
    </row>
    <row r="543" spans="1:141" ht="14.4" x14ac:dyDescent="0.3">
      <c r="A543" s="401"/>
      <c r="B543" s="401"/>
      <c r="C543" s="401"/>
      <c r="D543" s="401"/>
      <c r="E543" s="401"/>
      <c r="F543" s="401"/>
      <c r="G543" s="401"/>
      <c r="H543" s="401"/>
      <c r="I543" s="401"/>
      <c r="J543" s="401"/>
      <c r="K543" s="401"/>
      <c r="L543" s="401"/>
      <c r="M543" s="401"/>
      <c r="N543" s="401"/>
      <c r="O543" s="401"/>
      <c r="P543" s="401"/>
      <c r="Q543" s="401"/>
      <c r="R543" s="401"/>
      <c r="S543" s="401"/>
      <c r="T543" s="401"/>
      <c r="U543" s="401"/>
      <c r="V543" s="401"/>
      <c r="W543" s="401"/>
      <c r="X543" s="401"/>
      <c r="Y543" s="401"/>
      <c r="Z543" s="401"/>
      <c r="AA543" s="401"/>
      <c r="AB543" s="401"/>
      <c r="AC543" s="401"/>
      <c r="AD543" s="401"/>
      <c r="AE543" s="401"/>
      <c r="AF543" s="401"/>
      <c r="AG543" s="401"/>
      <c r="AH543" s="401"/>
      <c r="AI543" s="401"/>
      <c r="AJ543" s="401"/>
      <c r="AK543" s="401"/>
      <c r="AL543" s="401"/>
      <c r="AM543" s="401"/>
      <c r="AN543" s="401"/>
      <c r="AO543" s="401"/>
      <c r="AP543" s="401"/>
      <c r="AQ543" s="401"/>
      <c r="AR543" s="401"/>
      <c r="AS543" s="401"/>
      <c r="AT543" s="401"/>
      <c r="AU543" s="401"/>
      <c r="AV543" s="401"/>
      <c r="AW543" s="401"/>
      <c r="AX543" s="401"/>
      <c r="AY543" s="401"/>
      <c r="AZ543" s="401"/>
      <c r="BA543" s="401"/>
      <c r="BB543" s="401"/>
      <c r="BC543" s="401"/>
      <c r="BD543" s="401"/>
      <c r="BE543" s="401"/>
      <c r="BF543" s="401"/>
      <c r="BG543" s="401"/>
      <c r="BH543" s="401"/>
      <c r="BI543" s="401"/>
      <c r="BJ543" s="401"/>
      <c r="BK543" s="401"/>
      <c r="BL543" s="401"/>
      <c r="BM543" s="401"/>
      <c r="BN543" s="401"/>
      <c r="BO543" s="401"/>
      <c r="BP543" s="401"/>
      <c r="BQ543" s="401"/>
      <c r="BR543" s="401"/>
      <c r="BS543" s="401"/>
      <c r="BT543" s="401"/>
      <c r="BU543" s="401"/>
      <c r="BV543" s="401"/>
      <c r="BW543" s="401"/>
      <c r="BX543" s="401"/>
      <c r="BY543" s="401"/>
      <c r="BZ543" s="401"/>
      <c r="CA543" s="401"/>
      <c r="CB543" s="401"/>
      <c r="CC543" s="401"/>
      <c r="CD543" s="401"/>
      <c r="CE543" s="401"/>
      <c r="CF543" s="401"/>
      <c r="CG543" s="401"/>
      <c r="CH543" s="401"/>
      <c r="CI543" s="401"/>
      <c r="CJ543" s="401"/>
      <c r="CK543" s="401"/>
      <c r="CL543" s="401"/>
      <c r="CM543" s="401"/>
      <c r="CN543" s="401"/>
      <c r="CO543" s="401"/>
      <c r="CP543" s="401"/>
      <c r="CQ543" s="401"/>
      <c r="CR543" s="401"/>
      <c r="CS543" s="401"/>
      <c r="CT543" s="401"/>
      <c r="CU543" s="401"/>
      <c r="CV543" s="401"/>
      <c r="CW543" s="401"/>
      <c r="CX543" s="401"/>
      <c r="CY543" s="401"/>
      <c r="CZ543" s="401"/>
      <c r="DA543" s="401"/>
      <c r="DB543" s="401"/>
      <c r="DC543" s="401"/>
      <c r="DD543" s="401"/>
      <c r="DE543" s="401"/>
      <c r="DF543" s="401"/>
      <c r="DG543" s="401"/>
      <c r="DH543" s="401"/>
      <c r="DI543" s="401"/>
      <c r="DJ543" s="401"/>
      <c r="DK543" s="401"/>
      <c r="DL543" s="401"/>
      <c r="DM543" s="401"/>
      <c r="DN543" s="401"/>
      <c r="DO543" s="401"/>
      <c r="DP543" s="401"/>
      <c r="DQ543" s="401"/>
      <c r="DR543" s="401"/>
      <c r="DS543" s="401"/>
      <c r="DT543" s="401"/>
      <c r="DU543" s="401"/>
      <c r="DV543" s="401"/>
      <c r="DW543" s="401"/>
      <c r="DX543" s="401"/>
      <c r="DY543" s="401"/>
      <c r="DZ543" s="401"/>
      <c r="EA543" s="401"/>
      <c r="EB543" s="401"/>
      <c r="EC543" s="401"/>
      <c r="ED543" s="401"/>
      <c r="EE543" s="401"/>
      <c r="EF543" s="401"/>
      <c r="EG543" s="401"/>
      <c r="EH543" s="401"/>
      <c r="EI543" s="401"/>
      <c r="EJ543" s="401"/>
      <c r="EK543" s="401"/>
    </row>
    <row r="544" spans="1:141" ht="14.4" x14ac:dyDescent="0.3">
      <c r="A544" s="401"/>
      <c r="B544" s="401"/>
      <c r="C544" s="401"/>
      <c r="D544" s="401"/>
      <c r="E544" s="401"/>
      <c r="F544" s="401"/>
      <c r="G544" s="401"/>
      <c r="H544" s="401"/>
      <c r="I544" s="401"/>
      <c r="J544" s="401"/>
      <c r="K544" s="401"/>
      <c r="L544" s="401"/>
      <c r="M544" s="401"/>
      <c r="N544" s="401"/>
      <c r="O544" s="401"/>
      <c r="P544" s="401"/>
      <c r="Q544" s="401"/>
      <c r="R544" s="401"/>
      <c r="S544" s="401"/>
      <c r="T544" s="401"/>
      <c r="U544" s="401"/>
      <c r="V544" s="401"/>
      <c r="W544" s="401"/>
      <c r="X544" s="401"/>
      <c r="Y544" s="401"/>
      <c r="Z544" s="401"/>
      <c r="AA544" s="401"/>
      <c r="AB544" s="401"/>
      <c r="AC544" s="401"/>
      <c r="AD544" s="401"/>
      <c r="AE544" s="401"/>
      <c r="AF544" s="401"/>
      <c r="AG544" s="401"/>
      <c r="AH544" s="401"/>
      <c r="AI544" s="401"/>
      <c r="AJ544" s="401"/>
      <c r="AK544" s="401"/>
      <c r="AL544" s="401"/>
      <c r="AM544" s="401"/>
      <c r="AN544" s="401"/>
      <c r="AO544" s="401"/>
      <c r="AP544" s="401"/>
      <c r="AQ544" s="401"/>
      <c r="AR544" s="401"/>
      <c r="AS544" s="401"/>
      <c r="AT544" s="401"/>
      <c r="AU544" s="401"/>
      <c r="AV544" s="401"/>
      <c r="AW544" s="401"/>
      <c r="AX544" s="401"/>
      <c r="AY544" s="401"/>
      <c r="AZ544" s="401"/>
      <c r="BA544" s="401"/>
      <c r="BB544" s="401"/>
      <c r="BC544" s="401"/>
      <c r="BD544" s="401"/>
      <c r="BE544" s="401"/>
      <c r="BF544" s="401"/>
      <c r="BG544" s="401"/>
      <c r="BH544" s="401"/>
      <c r="BI544" s="401"/>
      <c r="BJ544" s="401"/>
      <c r="BK544" s="401"/>
      <c r="BL544" s="401"/>
      <c r="BM544" s="401"/>
      <c r="BN544" s="401"/>
      <c r="BO544" s="401"/>
      <c r="BP544" s="401"/>
      <c r="BQ544" s="401"/>
      <c r="BR544" s="401"/>
      <c r="BS544" s="401"/>
      <c r="BT544" s="401"/>
      <c r="BU544" s="401"/>
      <c r="BV544" s="401"/>
      <c r="BW544" s="401"/>
      <c r="BX544" s="401"/>
      <c r="BY544" s="401"/>
      <c r="BZ544" s="401"/>
      <c r="CA544" s="401"/>
      <c r="CB544" s="401"/>
      <c r="CC544" s="401"/>
      <c r="CD544" s="401"/>
      <c r="CE544" s="401"/>
      <c r="CF544" s="401"/>
      <c r="CG544" s="401"/>
      <c r="CH544" s="401"/>
      <c r="CI544" s="401"/>
      <c r="CJ544" s="401"/>
      <c r="CK544" s="401"/>
      <c r="CL544" s="401"/>
      <c r="CM544" s="401"/>
      <c r="CN544" s="401"/>
      <c r="CO544" s="401"/>
      <c r="CP544" s="401"/>
      <c r="CQ544" s="401"/>
      <c r="CR544" s="401"/>
      <c r="CS544" s="401"/>
      <c r="CT544" s="401"/>
      <c r="CU544" s="401"/>
      <c r="CV544" s="401"/>
      <c r="CW544" s="401"/>
      <c r="CX544" s="401"/>
      <c r="CY544" s="401"/>
      <c r="CZ544" s="401"/>
      <c r="DA544" s="401"/>
      <c r="DB544" s="401"/>
      <c r="DC544" s="401"/>
      <c r="DD544" s="401"/>
      <c r="DE544" s="401"/>
      <c r="DF544" s="401"/>
      <c r="DG544" s="401"/>
      <c r="DH544" s="401"/>
      <c r="DI544" s="401"/>
      <c r="DJ544" s="401"/>
      <c r="DK544" s="401"/>
      <c r="DL544" s="401"/>
      <c r="DM544" s="401"/>
      <c r="DN544" s="401"/>
      <c r="DO544" s="401"/>
      <c r="DP544" s="401"/>
      <c r="DQ544" s="401"/>
      <c r="DR544" s="401"/>
      <c r="DS544" s="401"/>
      <c r="DT544" s="401"/>
      <c r="DU544" s="401"/>
      <c r="DV544" s="401"/>
      <c r="DW544" s="401"/>
      <c r="DX544" s="401"/>
      <c r="DY544" s="401"/>
      <c r="DZ544" s="401"/>
      <c r="EA544" s="401"/>
      <c r="EB544" s="401"/>
      <c r="EC544" s="401"/>
      <c r="ED544" s="401"/>
      <c r="EE544" s="401"/>
      <c r="EF544" s="401"/>
      <c r="EG544" s="401"/>
      <c r="EH544" s="401"/>
      <c r="EI544" s="401"/>
      <c r="EJ544" s="401"/>
      <c r="EK544" s="401"/>
    </row>
    <row r="545" spans="1:141" ht="14.4" x14ac:dyDescent="0.3">
      <c r="A545" s="401"/>
      <c r="B545" s="401"/>
      <c r="C545" s="401"/>
      <c r="D545" s="401"/>
      <c r="E545" s="401"/>
      <c r="F545" s="401"/>
      <c r="G545" s="401"/>
      <c r="H545" s="401"/>
      <c r="I545" s="401"/>
      <c r="J545" s="401"/>
      <c r="K545" s="401"/>
      <c r="L545" s="401"/>
      <c r="M545" s="401"/>
      <c r="N545" s="401"/>
      <c r="O545" s="401"/>
      <c r="P545" s="401"/>
      <c r="Q545" s="401"/>
      <c r="R545" s="401"/>
      <c r="S545" s="401"/>
      <c r="T545" s="401"/>
      <c r="U545" s="401"/>
      <c r="V545" s="401"/>
      <c r="W545" s="401"/>
      <c r="X545" s="401"/>
      <c r="Y545" s="401"/>
      <c r="Z545" s="401"/>
      <c r="AA545" s="401"/>
      <c r="AB545" s="401"/>
      <c r="AC545" s="401"/>
      <c r="AD545" s="401"/>
      <c r="AE545" s="401"/>
      <c r="AF545" s="401"/>
      <c r="AG545" s="401"/>
      <c r="AH545" s="401"/>
      <c r="AI545" s="401"/>
      <c r="AJ545" s="401"/>
      <c r="AK545" s="401"/>
      <c r="AL545" s="401"/>
      <c r="AM545" s="401"/>
      <c r="AN545" s="401"/>
      <c r="AO545" s="401"/>
      <c r="AP545" s="401"/>
      <c r="AQ545" s="401"/>
      <c r="AR545" s="401"/>
      <c r="AS545" s="401"/>
      <c r="AT545" s="401"/>
      <c r="AU545" s="401"/>
      <c r="AV545" s="401"/>
      <c r="AW545" s="401"/>
      <c r="AX545" s="401"/>
      <c r="AY545" s="401"/>
      <c r="AZ545" s="401"/>
      <c r="BA545" s="401"/>
      <c r="BB545" s="401"/>
      <c r="BC545" s="401"/>
      <c r="BD545" s="401"/>
      <c r="BE545" s="401"/>
      <c r="BF545" s="401"/>
      <c r="BG545" s="401"/>
      <c r="BH545" s="401"/>
      <c r="BI545" s="401"/>
      <c r="BJ545" s="401"/>
      <c r="BK545" s="401"/>
      <c r="BL545" s="401"/>
      <c r="BM545" s="401"/>
      <c r="BN545" s="401"/>
      <c r="BO545" s="401"/>
      <c r="BP545" s="401"/>
      <c r="BQ545" s="401"/>
      <c r="BR545" s="401"/>
      <c r="BS545" s="401"/>
      <c r="BT545" s="401"/>
      <c r="BU545" s="401"/>
      <c r="BV545" s="401"/>
      <c r="BW545" s="401"/>
      <c r="BX545" s="401"/>
      <c r="BY545" s="401"/>
      <c r="BZ545" s="401"/>
      <c r="CA545" s="401"/>
      <c r="CB545" s="401"/>
      <c r="CC545" s="401"/>
      <c r="CD545" s="401"/>
      <c r="CE545" s="401"/>
      <c r="CF545" s="401"/>
      <c r="CG545" s="401"/>
      <c r="CH545" s="401"/>
      <c r="CI545" s="401"/>
      <c r="CJ545" s="401"/>
      <c r="CK545" s="401"/>
      <c r="CL545" s="401"/>
      <c r="CM545" s="401"/>
      <c r="CN545" s="401"/>
      <c r="CO545" s="401"/>
      <c r="CP545" s="401"/>
      <c r="CQ545" s="401"/>
      <c r="CR545" s="401"/>
      <c r="CS545" s="401"/>
      <c r="CT545" s="401"/>
      <c r="CU545" s="401"/>
      <c r="CV545" s="401"/>
      <c r="CW545" s="401"/>
      <c r="CX545" s="401"/>
      <c r="CY545" s="401"/>
      <c r="CZ545" s="401"/>
      <c r="DA545" s="401"/>
      <c r="DB545" s="401"/>
      <c r="DC545" s="401"/>
      <c r="DD545" s="401"/>
      <c r="DE545" s="401"/>
      <c r="DF545" s="401"/>
      <c r="DG545" s="401"/>
      <c r="DH545" s="401"/>
      <c r="DI545" s="401"/>
      <c r="DJ545" s="401"/>
      <c r="DK545" s="401"/>
      <c r="DL545" s="401"/>
      <c r="DM545" s="401"/>
      <c r="DN545" s="401"/>
      <c r="DO545" s="401"/>
      <c r="DP545" s="401"/>
      <c r="DQ545" s="401"/>
      <c r="DR545" s="401"/>
      <c r="DS545" s="401"/>
      <c r="DT545" s="401"/>
      <c r="DU545" s="401"/>
      <c r="DV545" s="401"/>
      <c r="DW545" s="401"/>
      <c r="DX545" s="401"/>
      <c r="DY545" s="401"/>
      <c r="DZ545" s="401"/>
      <c r="EA545" s="401"/>
      <c r="EB545" s="401"/>
      <c r="EC545" s="401"/>
      <c r="ED545" s="401"/>
      <c r="EE545" s="401"/>
      <c r="EF545" s="401"/>
      <c r="EG545" s="401"/>
      <c r="EH545" s="401"/>
      <c r="EI545" s="401"/>
      <c r="EJ545" s="401"/>
      <c r="EK545" s="401"/>
    </row>
    <row r="546" spans="1:141" ht="14.4" x14ac:dyDescent="0.3">
      <c r="A546" s="401"/>
      <c r="B546" s="401"/>
      <c r="C546" s="401"/>
      <c r="D546" s="401"/>
      <c r="E546" s="401"/>
      <c r="F546" s="401"/>
      <c r="G546" s="401"/>
      <c r="H546" s="401"/>
      <c r="I546" s="401"/>
      <c r="J546" s="401"/>
      <c r="K546" s="401"/>
      <c r="L546" s="401"/>
      <c r="M546" s="401"/>
      <c r="N546" s="401"/>
      <c r="O546" s="401"/>
      <c r="P546" s="401"/>
      <c r="Q546" s="401"/>
      <c r="R546" s="401"/>
      <c r="S546" s="401"/>
      <c r="T546" s="401"/>
      <c r="U546" s="401"/>
      <c r="V546" s="401"/>
      <c r="W546" s="401"/>
      <c r="X546" s="401"/>
      <c r="Y546" s="401"/>
      <c r="Z546" s="401"/>
      <c r="AA546" s="401"/>
      <c r="AB546" s="401"/>
      <c r="AC546" s="401"/>
      <c r="AD546" s="401"/>
      <c r="AE546" s="401"/>
      <c r="AF546" s="401"/>
      <c r="AG546" s="401"/>
      <c r="AH546" s="401"/>
      <c r="AI546" s="401"/>
      <c r="AJ546" s="401"/>
      <c r="AK546" s="401"/>
      <c r="AL546" s="401"/>
      <c r="AM546" s="401"/>
      <c r="AN546" s="401"/>
      <c r="AO546" s="401"/>
      <c r="AP546" s="401"/>
      <c r="AQ546" s="401"/>
      <c r="AR546" s="401"/>
      <c r="AS546" s="401"/>
      <c r="AT546" s="401"/>
      <c r="AU546" s="401"/>
      <c r="AV546" s="401"/>
      <c r="AW546" s="401"/>
      <c r="AX546" s="401"/>
      <c r="AY546" s="401"/>
      <c r="AZ546" s="401"/>
      <c r="BA546" s="401"/>
      <c r="BB546" s="401"/>
      <c r="BC546" s="401"/>
      <c r="BD546" s="401"/>
      <c r="BE546" s="401"/>
      <c r="BF546" s="401"/>
      <c r="BG546" s="401"/>
      <c r="BH546" s="401"/>
      <c r="BI546" s="401"/>
      <c r="BJ546" s="401"/>
      <c r="BK546" s="401"/>
      <c r="BL546" s="401"/>
      <c r="BM546" s="401"/>
      <c r="BN546" s="401"/>
      <c r="BO546" s="401"/>
      <c r="BP546" s="401"/>
      <c r="BQ546" s="401"/>
      <c r="BR546" s="401"/>
      <c r="BS546" s="401"/>
      <c r="BT546" s="401"/>
      <c r="BU546" s="401"/>
      <c r="BV546" s="401"/>
      <c r="BW546" s="401"/>
      <c r="BX546" s="401"/>
      <c r="BY546" s="401"/>
      <c r="BZ546" s="401"/>
      <c r="CA546" s="401"/>
      <c r="CB546" s="401"/>
      <c r="CC546" s="401"/>
      <c r="CD546" s="401"/>
      <c r="CE546" s="401"/>
      <c r="CF546" s="401"/>
      <c r="CG546" s="401"/>
      <c r="CH546" s="401"/>
      <c r="CI546" s="401"/>
      <c r="CJ546" s="401"/>
      <c r="CK546" s="401"/>
      <c r="CL546" s="401"/>
      <c r="CM546" s="401"/>
      <c r="CN546" s="401"/>
      <c r="CO546" s="401"/>
      <c r="CP546" s="401"/>
      <c r="CQ546" s="401"/>
      <c r="CR546" s="401"/>
      <c r="CS546" s="401"/>
      <c r="CT546" s="401"/>
      <c r="CU546" s="401"/>
      <c r="CV546" s="401"/>
      <c r="CW546" s="401"/>
      <c r="CX546" s="401"/>
      <c r="CY546" s="401"/>
      <c r="CZ546" s="401"/>
      <c r="DA546" s="401"/>
      <c r="DB546" s="401"/>
      <c r="DC546" s="401"/>
      <c r="DD546" s="401"/>
      <c r="DE546" s="401"/>
      <c r="DF546" s="401"/>
      <c r="DG546" s="401"/>
      <c r="DH546" s="401"/>
      <c r="DI546" s="401"/>
      <c r="DJ546" s="401"/>
      <c r="DK546" s="401"/>
      <c r="DL546" s="401"/>
      <c r="DM546" s="401"/>
      <c r="DN546" s="401"/>
      <c r="DO546" s="401"/>
      <c r="DP546" s="401"/>
      <c r="DQ546" s="401"/>
      <c r="DR546" s="401"/>
      <c r="DS546" s="401"/>
      <c r="DT546" s="401"/>
      <c r="DU546" s="401"/>
      <c r="DV546" s="401"/>
      <c r="DW546" s="401"/>
      <c r="DX546" s="401"/>
      <c r="DY546" s="401"/>
      <c r="DZ546" s="401"/>
      <c r="EA546" s="401"/>
      <c r="EB546" s="401"/>
      <c r="EC546" s="401"/>
      <c r="ED546" s="401"/>
      <c r="EE546" s="401"/>
      <c r="EF546" s="401"/>
      <c r="EG546" s="401"/>
      <c r="EH546" s="401"/>
      <c r="EI546" s="401"/>
      <c r="EJ546" s="401"/>
      <c r="EK546" s="401"/>
    </row>
    <row r="547" spans="1:141" ht="14.4" x14ac:dyDescent="0.3">
      <c r="A547" s="401"/>
      <c r="B547" s="401"/>
      <c r="C547" s="401"/>
      <c r="D547" s="401"/>
      <c r="E547" s="401"/>
      <c r="F547" s="401"/>
      <c r="G547" s="401"/>
      <c r="H547" s="401"/>
      <c r="I547" s="401"/>
      <c r="J547" s="401"/>
      <c r="K547" s="401"/>
      <c r="L547" s="401"/>
      <c r="M547" s="401"/>
      <c r="N547" s="401"/>
      <c r="O547" s="401"/>
      <c r="P547" s="401"/>
      <c r="Q547" s="401"/>
      <c r="R547" s="401"/>
      <c r="S547" s="401"/>
      <c r="T547" s="401"/>
      <c r="U547" s="401"/>
      <c r="V547" s="401"/>
      <c r="W547" s="401"/>
      <c r="X547" s="401"/>
      <c r="Y547" s="401"/>
      <c r="Z547" s="401"/>
      <c r="AA547" s="401"/>
      <c r="AB547" s="401"/>
      <c r="AC547" s="401"/>
      <c r="AD547" s="401"/>
      <c r="AE547" s="401"/>
      <c r="AF547" s="401"/>
      <c r="AG547" s="401"/>
      <c r="AH547" s="401"/>
      <c r="AI547" s="401"/>
      <c r="AJ547" s="401"/>
      <c r="AK547" s="401"/>
      <c r="AL547" s="401"/>
      <c r="AM547" s="401"/>
      <c r="AN547" s="401"/>
      <c r="AO547" s="401"/>
      <c r="AP547" s="401"/>
      <c r="AQ547" s="401"/>
      <c r="AR547" s="401"/>
      <c r="AS547" s="401"/>
      <c r="AT547" s="401"/>
      <c r="AU547" s="401"/>
      <c r="AV547" s="401"/>
      <c r="AW547" s="401"/>
      <c r="AX547" s="401"/>
      <c r="AY547" s="401"/>
      <c r="AZ547" s="401"/>
      <c r="BA547" s="401"/>
      <c r="BB547" s="401"/>
      <c r="BC547" s="401"/>
      <c r="BD547" s="401"/>
      <c r="BE547" s="401"/>
      <c r="BF547" s="401"/>
      <c r="BG547" s="401"/>
      <c r="BH547" s="401"/>
      <c r="BI547" s="401"/>
      <c r="BJ547" s="401"/>
      <c r="BK547" s="401"/>
      <c r="BL547" s="401"/>
      <c r="BM547" s="401"/>
      <c r="BN547" s="401"/>
      <c r="BO547" s="401"/>
      <c r="BP547" s="401"/>
      <c r="BQ547" s="401"/>
      <c r="BR547" s="401"/>
      <c r="BS547" s="401"/>
      <c r="BT547" s="401"/>
      <c r="BU547" s="401"/>
      <c r="BV547" s="401"/>
      <c r="BW547" s="401"/>
      <c r="BX547" s="401"/>
      <c r="BY547" s="401"/>
      <c r="BZ547" s="401"/>
      <c r="CA547" s="401"/>
      <c r="CB547" s="401"/>
      <c r="CC547" s="401"/>
      <c r="CD547" s="401"/>
      <c r="CE547" s="401"/>
      <c r="CF547" s="401"/>
      <c r="CG547" s="401"/>
      <c r="CH547" s="401"/>
      <c r="CI547" s="401"/>
      <c r="CJ547" s="401"/>
      <c r="CK547" s="401"/>
      <c r="CL547" s="401"/>
      <c r="CM547" s="401"/>
      <c r="CN547" s="401"/>
      <c r="CO547" s="401"/>
      <c r="CP547" s="401"/>
      <c r="CQ547" s="401"/>
      <c r="CR547" s="401"/>
      <c r="CS547" s="401"/>
      <c r="CT547" s="401"/>
      <c r="CU547" s="401"/>
      <c r="CV547" s="401"/>
      <c r="CW547" s="401"/>
      <c r="CX547" s="401"/>
      <c r="CY547" s="401"/>
      <c r="CZ547" s="401"/>
      <c r="DA547" s="401"/>
      <c r="DB547" s="401"/>
      <c r="DC547" s="401"/>
      <c r="DD547" s="401"/>
      <c r="DE547" s="401"/>
      <c r="DF547" s="401"/>
      <c r="DG547" s="401"/>
      <c r="DH547" s="401"/>
      <c r="DI547" s="401"/>
      <c r="DJ547" s="401"/>
      <c r="DK547" s="401"/>
      <c r="DL547" s="401"/>
      <c r="DM547" s="401"/>
      <c r="DN547" s="401"/>
      <c r="DO547" s="401"/>
      <c r="DP547" s="401"/>
      <c r="DQ547" s="401"/>
      <c r="DR547" s="401"/>
      <c r="DS547" s="401"/>
      <c r="DT547" s="401"/>
      <c r="DU547" s="401"/>
      <c r="DV547" s="401"/>
      <c r="DW547" s="401"/>
      <c r="DX547" s="401"/>
      <c r="DY547" s="401"/>
      <c r="DZ547" s="401"/>
      <c r="EA547" s="401"/>
      <c r="EB547" s="401"/>
      <c r="EC547" s="401"/>
      <c r="ED547" s="401"/>
      <c r="EE547" s="401"/>
      <c r="EF547" s="401"/>
      <c r="EG547" s="401"/>
      <c r="EH547" s="401"/>
      <c r="EI547" s="401"/>
      <c r="EJ547" s="401"/>
      <c r="EK547" s="401"/>
    </row>
    <row r="548" spans="1:141" ht="14.4" x14ac:dyDescent="0.3">
      <c r="A548" s="401"/>
      <c r="B548" s="401"/>
      <c r="C548" s="401"/>
      <c r="D548" s="401"/>
      <c r="E548" s="401"/>
      <c r="F548" s="401"/>
      <c r="G548" s="401"/>
      <c r="H548" s="401"/>
      <c r="I548" s="401"/>
      <c r="J548" s="401"/>
      <c r="K548" s="401"/>
      <c r="L548" s="401"/>
      <c r="M548" s="401"/>
      <c r="N548" s="401"/>
      <c r="O548" s="401"/>
      <c r="P548" s="401"/>
      <c r="Q548" s="401"/>
      <c r="R548" s="401"/>
      <c r="S548" s="401"/>
      <c r="T548" s="401"/>
      <c r="U548" s="401"/>
      <c r="V548" s="401"/>
      <c r="W548" s="401"/>
      <c r="X548" s="401"/>
      <c r="Y548" s="401"/>
      <c r="Z548" s="401"/>
      <c r="AA548" s="401"/>
      <c r="AB548" s="401"/>
      <c r="AC548" s="401"/>
      <c r="AD548" s="401"/>
      <c r="AE548" s="401"/>
      <c r="AF548" s="401"/>
      <c r="AG548" s="401"/>
      <c r="AH548" s="401"/>
      <c r="AI548" s="401"/>
      <c r="AJ548" s="401"/>
      <c r="AK548" s="401"/>
      <c r="AL548" s="401"/>
      <c r="AM548" s="401"/>
      <c r="AN548" s="401"/>
      <c r="AO548" s="401"/>
      <c r="AP548" s="401"/>
      <c r="AQ548" s="401"/>
      <c r="AR548" s="401"/>
      <c r="AS548" s="401"/>
      <c r="AT548" s="401"/>
      <c r="AU548" s="401"/>
      <c r="AV548" s="401"/>
      <c r="AW548" s="401"/>
      <c r="AX548" s="401"/>
      <c r="AY548" s="401"/>
      <c r="AZ548" s="401"/>
      <c r="BA548" s="401"/>
      <c r="BB548" s="401"/>
      <c r="BC548" s="401"/>
      <c r="BD548" s="401"/>
      <c r="BE548" s="401"/>
      <c r="BF548" s="401"/>
      <c r="BG548" s="401"/>
      <c r="BH548" s="401"/>
      <c r="BI548" s="401"/>
      <c r="BJ548" s="401"/>
      <c r="BK548" s="401"/>
      <c r="BL548" s="401"/>
      <c r="BM548" s="401"/>
      <c r="BN548" s="401"/>
      <c r="BO548" s="401"/>
      <c r="BP548" s="401"/>
      <c r="BQ548" s="401"/>
      <c r="BR548" s="401"/>
      <c r="BS548" s="401"/>
      <c r="BT548" s="401"/>
      <c r="BU548" s="401"/>
      <c r="BV548" s="401"/>
      <c r="BW548" s="401"/>
      <c r="BX548" s="401"/>
      <c r="BY548" s="401"/>
      <c r="BZ548" s="401"/>
      <c r="CA548" s="401"/>
      <c r="CB548" s="401"/>
      <c r="CC548" s="401"/>
      <c r="CD548" s="401"/>
      <c r="CE548" s="401"/>
      <c r="CF548" s="401"/>
      <c r="CG548" s="401"/>
      <c r="CH548" s="401"/>
      <c r="CI548" s="401"/>
      <c r="CJ548" s="401"/>
      <c r="CK548" s="401"/>
      <c r="CL548" s="401"/>
      <c r="CM548" s="401"/>
      <c r="CN548" s="401"/>
      <c r="CO548" s="401"/>
      <c r="CP548" s="401"/>
      <c r="CQ548" s="401"/>
      <c r="CR548" s="401"/>
      <c r="CS548" s="401"/>
      <c r="CT548" s="401"/>
      <c r="CU548" s="401"/>
      <c r="CV548" s="401"/>
      <c r="CW548" s="401"/>
      <c r="CX548" s="401"/>
      <c r="CY548" s="401"/>
      <c r="CZ548" s="401"/>
      <c r="DA548" s="401"/>
      <c r="DB548" s="401"/>
      <c r="DC548" s="401"/>
      <c r="DD548" s="401"/>
      <c r="DE548" s="401"/>
      <c r="DF548" s="401"/>
      <c r="DG548" s="401"/>
      <c r="DH548" s="401"/>
      <c r="DI548" s="401"/>
      <c r="DJ548" s="401"/>
      <c r="DK548" s="401"/>
      <c r="DL548" s="401"/>
      <c r="DM548" s="401"/>
      <c r="DN548" s="401"/>
      <c r="DO548" s="401"/>
      <c r="DP548" s="401"/>
      <c r="DQ548" s="401"/>
      <c r="DR548" s="401"/>
      <c r="DS548" s="401"/>
      <c r="DT548" s="401"/>
      <c r="DU548" s="401"/>
      <c r="DV548" s="401"/>
      <c r="DW548" s="401"/>
      <c r="DX548" s="401"/>
      <c r="DY548" s="401"/>
      <c r="DZ548" s="401"/>
      <c r="EA548" s="401"/>
      <c r="EB548" s="401"/>
      <c r="EC548" s="401"/>
      <c r="ED548" s="401"/>
      <c r="EE548" s="401"/>
      <c r="EF548" s="401"/>
      <c r="EG548" s="401"/>
      <c r="EH548" s="401"/>
      <c r="EI548" s="401"/>
      <c r="EJ548" s="401"/>
      <c r="EK548" s="401"/>
    </row>
    <row r="549" spans="1:141" ht="14.4" x14ac:dyDescent="0.3">
      <c r="A549" s="401"/>
      <c r="B549" s="401"/>
      <c r="C549" s="401"/>
      <c r="D549" s="401"/>
      <c r="E549" s="401"/>
      <c r="F549" s="401"/>
      <c r="G549" s="401"/>
      <c r="H549" s="401"/>
      <c r="I549" s="401"/>
      <c r="J549" s="401"/>
      <c r="K549" s="401"/>
      <c r="L549" s="401"/>
      <c r="M549" s="401"/>
      <c r="N549" s="401"/>
      <c r="O549" s="401"/>
      <c r="P549" s="401"/>
      <c r="Q549" s="401"/>
      <c r="R549" s="401"/>
      <c r="S549" s="401"/>
      <c r="T549" s="401"/>
      <c r="U549" s="401"/>
      <c r="V549" s="401"/>
      <c r="W549" s="401"/>
      <c r="X549" s="401"/>
      <c r="Y549" s="401"/>
      <c r="Z549" s="401"/>
      <c r="AA549" s="401"/>
      <c r="AB549" s="401"/>
      <c r="AC549" s="401"/>
      <c r="AD549" s="401"/>
      <c r="AE549" s="401"/>
      <c r="AF549" s="401"/>
      <c r="AG549" s="401"/>
      <c r="AH549" s="401"/>
      <c r="AI549" s="401"/>
      <c r="AJ549" s="401"/>
      <c r="AK549" s="401"/>
      <c r="AL549" s="401"/>
      <c r="AM549" s="401"/>
      <c r="AN549" s="401"/>
      <c r="AO549" s="401"/>
      <c r="AP549" s="401"/>
      <c r="AQ549" s="401"/>
      <c r="AR549" s="401"/>
      <c r="AS549" s="401"/>
      <c r="AT549" s="401"/>
      <c r="AU549" s="401"/>
      <c r="AV549" s="401"/>
      <c r="AW549" s="401"/>
      <c r="AX549" s="401"/>
      <c r="AY549" s="401"/>
      <c r="AZ549" s="401"/>
      <c r="BA549" s="401"/>
      <c r="BB549" s="401"/>
      <c r="BC549" s="401"/>
      <c r="BD549" s="401"/>
      <c r="BE549" s="401"/>
      <c r="BF549" s="401"/>
      <c r="BG549" s="401"/>
      <c r="BH549" s="401"/>
      <c r="BI549" s="401"/>
      <c r="BJ549" s="401"/>
      <c r="BK549" s="401"/>
      <c r="BL549" s="401"/>
      <c r="BM549" s="401"/>
      <c r="BN549" s="401"/>
      <c r="BO549" s="401"/>
      <c r="BP549" s="401"/>
      <c r="BQ549" s="401"/>
      <c r="BR549" s="401"/>
      <c r="BS549" s="401"/>
      <c r="BT549" s="401"/>
      <c r="BU549" s="401"/>
      <c r="BV549" s="401"/>
      <c r="BW549" s="401"/>
      <c r="BX549" s="401"/>
      <c r="BY549" s="401"/>
      <c r="BZ549" s="401"/>
      <c r="CA549" s="401"/>
      <c r="CB549" s="401"/>
      <c r="CC549" s="401"/>
      <c r="CD549" s="401"/>
      <c r="CE549" s="401"/>
      <c r="CF549" s="401"/>
      <c r="CG549" s="401"/>
      <c r="CH549" s="401"/>
      <c r="CI549" s="401"/>
      <c r="CJ549" s="401"/>
      <c r="CK549" s="401"/>
      <c r="CL549" s="401"/>
      <c r="CM549" s="401"/>
      <c r="CN549" s="401"/>
      <c r="CO549" s="401"/>
      <c r="CP549" s="401"/>
      <c r="CQ549" s="401"/>
      <c r="CR549" s="401"/>
      <c r="CS549" s="401"/>
      <c r="CT549" s="401"/>
      <c r="CU549" s="401"/>
      <c r="CV549" s="401"/>
      <c r="CW549" s="401"/>
      <c r="CX549" s="401"/>
      <c r="CY549" s="401"/>
      <c r="CZ549" s="401"/>
      <c r="DA549" s="401"/>
      <c r="DB549" s="401"/>
      <c r="DC549" s="401"/>
      <c r="DD549" s="401"/>
      <c r="DE549" s="401"/>
      <c r="DF549" s="401"/>
      <c r="DG549" s="401"/>
      <c r="DH549" s="401"/>
      <c r="DI549" s="401"/>
      <c r="DJ549" s="401"/>
      <c r="DK549" s="401"/>
      <c r="DL549" s="401"/>
      <c r="DM549" s="401"/>
      <c r="DN549" s="401"/>
      <c r="DO549" s="401"/>
      <c r="DP549" s="401"/>
      <c r="DQ549" s="401"/>
      <c r="DR549" s="401"/>
      <c r="DS549" s="401"/>
      <c r="DT549" s="401"/>
      <c r="DU549" s="401"/>
      <c r="DV549" s="401"/>
      <c r="DW549" s="401"/>
      <c r="DX549" s="401"/>
      <c r="DY549" s="401"/>
      <c r="DZ549" s="401"/>
      <c r="EA549" s="401"/>
      <c r="EB549" s="401"/>
      <c r="EC549" s="401"/>
      <c r="ED549" s="401"/>
      <c r="EE549" s="401"/>
      <c r="EF549" s="401"/>
      <c r="EG549" s="401"/>
      <c r="EH549" s="401"/>
      <c r="EI549" s="401"/>
      <c r="EJ549" s="401"/>
      <c r="EK549" s="401"/>
    </row>
    <row r="550" spans="1:141" ht="14.4" x14ac:dyDescent="0.3">
      <c r="A550" s="401"/>
      <c r="B550" s="401"/>
      <c r="C550" s="401"/>
      <c r="D550" s="401"/>
      <c r="E550" s="401"/>
      <c r="F550" s="401"/>
      <c r="G550" s="401"/>
      <c r="H550" s="401"/>
      <c r="I550" s="401"/>
      <c r="J550" s="401"/>
      <c r="K550" s="401"/>
      <c r="L550" s="401"/>
      <c r="M550" s="401"/>
      <c r="N550" s="401"/>
      <c r="O550" s="401"/>
      <c r="P550" s="401"/>
      <c r="Q550" s="401"/>
      <c r="R550" s="401"/>
      <c r="S550" s="401"/>
      <c r="T550" s="401"/>
      <c r="U550" s="401"/>
      <c r="V550" s="401"/>
      <c r="W550" s="401"/>
      <c r="X550" s="401"/>
      <c r="Y550" s="401"/>
      <c r="Z550" s="401"/>
      <c r="AA550" s="401"/>
      <c r="AB550" s="401"/>
      <c r="AC550" s="401"/>
      <c r="AD550" s="401"/>
      <c r="AE550" s="401"/>
      <c r="AF550" s="401"/>
      <c r="AG550" s="401"/>
      <c r="AH550" s="401"/>
      <c r="AI550" s="401"/>
      <c r="AJ550" s="401"/>
      <c r="AK550" s="401"/>
      <c r="AL550" s="401"/>
      <c r="AM550" s="401"/>
      <c r="AN550" s="401"/>
      <c r="AO550" s="401"/>
      <c r="AP550" s="401"/>
      <c r="AQ550" s="401"/>
      <c r="AR550" s="401"/>
      <c r="AS550" s="401"/>
      <c r="AT550" s="401"/>
      <c r="AU550" s="401"/>
      <c r="AV550" s="401"/>
      <c r="AW550" s="401"/>
      <c r="AX550" s="401"/>
      <c r="AY550" s="401"/>
      <c r="AZ550" s="401"/>
      <c r="BA550" s="401"/>
      <c r="BB550" s="401"/>
      <c r="BC550" s="401"/>
      <c r="BD550" s="401"/>
      <c r="BE550" s="401"/>
      <c r="BF550" s="401"/>
      <c r="BG550" s="401"/>
      <c r="BH550" s="401"/>
      <c r="BI550" s="401"/>
      <c r="BJ550" s="401"/>
      <c r="BK550" s="401"/>
      <c r="BL550" s="401"/>
      <c r="BM550" s="401"/>
      <c r="BN550" s="401"/>
      <c r="BO550" s="401"/>
      <c r="BP550" s="401"/>
      <c r="BQ550" s="401"/>
      <c r="BR550" s="401"/>
      <c r="BS550" s="401"/>
      <c r="BT550" s="401"/>
      <c r="BU550" s="401"/>
      <c r="BV550" s="401"/>
      <c r="BW550" s="401"/>
      <c r="BX550" s="401"/>
      <c r="BY550" s="401"/>
      <c r="BZ550" s="401"/>
      <c r="CA550" s="401"/>
      <c r="CB550" s="401"/>
      <c r="CC550" s="401"/>
      <c r="CD550" s="401"/>
      <c r="CE550" s="401"/>
      <c r="CF550" s="401"/>
      <c r="CG550" s="401"/>
      <c r="CH550" s="401"/>
      <c r="CI550" s="401"/>
      <c r="CJ550" s="401"/>
      <c r="CK550" s="401"/>
      <c r="CL550" s="401"/>
      <c r="CM550" s="401"/>
      <c r="CN550" s="401"/>
      <c r="CO550" s="401"/>
      <c r="CP550" s="401"/>
      <c r="CQ550" s="401"/>
      <c r="CR550" s="401"/>
      <c r="CS550" s="401"/>
      <c r="CT550" s="401"/>
      <c r="CU550" s="401"/>
      <c r="CV550" s="401"/>
      <c r="CW550" s="401"/>
      <c r="CX550" s="401"/>
      <c r="CY550" s="401"/>
      <c r="CZ550" s="401"/>
      <c r="DA550" s="401"/>
      <c r="DB550" s="401"/>
      <c r="DC550" s="401"/>
      <c r="DD550" s="401"/>
      <c r="DE550" s="401"/>
      <c r="DF550" s="401"/>
      <c r="DG550" s="401"/>
      <c r="DH550" s="401"/>
      <c r="DI550" s="401"/>
      <c r="DJ550" s="401"/>
      <c r="DK550" s="401"/>
      <c r="DL550" s="401"/>
      <c r="DM550" s="401"/>
      <c r="DN550" s="401"/>
      <c r="DO550" s="401"/>
      <c r="DP550" s="401"/>
      <c r="DQ550" s="401"/>
      <c r="DR550" s="401"/>
      <c r="DS550" s="401"/>
      <c r="DT550" s="401"/>
      <c r="DU550" s="401"/>
      <c r="DV550" s="401"/>
      <c r="DW550" s="401"/>
      <c r="DX550" s="401"/>
      <c r="DY550" s="401"/>
      <c r="DZ550" s="401"/>
      <c r="EA550" s="401"/>
      <c r="EB550" s="401"/>
      <c r="EC550" s="401"/>
      <c r="ED550" s="401"/>
      <c r="EE550" s="401"/>
      <c r="EF550" s="401"/>
      <c r="EG550" s="401"/>
      <c r="EH550" s="401"/>
      <c r="EI550" s="401"/>
      <c r="EJ550" s="401"/>
      <c r="EK550" s="401"/>
    </row>
    <row r="551" spans="1:141" ht="14.4" x14ac:dyDescent="0.3">
      <c r="A551" s="401"/>
      <c r="B551" s="401"/>
      <c r="C551" s="401"/>
      <c r="D551" s="401"/>
      <c r="E551" s="401"/>
      <c r="F551" s="401"/>
      <c r="G551" s="401"/>
      <c r="H551" s="401"/>
      <c r="I551" s="401"/>
      <c r="J551" s="401"/>
      <c r="K551" s="401"/>
      <c r="L551" s="401"/>
      <c r="M551" s="401"/>
      <c r="N551" s="401"/>
      <c r="O551" s="401"/>
      <c r="P551" s="401"/>
      <c r="Q551" s="401"/>
      <c r="R551" s="401"/>
      <c r="S551" s="401"/>
      <c r="T551" s="401"/>
      <c r="U551" s="401"/>
      <c r="V551" s="401"/>
      <c r="W551" s="401"/>
      <c r="X551" s="401"/>
      <c r="Y551" s="401"/>
      <c r="Z551" s="401"/>
      <c r="AA551" s="401"/>
      <c r="AB551" s="401"/>
      <c r="AC551" s="401"/>
      <c r="AD551" s="401"/>
      <c r="AE551" s="401"/>
      <c r="AF551" s="401"/>
      <c r="AG551" s="401"/>
      <c r="AH551" s="401"/>
      <c r="AI551" s="401"/>
      <c r="AJ551" s="401"/>
      <c r="AK551" s="401"/>
      <c r="AL551" s="401"/>
      <c r="AM551" s="401"/>
      <c r="AN551" s="401"/>
      <c r="AO551" s="401"/>
      <c r="AP551" s="401"/>
      <c r="AQ551" s="401"/>
      <c r="AR551" s="401"/>
      <c r="AS551" s="401"/>
      <c r="AT551" s="401"/>
      <c r="AU551" s="401"/>
      <c r="AV551" s="401"/>
      <c r="AW551" s="401"/>
      <c r="AX551" s="401"/>
      <c r="AY551" s="401"/>
      <c r="AZ551" s="401"/>
      <c r="BA551" s="401"/>
      <c r="BB551" s="401"/>
      <c r="BC551" s="401"/>
      <c r="BD551" s="401"/>
      <c r="BE551" s="401"/>
      <c r="BF551" s="401"/>
      <c r="BG551" s="401"/>
      <c r="BH551" s="401"/>
      <c r="BI551" s="401"/>
      <c r="BJ551" s="401"/>
      <c r="BK551" s="401"/>
      <c r="BL551" s="401"/>
      <c r="BM551" s="401"/>
      <c r="BN551" s="401"/>
      <c r="BO551" s="401"/>
      <c r="BP551" s="401"/>
      <c r="BQ551" s="401"/>
      <c r="BR551" s="401"/>
      <c r="BS551" s="401"/>
      <c r="BT551" s="401"/>
      <c r="BU551" s="401"/>
      <c r="BV551" s="401"/>
      <c r="BW551" s="401"/>
      <c r="BX551" s="401"/>
      <c r="BY551" s="401"/>
      <c r="BZ551" s="401"/>
      <c r="CA551" s="401"/>
      <c r="CB551" s="401"/>
      <c r="CC551" s="401"/>
      <c r="CD551" s="401"/>
      <c r="CE551" s="401"/>
      <c r="CF551" s="401"/>
      <c r="CG551" s="401"/>
      <c r="CH551" s="401"/>
      <c r="CI551" s="401"/>
      <c r="CJ551" s="401"/>
      <c r="CK551" s="401"/>
      <c r="CL551" s="401"/>
      <c r="CM551" s="401"/>
      <c r="CN551" s="401"/>
      <c r="CO551" s="401"/>
      <c r="CP551" s="401"/>
      <c r="CQ551" s="401"/>
      <c r="CR551" s="401"/>
      <c r="CS551" s="401"/>
      <c r="CT551" s="401"/>
      <c r="CU551" s="401"/>
      <c r="CV551" s="401"/>
      <c r="CW551" s="401"/>
      <c r="CX551" s="401"/>
      <c r="CY551" s="401"/>
      <c r="CZ551" s="401"/>
      <c r="DA551" s="401"/>
      <c r="DB551" s="401"/>
      <c r="DC551" s="401"/>
      <c r="DD551" s="401"/>
      <c r="DE551" s="401"/>
      <c r="DF551" s="401"/>
      <c r="DG551" s="401"/>
      <c r="DH551" s="401"/>
      <c r="DI551" s="401"/>
      <c r="DJ551" s="401"/>
      <c r="DK551" s="401"/>
      <c r="DL551" s="401"/>
      <c r="DM551" s="401"/>
      <c r="DN551" s="401"/>
      <c r="DO551" s="401"/>
      <c r="DP551" s="401"/>
      <c r="DQ551" s="401"/>
      <c r="DR551" s="401"/>
      <c r="DS551" s="401"/>
      <c r="DT551" s="401"/>
      <c r="DU551" s="401"/>
      <c r="DV551" s="401"/>
      <c r="DW551" s="401"/>
      <c r="DX551" s="401"/>
      <c r="DY551" s="401"/>
      <c r="DZ551" s="401"/>
      <c r="EA551" s="401"/>
      <c r="EB551" s="401"/>
      <c r="EC551" s="401"/>
      <c r="ED551" s="401"/>
      <c r="EE551" s="401"/>
      <c r="EF551" s="401"/>
      <c r="EG551" s="401"/>
      <c r="EH551" s="401"/>
      <c r="EI551" s="401"/>
      <c r="EJ551" s="401"/>
      <c r="EK551" s="401"/>
    </row>
    <row r="552" spans="1:141" ht="14.4" x14ac:dyDescent="0.3">
      <c r="A552" s="401"/>
      <c r="B552" s="401"/>
      <c r="C552" s="401"/>
      <c r="D552" s="401"/>
      <c r="E552" s="401"/>
      <c r="F552" s="401"/>
      <c r="G552" s="401"/>
      <c r="H552" s="401"/>
      <c r="I552" s="401"/>
      <c r="J552" s="401"/>
      <c r="K552" s="401"/>
      <c r="L552" s="401"/>
      <c r="M552" s="401"/>
      <c r="N552" s="401"/>
      <c r="O552" s="401"/>
      <c r="P552" s="401"/>
      <c r="Q552" s="401"/>
      <c r="R552" s="401"/>
      <c r="S552" s="401"/>
      <c r="T552" s="401"/>
      <c r="U552" s="401"/>
      <c r="V552" s="401"/>
      <c r="W552" s="401"/>
      <c r="X552" s="401"/>
      <c r="Y552" s="401"/>
      <c r="Z552" s="401"/>
      <c r="AA552" s="401"/>
      <c r="AB552" s="401"/>
      <c r="AC552" s="401"/>
      <c r="AD552" s="401"/>
      <c r="AE552" s="401"/>
      <c r="AF552" s="401"/>
      <c r="AG552" s="401"/>
      <c r="AH552" s="401"/>
      <c r="AI552" s="401"/>
      <c r="AJ552" s="401"/>
      <c r="AK552" s="401"/>
      <c r="AL552" s="401"/>
      <c r="AM552" s="401"/>
      <c r="AN552" s="401"/>
      <c r="AO552" s="401"/>
      <c r="AP552" s="401"/>
      <c r="AQ552" s="401"/>
      <c r="AR552" s="401"/>
      <c r="AS552" s="401"/>
      <c r="AT552" s="401"/>
      <c r="AU552" s="401"/>
      <c r="AV552" s="401"/>
      <c r="AW552" s="401"/>
      <c r="AX552" s="401"/>
      <c r="AY552" s="401"/>
      <c r="AZ552" s="401"/>
      <c r="BA552" s="401"/>
      <c r="BB552" s="401"/>
      <c r="BC552" s="401"/>
      <c r="BD552" s="401"/>
      <c r="BE552" s="401"/>
      <c r="BF552" s="401"/>
      <c r="BG552" s="401"/>
      <c r="BH552" s="401"/>
      <c r="BI552" s="401"/>
      <c r="BJ552" s="401"/>
      <c r="BK552" s="401"/>
      <c r="BL552" s="401"/>
      <c r="BM552" s="401"/>
      <c r="BN552" s="401"/>
      <c r="BO552" s="401"/>
      <c r="BP552" s="401"/>
      <c r="BQ552" s="401"/>
      <c r="BR552" s="401"/>
      <c r="BS552" s="401"/>
      <c r="BT552" s="401"/>
      <c r="BU552" s="401"/>
      <c r="BV552" s="401"/>
      <c r="BW552" s="401"/>
      <c r="BX552" s="401"/>
      <c r="BY552" s="401"/>
      <c r="BZ552" s="401"/>
      <c r="CA552" s="401"/>
      <c r="CB552" s="401"/>
      <c r="CC552" s="401"/>
      <c r="CD552" s="401"/>
      <c r="CE552" s="401"/>
      <c r="CF552" s="401"/>
      <c r="CG552" s="401"/>
      <c r="CH552" s="401"/>
      <c r="CI552" s="401"/>
      <c r="CJ552" s="401"/>
      <c r="CK552" s="401"/>
      <c r="CL552" s="401"/>
      <c r="CM552" s="401"/>
      <c r="CN552" s="401"/>
      <c r="CO552" s="401"/>
      <c r="CP552" s="401"/>
      <c r="CQ552" s="401"/>
      <c r="CR552" s="401"/>
      <c r="CS552" s="401"/>
      <c r="CT552" s="401"/>
      <c r="CU552" s="401"/>
      <c r="CV552" s="401"/>
      <c r="CW552" s="401"/>
      <c r="CX552" s="401"/>
      <c r="CY552" s="401"/>
      <c r="CZ552" s="401"/>
      <c r="DA552" s="401"/>
      <c r="DB552" s="401"/>
      <c r="DC552" s="401"/>
      <c r="DD552" s="401"/>
      <c r="DE552" s="401"/>
      <c r="DF552" s="401"/>
      <c r="DG552" s="401"/>
      <c r="DH552" s="401"/>
      <c r="DI552" s="401"/>
      <c r="DJ552" s="401"/>
      <c r="DK552" s="401"/>
      <c r="DL552" s="401"/>
      <c r="DM552" s="401"/>
      <c r="DN552" s="401"/>
      <c r="DO552" s="401"/>
      <c r="DP552" s="401"/>
      <c r="DQ552" s="401"/>
      <c r="DR552" s="401"/>
      <c r="DS552" s="401"/>
      <c r="DT552" s="401"/>
      <c r="DU552" s="401"/>
      <c r="DV552" s="401"/>
      <c r="DW552" s="401"/>
      <c r="DX552" s="401"/>
      <c r="DY552" s="401"/>
      <c r="DZ552" s="401"/>
      <c r="EA552" s="401"/>
      <c r="EB552" s="401"/>
      <c r="EC552" s="401"/>
      <c r="ED552" s="401"/>
      <c r="EE552" s="401"/>
      <c r="EF552" s="401"/>
      <c r="EG552" s="401"/>
      <c r="EH552" s="401"/>
      <c r="EI552" s="401"/>
      <c r="EJ552" s="401"/>
      <c r="EK552" s="401"/>
    </row>
    <row r="553" spans="1:141" ht="14.4" x14ac:dyDescent="0.3">
      <c r="A553" s="401"/>
      <c r="B553" s="401"/>
      <c r="C553" s="401"/>
      <c r="D553" s="401"/>
      <c r="E553" s="401"/>
      <c r="F553" s="401"/>
      <c r="G553" s="401"/>
      <c r="H553" s="401"/>
      <c r="I553" s="401"/>
      <c r="J553" s="401"/>
      <c r="K553" s="401"/>
      <c r="L553" s="401"/>
      <c r="M553" s="401"/>
      <c r="N553" s="401"/>
      <c r="O553" s="401"/>
      <c r="P553" s="401"/>
      <c r="Q553" s="401"/>
      <c r="R553" s="401"/>
      <c r="S553" s="401"/>
      <c r="T553" s="401"/>
      <c r="U553" s="401"/>
      <c r="V553" s="401"/>
      <c r="W553" s="401"/>
      <c r="X553" s="401"/>
      <c r="Y553" s="401"/>
      <c r="Z553" s="401"/>
      <c r="AA553" s="401"/>
      <c r="AB553" s="401"/>
      <c r="AC553" s="401"/>
      <c r="AD553" s="401"/>
      <c r="AE553" s="401"/>
      <c r="AF553" s="401"/>
      <c r="AG553" s="401"/>
      <c r="AH553" s="401"/>
      <c r="AI553" s="401"/>
      <c r="AJ553" s="401"/>
      <c r="AK553" s="401"/>
      <c r="AL553" s="401"/>
      <c r="AM553" s="401"/>
      <c r="AN553" s="401"/>
      <c r="AO553" s="401"/>
      <c r="AP553" s="401"/>
      <c r="AQ553" s="401"/>
      <c r="AR553" s="401"/>
      <c r="AS553" s="401"/>
      <c r="AT553" s="401"/>
      <c r="AU553" s="401"/>
      <c r="AV553" s="401"/>
      <c r="AW553" s="401"/>
      <c r="AX553" s="401"/>
      <c r="AY553" s="401"/>
      <c r="AZ553" s="401"/>
      <c r="BA553" s="401"/>
      <c r="BB553" s="401"/>
      <c r="BC553" s="401"/>
      <c r="BD553" s="401"/>
      <c r="BE553" s="401"/>
      <c r="BF553" s="401"/>
      <c r="BG553" s="401"/>
      <c r="BH553" s="401"/>
      <c r="BI553" s="401"/>
      <c r="BJ553" s="401"/>
      <c r="BK553" s="401"/>
      <c r="BL553" s="401"/>
      <c r="BM553" s="401"/>
      <c r="BN553" s="401"/>
      <c r="BO553" s="401"/>
      <c r="BP553" s="401"/>
      <c r="BQ553" s="401"/>
      <c r="BR553" s="401"/>
      <c r="BS553" s="401"/>
      <c r="BT553" s="401"/>
      <c r="BU553" s="401"/>
      <c r="BV553" s="401"/>
      <c r="BW553" s="401"/>
      <c r="BX553" s="401"/>
      <c r="BY553" s="401"/>
      <c r="BZ553" s="401"/>
      <c r="CA553" s="401"/>
      <c r="CB553" s="401"/>
      <c r="CC553" s="401"/>
      <c r="CD553" s="401"/>
      <c r="CE553" s="401"/>
      <c r="CF553" s="401"/>
      <c r="CG553" s="401"/>
      <c r="CH553" s="401"/>
      <c r="CI553" s="401"/>
      <c r="CJ553" s="401"/>
      <c r="CK553" s="401"/>
      <c r="CL553" s="401"/>
      <c r="CM553" s="401"/>
      <c r="CN553" s="401"/>
      <c r="CO553" s="401"/>
      <c r="CP553" s="401"/>
      <c r="CQ553" s="401"/>
      <c r="CR553" s="401"/>
      <c r="CS553" s="401"/>
      <c r="CT553" s="401"/>
      <c r="CU553" s="401"/>
      <c r="CV553" s="401"/>
      <c r="CW553" s="401"/>
      <c r="CX553" s="401"/>
      <c r="CY553" s="401"/>
      <c r="CZ553" s="401"/>
      <c r="DA553" s="401"/>
      <c r="DB553" s="401"/>
      <c r="DC553" s="401"/>
      <c r="DD553" s="401"/>
      <c r="DE553" s="401"/>
      <c r="DF553" s="401"/>
      <c r="DG553" s="401"/>
      <c r="DH553" s="401"/>
      <c r="DI553" s="401"/>
      <c r="DJ553" s="401"/>
      <c r="DK553" s="401"/>
      <c r="DL553" s="401"/>
      <c r="DM553" s="401"/>
      <c r="DN553" s="401"/>
      <c r="DO553" s="401"/>
      <c r="DP553" s="401"/>
      <c r="DQ553" s="401"/>
      <c r="DR553" s="401"/>
      <c r="DS553" s="401"/>
      <c r="DT553" s="401"/>
      <c r="DU553" s="401"/>
      <c r="DV553" s="401"/>
      <c r="DW553" s="401"/>
      <c r="DX553" s="401"/>
      <c r="DY553" s="401"/>
      <c r="DZ553" s="401"/>
      <c r="EA553" s="401"/>
      <c r="EB553" s="401"/>
      <c r="EC553" s="401"/>
      <c r="ED553" s="401"/>
      <c r="EE553" s="401"/>
      <c r="EF553" s="401"/>
      <c r="EG553" s="401"/>
      <c r="EH553" s="401"/>
      <c r="EI553" s="401"/>
      <c r="EJ553" s="401"/>
      <c r="EK553" s="401"/>
    </row>
    <row r="554" spans="1:141" ht="14.4" x14ac:dyDescent="0.3">
      <c r="A554" s="401"/>
      <c r="B554" s="401"/>
      <c r="C554" s="401"/>
      <c r="D554" s="401"/>
      <c r="E554" s="401"/>
      <c r="F554" s="401"/>
      <c r="G554" s="401"/>
      <c r="H554" s="401"/>
      <c r="I554" s="401"/>
      <c r="J554" s="401"/>
      <c r="K554" s="401"/>
      <c r="L554" s="401"/>
      <c r="M554" s="401"/>
      <c r="N554" s="401"/>
      <c r="O554" s="401"/>
      <c r="P554" s="401"/>
      <c r="Q554" s="401"/>
      <c r="R554" s="401"/>
      <c r="S554" s="401"/>
      <c r="T554" s="401"/>
      <c r="U554" s="401"/>
      <c r="V554" s="401"/>
      <c r="W554" s="401"/>
      <c r="X554" s="401"/>
      <c r="Y554" s="401"/>
      <c r="Z554" s="401"/>
      <c r="AA554" s="401"/>
      <c r="AB554" s="401"/>
      <c r="AC554" s="401"/>
      <c r="AD554" s="401"/>
      <c r="AE554" s="401"/>
      <c r="AF554" s="401"/>
      <c r="AG554" s="401"/>
      <c r="AH554" s="401"/>
      <c r="AI554" s="401"/>
      <c r="AJ554" s="401"/>
      <c r="AK554" s="401"/>
      <c r="AL554" s="401"/>
      <c r="AM554" s="401"/>
      <c r="AN554" s="401"/>
      <c r="AO554" s="401"/>
      <c r="AP554" s="401"/>
      <c r="AQ554" s="401"/>
      <c r="AR554" s="401"/>
      <c r="AS554" s="401"/>
      <c r="AT554" s="401"/>
      <c r="AU554" s="401"/>
      <c r="AV554" s="401"/>
      <c r="AW554" s="401"/>
      <c r="AX554" s="401"/>
      <c r="AY554" s="401"/>
      <c r="AZ554" s="401"/>
      <c r="BA554" s="401"/>
      <c r="BB554" s="401"/>
      <c r="BC554" s="401"/>
      <c r="BD554" s="401"/>
      <c r="BE554" s="401"/>
      <c r="BF554" s="401"/>
      <c r="BG554" s="401"/>
      <c r="BH554" s="401"/>
      <c r="BI554" s="401"/>
      <c r="BJ554" s="401"/>
      <c r="BK554" s="401"/>
      <c r="BL554" s="401"/>
      <c r="BM554" s="401"/>
      <c r="BN554" s="401"/>
      <c r="BO554" s="401"/>
      <c r="BP554" s="401"/>
      <c r="BQ554" s="401"/>
      <c r="BR554" s="401"/>
      <c r="BS554" s="401"/>
      <c r="BT554" s="401"/>
      <c r="BU554" s="401"/>
      <c r="BV554" s="401"/>
      <c r="BW554" s="401"/>
      <c r="BX554" s="401"/>
      <c r="BY554" s="401"/>
      <c r="BZ554" s="401"/>
      <c r="CA554" s="401"/>
      <c r="CB554" s="401"/>
      <c r="CC554" s="401"/>
      <c r="CD554" s="401"/>
      <c r="CE554" s="401"/>
      <c r="CF554" s="401"/>
      <c r="CG554" s="401"/>
      <c r="CH554" s="401"/>
      <c r="CI554" s="401"/>
      <c r="CJ554" s="401"/>
      <c r="CK554" s="401"/>
      <c r="CL554" s="401"/>
      <c r="CM554" s="401"/>
      <c r="CN554" s="401"/>
      <c r="CO554" s="401"/>
      <c r="CP554" s="401"/>
      <c r="CQ554" s="401"/>
      <c r="CR554" s="401"/>
      <c r="CS554" s="401"/>
      <c r="CT554" s="401"/>
      <c r="CU554" s="401"/>
      <c r="CV554" s="401"/>
      <c r="CW554" s="401"/>
      <c r="CX554" s="401"/>
      <c r="CY554" s="401"/>
      <c r="CZ554" s="401"/>
      <c r="DA554" s="401"/>
      <c r="DB554" s="401"/>
      <c r="DC554" s="401"/>
      <c r="DD554" s="401"/>
      <c r="DE554" s="401"/>
      <c r="DF554" s="401"/>
      <c r="DG554" s="401"/>
      <c r="DH554" s="401"/>
      <c r="DI554" s="401"/>
      <c r="DJ554" s="401"/>
      <c r="DK554" s="401"/>
      <c r="DL554" s="401"/>
      <c r="DM554" s="401"/>
      <c r="DN554" s="401"/>
      <c r="DO554" s="401"/>
      <c r="DP554" s="401"/>
      <c r="DQ554" s="401"/>
      <c r="DR554" s="401"/>
      <c r="DS554" s="401"/>
      <c r="DT554" s="401"/>
      <c r="DU554" s="401"/>
      <c r="DV554" s="401"/>
      <c r="DW554" s="401"/>
      <c r="DX554" s="401"/>
      <c r="DY554" s="401"/>
      <c r="DZ554" s="401"/>
      <c r="EA554" s="401"/>
      <c r="EB554" s="401"/>
      <c r="EC554" s="401"/>
      <c r="ED554" s="401"/>
      <c r="EE554" s="401"/>
      <c r="EF554" s="401"/>
      <c r="EG554" s="401"/>
      <c r="EH554" s="401"/>
      <c r="EI554" s="401"/>
      <c r="EJ554" s="401"/>
      <c r="EK554" s="401"/>
    </row>
    <row r="555" spans="1:141" ht="14.4" x14ac:dyDescent="0.3">
      <c r="A555" s="401"/>
      <c r="B555" s="401"/>
      <c r="C555" s="401"/>
      <c r="D555" s="401"/>
      <c r="E555" s="401"/>
      <c r="F555" s="401"/>
      <c r="G555" s="401"/>
      <c r="H555" s="401"/>
      <c r="I555" s="401"/>
      <c r="J555" s="401"/>
      <c r="K555" s="401"/>
      <c r="L555" s="401"/>
      <c r="M555" s="401"/>
      <c r="N555" s="401"/>
      <c r="O555" s="401"/>
      <c r="P555" s="401"/>
      <c r="Q555" s="401"/>
      <c r="R555" s="401"/>
      <c r="S555" s="401"/>
      <c r="T555" s="401"/>
      <c r="U555" s="401"/>
      <c r="V555" s="401"/>
      <c r="W555" s="401"/>
      <c r="X555" s="401"/>
      <c r="Y555" s="401"/>
      <c r="Z555" s="401"/>
      <c r="AA555" s="401"/>
      <c r="AB555" s="401"/>
      <c r="AC555" s="401"/>
      <c r="AD555" s="401"/>
      <c r="AE555" s="401"/>
      <c r="AF555" s="401"/>
      <c r="AG555" s="401"/>
      <c r="AH555" s="401"/>
      <c r="AI555" s="401"/>
      <c r="AJ555" s="401"/>
      <c r="AK555" s="401"/>
      <c r="AL555" s="401"/>
      <c r="AM555" s="401"/>
      <c r="AN555" s="401"/>
      <c r="AO555" s="401"/>
      <c r="AP555" s="401"/>
      <c r="AQ555" s="401"/>
      <c r="AR555" s="401"/>
      <c r="AS555" s="401"/>
      <c r="AT555" s="401"/>
      <c r="AU555" s="401"/>
      <c r="AV555" s="401"/>
      <c r="AW555" s="401"/>
      <c r="AX555" s="401"/>
      <c r="AY555" s="401"/>
      <c r="AZ555" s="401"/>
      <c r="BA555" s="401"/>
      <c r="BB555" s="401"/>
      <c r="BC555" s="401"/>
      <c r="BD555" s="401"/>
      <c r="BE555" s="401"/>
      <c r="BF555" s="401"/>
      <c r="BG555" s="401"/>
      <c r="BH555" s="401"/>
      <c r="BI555" s="401"/>
      <c r="BJ555" s="401"/>
      <c r="BK555" s="401"/>
      <c r="BL555" s="401"/>
      <c r="BM555" s="401"/>
      <c r="BN555" s="401"/>
      <c r="BO555" s="401"/>
      <c r="BP555" s="401"/>
      <c r="BQ555" s="401"/>
      <c r="BR555" s="401"/>
      <c r="BS555" s="401"/>
      <c r="BT555" s="401"/>
      <c r="BU555" s="401"/>
      <c r="BV555" s="401"/>
      <c r="BW555" s="401"/>
      <c r="BX555" s="401"/>
      <c r="BY555" s="401"/>
      <c r="BZ555" s="401"/>
      <c r="CA555" s="401"/>
      <c r="CB555" s="401"/>
      <c r="CC555" s="401"/>
      <c r="CD555" s="401"/>
      <c r="CE555" s="401"/>
      <c r="CF555" s="401"/>
      <c r="CG555" s="401"/>
      <c r="CH555" s="401"/>
      <c r="CI555" s="401"/>
      <c r="CJ555" s="401"/>
      <c r="CK555" s="401"/>
      <c r="CL555" s="401"/>
      <c r="CM555" s="401"/>
      <c r="CN555" s="401"/>
      <c r="CO555" s="401"/>
      <c r="CP555" s="401"/>
      <c r="CQ555" s="401"/>
      <c r="CR555" s="401"/>
      <c r="CS555" s="401"/>
      <c r="CT555" s="401"/>
      <c r="CU555" s="401"/>
      <c r="CV555" s="401"/>
      <c r="CW555" s="401"/>
      <c r="CX555" s="401"/>
      <c r="CY555" s="401"/>
      <c r="CZ555" s="401"/>
      <c r="DA555" s="401"/>
      <c r="DB555" s="401"/>
      <c r="DC555" s="401"/>
      <c r="DD555" s="401"/>
      <c r="DE555" s="401"/>
      <c r="DF555" s="401"/>
      <c r="DG555" s="401"/>
      <c r="DH555" s="401"/>
      <c r="DI555" s="401"/>
      <c r="DJ555" s="401"/>
      <c r="DK555" s="401"/>
      <c r="DL555" s="401"/>
      <c r="DM555" s="401"/>
      <c r="DN555" s="401"/>
      <c r="DO555" s="401"/>
      <c r="DP555" s="401"/>
      <c r="DQ555" s="401"/>
      <c r="DR555" s="401"/>
      <c r="DS555" s="401"/>
      <c r="DT555" s="401"/>
      <c r="DU555" s="401"/>
      <c r="DV555" s="401"/>
      <c r="DW555" s="401"/>
      <c r="DX555" s="401"/>
      <c r="DY555" s="401"/>
      <c r="DZ555" s="401"/>
      <c r="EA555" s="401"/>
      <c r="EB555" s="401"/>
      <c r="EC555" s="401"/>
      <c r="ED555" s="401"/>
      <c r="EE555" s="401"/>
      <c r="EF555" s="401"/>
      <c r="EG555" s="401"/>
      <c r="EH555" s="401"/>
      <c r="EI555" s="401"/>
      <c r="EJ555" s="401"/>
      <c r="EK555" s="401"/>
    </row>
    <row r="556" spans="1:141" ht="14.4" x14ac:dyDescent="0.3">
      <c r="A556" s="401"/>
      <c r="B556" s="401"/>
      <c r="C556" s="401"/>
      <c r="D556" s="401"/>
      <c r="E556" s="401"/>
      <c r="F556" s="401"/>
      <c r="G556" s="401"/>
      <c r="H556" s="401"/>
      <c r="I556" s="401"/>
      <c r="J556" s="401"/>
      <c r="K556" s="401"/>
      <c r="L556" s="401"/>
      <c r="M556" s="401"/>
      <c r="N556" s="401"/>
      <c r="O556" s="401"/>
      <c r="P556" s="401"/>
      <c r="Q556" s="401"/>
      <c r="R556" s="401"/>
      <c r="S556" s="401"/>
      <c r="T556" s="401"/>
      <c r="U556" s="401"/>
      <c r="V556" s="401"/>
      <c r="W556" s="401"/>
      <c r="X556" s="401"/>
      <c r="Y556" s="401"/>
      <c r="Z556" s="401"/>
      <c r="AA556" s="401"/>
      <c r="AB556" s="401"/>
      <c r="AC556" s="401"/>
      <c r="AD556" s="401"/>
      <c r="AE556" s="401"/>
      <c r="AF556" s="401"/>
      <c r="AG556" s="401"/>
      <c r="AH556" s="401"/>
      <c r="AI556" s="401"/>
      <c r="AJ556" s="401"/>
      <c r="AK556" s="401"/>
      <c r="AL556" s="401"/>
      <c r="AM556" s="401"/>
      <c r="AN556" s="401"/>
      <c r="AO556" s="401"/>
      <c r="AP556" s="401"/>
      <c r="AQ556" s="401"/>
      <c r="AR556" s="401"/>
      <c r="AS556" s="401"/>
      <c r="AT556" s="401"/>
      <c r="AU556" s="401"/>
      <c r="AV556" s="401"/>
      <c r="AW556" s="401"/>
      <c r="AX556" s="401"/>
      <c r="AY556" s="401"/>
      <c r="AZ556" s="401"/>
      <c r="BA556" s="401"/>
      <c r="BB556" s="401"/>
      <c r="BC556" s="401"/>
      <c r="BD556" s="401"/>
      <c r="BE556" s="401"/>
      <c r="BF556" s="401"/>
      <c r="BG556" s="401"/>
      <c r="BH556" s="401"/>
      <c r="BI556" s="401"/>
      <c r="BJ556" s="401"/>
      <c r="BK556" s="401"/>
      <c r="BL556" s="401"/>
      <c r="BM556" s="401"/>
      <c r="BN556" s="401"/>
      <c r="BO556" s="401"/>
      <c r="BP556" s="401"/>
      <c r="BQ556" s="401"/>
      <c r="BR556" s="401"/>
      <c r="BS556" s="401"/>
      <c r="BT556" s="401"/>
      <c r="BU556" s="401"/>
      <c r="BV556" s="401"/>
      <c r="BW556" s="401"/>
      <c r="BX556" s="401"/>
      <c r="BY556" s="401"/>
      <c r="BZ556" s="401"/>
      <c r="CA556" s="401"/>
      <c r="CB556" s="401"/>
      <c r="CC556" s="401"/>
      <c r="CD556" s="401"/>
      <c r="CE556" s="401"/>
      <c r="CF556" s="401"/>
      <c r="CG556" s="401"/>
      <c r="CH556" s="401"/>
      <c r="CI556" s="401"/>
      <c r="CJ556" s="401"/>
      <c r="CK556" s="401"/>
      <c r="CL556" s="401"/>
      <c r="CM556" s="401"/>
      <c r="CN556" s="401"/>
      <c r="CO556" s="401"/>
      <c r="CP556" s="401"/>
      <c r="CQ556" s="401"/>
      <c r="CR556" s="401"/>
      <c r="CS556" s="401"/>
      <c r="CT556" s="401"/>
      <c r="CU556" s="401"/>
      <c r="CV556" s="401"/>
      <c r="CW556" s="401"/>
      <c r="CX556" s="401"/>
      <c r="CY556" s="401"/>
      <c r="CZ556" s="401"/>
      <c r="DA556" s="401"/>
      <c r="DB556" s="401"/>
      <c r="DC556" s="401"/>
      <c r="DD556" s="401"/>
      <c r="DE556" s="401"/>
      <c r="DF556" s="401"/>
      <c r="DG556" s="401"/>
      <c r="DH556" s="401"/>
      <c r="DI556" s="401"/>
      <c r="DJ556" s="401"/>
      <c r="DK556" s="401"/>
      <c r="DL556" s="401"/>
      <c r="DM556" s="401"/>
      <c r="DN556" s="401"/>
      <c r="DO556" s="401"/>
      <c r="DP556" s="401"/>
      <c r="DQ556" s="401"/>
      <c r="DR556" s="401"/>
      <c r="DS556" s="401"/>
      <c r="DT556" s="401"/>
      <c r="DU556" s="401"/>
      <c r="DV556" s="401"/>
      <c r="DW556" s="401"/>
      <c r="DX556" s="401"/>
      <c r="DY556" s="401"/>
      <c r="DZ556" s="401"/>
      <c r="EA556" s="401"/>
      <c r="EB556" s="401"/>
      <c r="EC556" s="401"/>
      <c r="ED556" s="401"/>
      <c r="EE556" s="401"/>
      <c r="EF556" s="401"/>
      <c r="EG556" s="401"/>
      <c r="EH556" s="401"/>
      <c r="EI556" s="401"/>
      <c r="EJ556" s="401"/>
      <c r="EK556" s="401"/>
    </row>
    <row r="557" spans="1:141" ht="14.4" x14ac:dyDescent="0.3">
      <c r="A557" s="401"/>
      <c r="B557" s="401"/>
      <c r="C557" s="401"/>
      <c r="D557" s="401"/>
      <c r="E557" s="401"/>
      <c r="F557" s="401"/>
      <c r="G557" s="401"/>
      <c r="H557" s="401"/>
      <c r="I557" s="401"/>
      <c r="J557" s="401"/>
      <c r="K557" s="401"/>
      <c r="L557" s="401"/>
      <c r="M557" s="401"/>
      <c r="N557" s="401"/>
      <c r="O557" s="401"/>
      <c r="P557" s="401"/>
      <c r="Q557" s="401"/>
      <c r="R557" s="401"/>
      <c r="S557" s="401"/>
      <c r="T557" s="401"/>
      <c r="U557" s="401"/>
      <c r="V557" s="401"/>
      <c r="W557" s="401"/>
      <c r="X557" s="401"/>
      <c r="Y557" s="401"/>
      <c r="Z557" s="401"/>
      <c r="AA557" s="401"/>
      <c r="AB557" s="401"/>
      <c r="AC557" s="401"/>
      <c r="AD557" s="401"/>
      <c r="AE557" s="401"/>
      <c r="AF557" s="401"/>
      <c r="AG557" s="401"/>
      <c r="AH557" s="401"/>
      <c r="AI557" s="401"/>
      <c r="AJ557" s="401"/>
      <c r="AK557" s="401"/>
      <c r="AL557" s="401"/>
      <c r="AM557" s="401"/>
      <c r="AN557" s="401"/>
      <c r="AO557" s="401"/>
      <c r="AP557" s="401"/>
      <c r="AQ557" s="401"/>
      <c r="AR557" s="401"/>
      <c r="AS557" s="401"/>
      <c r="AT557" s="401"/>
      <c r="AU557" s="401"/>
      <c r="AV557" s="401"/>
      <c r="AW557" s="401"/>
      <c r="AX557" s="401"/>
      <c r="AY557" s="401"/>
      <c r="AZ557" s="401"/>
      <c r="BA557" s="401"/>
      <c r="BB557" s="401"/>
      <c r="BC557" s="401"/>
      <c r="BD557" s="401"/>
      <c r="BE557" s="401"/>
      <c r="BF557" s="401"/>
      <c r="BG557" s="401"/>
      <c r="BH557" s="401"/>
      <c r="BI557" s="401"/>
      <c r="BJ557" s="401"/>
      <c r="BK557" s="401"/>
      <c r="BL557" s="401"/>
      <c r="BM557" s="401"/>
      <c r="BN557" s="401"/>
      <c r="BO557" s="401"/>
      <c r="BP557" s="401"/>
      <c r="BQ557" s="401"/>
      <c r="BR557" s="401"/>
      <c r="BS557" s="401"/>
      <c r="BT557" s="401"/>
      <c r="BU557" s="401"/>
      <c r="BV557" s="401"/>
      <c r="BW557" s="401"/>
      <c r="BX557" s="401"/>
      <c r="BY557" s="401"/>
      <c r="BZ557" s="401"/>
      <c r="CA557" s="401"/>
      <c r="CB557" s="401"/>
      <c r="CC557" s="401"/>
      <c r="CD557" s="401"/>
      <c r="CE557" s="401"/>
      <c r="CF557" s="401"/>
      <c r="CG557" s="401"/>
      <c r="CH557" s="401"/>
      <c r="CI557" s="401"/>
      <c r="CJ557" s="401"/>
      <c r="CK557" s="401"/>
      <c r="CL557" s="401"/>
      <c r="CM557" s="401"/>
      <c r="CN557" s="401"/>
      <c r="CO557" s="401"/>
      <c r="CP557" s="401"/>
      <c r="CQ557" s="401"/>
      <c r="CR557" s="401"/>
      <c r="CS557" s="401"/>
      <c r="CT557" s="401"/>
      <c r="CU557" s="401"/>
      <c r="CV557" s="401"/>
      <c r="CW557" s="401"/>
      <c r="CX557" s="401"/>
      <c r="CY557" s="401"/>
      <c r="CZ557" s="401"/>
      <c r="DA557" s="401"/>
      <c r="DB557" s="401"/>
      <c r="DC557" s="401"/>
      <c r="DD557" s="401"/>
      <c r="DE557" s="401"/>
      <c r="DF557" s="401"/>
      <c r="DG557" s="401"/>
      <c r="DH557" s="401"/>
      <c r="DI557" s="401"/>
      <c r="DJ557" s="401"/>
      <c r="DK557" s="401"/>
      <c r="DL557" s="401"/>
      <c r="DM557" s="401"/>
      <c r="DN557" s="401"/>
      <c r="DO557" s="401"/>
      <c r="DP557" s="401"/>
      <c r="DQ557" s="401"/>
      <c r="DR557" s="401"/>
      <c r="DS557" s="401"/>
      <c r="DT557" s="401"/>
      <c r="DU557" s="401"/>
      <c r="DV557" s="401"/>
      <c r="DW557" s="401"/>
      <c r="DX557" s="401"/>
      <c r="DY557" s="401"/>
      <c r="DZ557" s="401"/>
      <c r="EA557" s="401"/>
      <c r="EB557" s="401"/>
      <c r="EC557" s="401"/>
      <c r="ED557" s="401"/>
      <c r="EE557" s="401"/>
      <c r="EF557" s="401"/>
      <c r="EG557" s="401"/>
      <c r="EH557" s="401"/>
      <c r="EI557" s="401"/>
      <c r="EJ557" s="401"/>
      <c r="EK557" s="401"/>
    </row>
    <row r="558" spans="1:141" ht="14.4" x14ac:dyDescent="0.3">
      <c r="A558" s="401"/>
      <c r="B558" s="401"/>
      <c r="C558" s="401"/>
      <c r="D558" s="401"/>
      <c r="E558" s="401"/>
      <c r="F558" s="401"/>
      <c r="G558" s="401"/>
      <c r="H558" s="401"/>
      <c r="I558" s="401"/>
      <c r="J558" s="401"/>
      <c r="K558" s="401"/>
      <c r="L558" s="401"/>
      <c r="M558" s="401"/>
      <c r="N558" s="401"/>
      <c r="O558" s="401"/>
      <c r="P558" s="401"/>
      <c r="Q558" s="401"/>
      <c r="R558" s="401"/>
      <c r="S558" s="401"/>
      <c r="T558" s="401"/>
      <c r="U558" s="401"/>
      <c r="V558" s="401"/>
      <c r="W558" s="401"/>
      <c r="X558" s="401"/>
      <c r="Y558" s="401"/>
      <c r="Z558" s="401"/>
      <c r="AA558" s="401"/>
      <c r="AB558" s="401"/>
      <c r="AC558" s="401"/>
      <c r="AD558" s="401"/>
      <c r="AE558" s="401"/>
      <c r="AF558" s="401"/>
      <c r="AG558" s="401"/>
      <c r="AH558" s="401"/>
      <c r="AI558" s="401"/>
      <c r="AJ558" s="401"/>
      <c r="AK558" s="401"/>
      <c r="AL558" s="401"/>
      <c r="AM558" s="401"/>
      <c r="AN558" s="401"/>
      <c r="AO558" s="401"/>
      <c r="AP558" s="401"/>
      <c r="AQ558" s="401"/>
      <c r="AR558" s="401"/>
      <c r="AS558" s="401"/>
      <c r="AT558" s="401"/>
      <c r="AU558" s="401"/>
      <c r="AV558" s="401"/>
      <c r="AW558" s="401"/>
      <c r="AX558" s="401"/>
      <c r="AY558" s="401"/>
      <c r="AZ558" s="401"/>
      <c r="BA558" s="401"/>
      <c r="BB558" s="401"/>
      <c r="BC558" s="401"/>
      <c r="BD558" s="401"/>
      <c r="BE558" s="401"/>
      <c r="BF558" s="401"/>
      <c r="BG558" s="401"/>
      <c r="BH558" s="401"/>
      <c r="BI558" s="401"/>
      <c r="BJ558" s="401"/>
      <c r="BK558" s="401"/>
      <c r="BL558" s="401"/>
      <c r="BM558" s="401"/>
      <c r="BN558" s="401"/>
      <c r="BO558" s="401"/>
      <c r="BP558" s="401"/>
      <c r="BQ558" s="401"/>
      <c r="BR558" s="401"/>
      <c r="BS558" s="401"/>
      <c r="BT558" s="401"/>
      <c r="BU558" s="401"/>
      <c r="BV558" s="401"/>
      <c r="BW558" s="401"/>
      <c r="BX558" s="401"/>
      <c r="BY558" s="401"/>
      <c r="BZ558" s="401"/>
      <c r="CA558" s="401"/>
      <c r="CB558" s="401"/>
      <c r="CC558" s="401"/>
      <c r="CD558" s="401"/>
      <c r="CE558" s="401"/>
      <c r="CF558" s="401"/>
      <c r="CG558" s="401"/>
      <c r="CH558" s="401"/>
      <c r="CI558" s="401"/>
      <c r="CJ558" s="401"/>
      <c r="CK558" s="401"/>
      <c r="CL558" s="401"/>
      <c r="CM558" s="401"/>
      <c r="CN558" s="401"/>
      <c r="CO558" s="401"/>
      <c r="CP558" s="401"/>
      <c r="CQ558" s="401"/>
      <c r="CR558" s="401"/>
      <c r="CS558" s="401"/>
      <c r="CT558" s="401"/>
      <c r="CU558" s="401"/>
      <c r="CV558" s="401"/>
      <c r="CW558" s="401"/>
      <c r="CX558" s="401"/>
      <c r="CY558" s="401"/>
      <c r="CZ558" s="401"/>
      <c r="DA558" s="401"/>
      <c r="DB558" s="401"/>
      <c r="DC558" s="401"/>
      <c r="DD558" s="401"/>
      <c r="DE558" s="401"/>
      <c r="DF558" s="401"/>
      <c r="DG558" s="401"/>
      <c r="DH558" s="401"/>
      <c r="DI558" s="401"/>
      <c r="DJ558" s="401"/>
      <c r="DK558" s="401"/>
      <c r="DL558" s="401"/>
      <c r="DM558" s="401"/>
      <c r="DN558" s="401"/>
      <c r="DO558" s="401"/>
      <c r="DP558" s="401"/>
      <c r="DQ558" s="401"/>
      <c r="DR558" s="401"/>
      <c r="DS558" s="401"/>
      <c r="DT558" s="401"/>
      <c r="DU558" s="401"/>
      <c r="DV558" s="401"/>
      <c r="DW558" s="401"/>
      <c r="DX558" s="401"/>
      <c r="DY558" s="401"/>
      <c r="DZ558" s="401"/>
      <c r="EA558" s="401"/>
      <c r="EB558" s="401"/>
      <c r="EC558" s="401"/>
      <c r="ED558" s="401"/>
      <c r="EE558" s="401"/>
      <c r="EF558" s="401"/>
      <c r="EG558" s="401"/>
      <c r="EH558" s="401"/>
      <c r="EI558" s="401"/>
      <c r="EJ558" s="401"/>
      <c r="EK558" s="401"/>
    </row>
    <row r="559" spans="1:141" ht="14.4" x14ac:dyDescent="0.3">
      <c r="A559" s="401"/>
      <c r="B559" s="401"/>
      <c r="C559" s="401"/>
      <c r="D559" s="401"/>
      <c r="E559" s="401"/>
      <c r="F559" s="401"/>
      <c r="G559" s="401"/>
      <c r="H559" s="401"/>
      <c r="I559" s="401"/>
      <c r="J559" s="401"/>
      <c r="K559" s="401"/>
      <c r="L559" s="401"/>
      <c r="M559" s="401"/>
      <c r="N559" s="401"/>
      <c r="O559" s="401"/>
      <c r="P559" s="401"/>
      <c r="Q559" s="401"/>
      <c r="R559" s="401"/>
      <c r="S559" s="401"/>
      <c r="T559" s="401"/>
      <c r="U559" s="401"/>
      <c r="V559" s="401"/>
      <c r="W559" s="401"/>
      <c r="X559" s="401"/>
      <c r="Y559" s="401"/>
      <c r="Z559" s="401"/>
      <c r="AA559" s="401"/>
      <c r="AB559" s="401"/>
      <c r="AC559" s="401"/>
      <c r="AD559" s="401"/>
      <c r="AE559" s="401"/>
      <c r="AF559" s="401"/>
      <c r="AG559" s="401"/>
      <c r="AH559" s="401"/>
      <c r="AI559" s="401"/>
      <c r="AJ559" s="401"/>
      <c r="AK559" s="401"/>
      <c r="AL559" s="401"/>
      <c r="AM559" s="401"/>
      <c r="AN559" s="401"/>
      <c r="AO559" s="401"/>
      <c r="AP559" s="401"/>
      <c r="AQ559" s="401"/>
      <c r="AR559" s="401"/>
      <c r="AS559" s="401"/>
      <c r="AT559" s="401"/>
      <c r="AU559" s="401"/>
      <c r="AV559" s="401"/>
      <c r="AW559" s="401"/>
      <c r="AX559" s="401"/>
      <c r="AY559" s="401"/>
      <c r="AZ559" s="401"/>
      <c r="BA559" s="401"/>
      <c r="BB559" s="401"/>
      <c r="BC559" s="401"/>
      <c r="BD559" s="401"/>
      <c r="BE559" s="401"/>
      <c r="BF559" s="401"/>
      <c r="BG559" s="401"/>
      <c r="BH559" s="401"/>
      <c r="BI559" s="401"/>
      <c r="BJ559" s="401"/>
      <c r="BK559" s="401"/>
      <c r="BL559" s="401"/>
      <c r="BM559" s="401"/>
      <c r="BN559" s="401"/>
      <c r="BO559" s="401"/>
      <c r="BP559" s="401"/>
      <c r="BQ559" s="401"/>
      <c r="BR559" s="401"/>
      <c r="BS559" s="401"/>
      <c r="BT559" s="401"/>
      <c r="BU559" s="401"/>
      <c r="BV559" s="401"/>
      <c r="BW559" s="401"/>
      <c r="BX559" s="401"/>
      <c r="BY559" s="401"/>
      <c r="BZ559" s="401"/>
      <c r="CA559" s="401"/>
      <c r="CB559" s="401"/>
      <c r="CC559" s="401"/>
      <c r="CD559" s="401"/>
      <c r="CE559" s="401"/>
      <c r="CF559" s="401"/>
      <c r="CG559" s="401"/>
      <c r="CH559" s="401"/>
      <c r="CI559" s="401"/>
      <c r="CJ559" s="401"/>
      <c r="CK559" s="401"/>
      <c r="CL559" s="401"/>
      <c r="CM559" s="401"/>
      <c r="CN559" s="401"/>
      <c r="CO559" s="401"/>
      <c r="CP559" s="401"/>
      <c r="CQ559" s="401"/>
      <c r="CR559" s="401"/>
      <c r="CS559" s="401"/>
      <c r="CT559" s="401"/>
      <c r="CU559" s="401"/>
      <c r="CV559" s="401"/>
      <c r="CW559" s="401"/>
      <c r="CX559" s="401"/>
      <c r="CY559" s="401"/>
      <c r="CZ559" s="401"/>
      <c r="DA559" s="401"/>
      <c r="DB559" s="401"/>
      <c r="DC559" s="401"/>
      <c r="DD559" s="401"/>
      <c r="DE559" s="401"/>
      <c r="DF559" s="401"/>
      <c r="DG559" s="401"/>
      <c r="DH559" s="401"/>
      <c r="DI559" s="401"/>
      <c r="DJ559" s="401"/>
      <c r="DK559" s="401"/>
      <c r="DL559" s="401"/>
      <c r="DM559" s="401"/>
      <c r="DN559" s="401"/>
      <c r="DO559" s="401"/>
      <c r="DP559" s="401"/>
      <c r="DQ559" s="401"/>
      <c r="DR559" s="401"/>
      <c r="DS559" s="401"/>
      <c r="DT559" s="401"/>
      <c r="DU559" s="401"/>
      <c r="DV559" s="401"/>
      <c r="DW559" s="401"/>
      <c r="DX559" s="401"/>
      <c r="DY559" s="401"/>
      <c r="DZ559" s="401"/>
      <c r="EA559" s="401"/>
      <c r="EB559" s="401"/>
      <c r="EC559" s="401"/>
      <c r="ED559" s="401"/>
      <c r="EE559" s="401"/>
      <c r="EF559" s="401"/>
      <c r="EG559" s="401"/>
      <c r="EH559" s="401"/>
      <c r="EI559" s="401"/>
      <c r="EJ559" s="401"/>
      <c r="EK559" s="401"/>
    </row>
    <row r="560" spans="1:141" ht="14.4" x14ac:dyDescent="0.3">
      <c r="A560" s="401"/>
      <c r="B560" s="401"/>
      <c r="C560" s="401"/>
      <c r="D560" s="401"/>
      <c r="E560" s="401"/>
      <c r="F560" s="401"/>
      <c r="G560" s="401"/>
      <c r="H560" s="401"/>
      <c r="I560" s="401"/>
      <c r="J560" s="401"/>
      <c r="K560" s="401"/>
      <c r="L560" s="401"/>
      <c r="M560" s="401"/>
      <c r="N560" s="401"/>
      <c r="O560" s="401"/>
      <c r="P560" s="401"/>
      <c r="Q560" s="401"/>
      <c r="R560" s="401"/>
      <c r="S560" s="401"/>
      <c r="T560" s="401"/>
      <c r="U560" s="401"/>
      <c r="V560" s="401"/>
      <c r="W560" s="401"/>
      <c r="X560" s="401"/>
      <c r="Y560" s="401"/>
      <c r="Z560" s="401"/>
      <c r="AA560" s="401"/>
      <c r="AB560" s="401"/>
      <c r="AC560" s="401"/>
      <c r="AD560" s="401"/>
      <c r="AE560" s="401"/>
      <c r="AF560" s="401"/>
      <c r="AG560" s="401"/>
      <c r="AH560" s="401"/>
      <c r="AI560" s="401"/>
      <c r="AJ560" s="401"/>
      <c r="AK560" s="401"/>
      <c r="AL560" s="401"/>
      <c r="AM560" s="401"/>
      <c r="AN560" s="401"/>
      <c r="AO560" s="401"/>
      <c r="AP560" s="401"/>
      <c r="AQ560" s="401"/>
      <c r="AR560" s="401"/>
      <c r="AS560" s="401"/>
      <c r="AT560" s="401"/>
      <c r="AU560" s="401"/>
      <c r="AV560" s="401"/>
      <c r="AW560" s="401"/>
      <c r="AX560" s="401"/>
      <c r="AY560" s="401"/>
      <c r="AZ560" s="401"/>
      <c r="BA560" s="401"/>
      <c r="BB560" s="401"/>
      <c r="BC560" s="401"/>
      <c r="BD560" s="401"/>
      <c r="BE560" s="401"/>
      <c r="BF560" s="401"/>
      <c r="BG560" s="401"/>
      <c r="BH560" s="401"/>
      <c r="BI560" s="401"/>
      <c r="BJ560" s="401"/>
      <c r="BK560" s="401"/>
      <c r="BL560" s="401"/>
      <c r="BM560" s="401"/>
      <c r="BN560" s="401"/>
      <c r="BO560" s="401"/>
      <c r="BP560" s="401"/>
      <c r="BQ560" s="401"/>
      <c r="BR560" s="401"/>
      <c r="BS560" s="401"/>
      <c r="BT560" s="401"/>
      <c r="BU560" s="401"/>
      <c r="BV560" s="401"/>
      <c r="BW560" s="401"/>
      <c r="BX560" s="401"/>
      <c r="BY560" s="401"/>
      <c r="BZ560" s="401"/>
      <c r="CA560" s="401"/>
      <c r="CB560" s="401"/>
      <c r="CC560" s="401"/>
      <c r="CD560" s="401"/>
      <c r="CE560" s="401"/>
      <c r="CF560" s="401"/>
      <c r="CG560" s="401"/>
      <c r="CH560" s="401"/>
      <c r="CI560" s="401"/>
      <c r="CJ560" s="401"/>
      <c r="CK560" s="401"/>
      <c r="CL560" s="401"/>
      <c r="CM560" s="401"/>
      <c r="CN560" s="401"/>
      <c r="CO560" s="401"/>
      <c r="CP560" s="401"/>
      <c r="CQ560" s="401"/>
      <c r="CR560" s="401"/>
      <c r="CS560" s="401"/>
      <c r="CT560" s="401"/>
      <c r="CU560" s="401"/>
      <c r="CV560" s="401"/>
      <c r="CW560" s="401"/>
      <c r="CX560" s="401"/>
      <c r="CY560" s="401"/>
      <c r="CZ560" s="401"/>
      <c r="DA560" s="401"/>
      <c r="DB560" s="401"/>
      <c r="DC560" s="401"/>
      <c r="DD560" s="401"/>
      <c r="DE560" s="401"/>
      <c r="DF560" s="401"/>
      <c r="DG560" s="401"/>
      <c r="DH560" s="401"/>
      <c r="DI560" s="401"/>
      <c r="DJ560" s="401"/>
      <c r="DK560" s="401"/>
      <c r="DL560" s="401"/>
      <c r="DM560" s="401"/>
      <c r="DN560" s="401"/>
      <c r="DO560" s="401"/>
      <c r="DP560" s="401"/>
      <c r="DQ560" s="401"/>
      <c r="DR560" s="401"/>
      <c r="DS560" s="401"/>
      <c r="DT560" s="401"/>
      <c r="DU560" s="401"/>
      <c r="DV560" s="401"/>
      <c r="DW560" s="401"/>
      <c r="DX560" s="401"/>
      <c r="DY560" s="401"/>
      <c r="DZ560" s="401"/>
      <c r="EA560" s="401"/>
      <c r="EB560" s="401"/>
      <c r="EC560" s="401"/>
      <c r="ED560" s="401"/>
      <c r="EE560" s="401"/>
      <c r="EF560" s="401"/>
      <c r="EG560" s="401"/>
      <c r="EH560" s="401"/>
      <c r="EI560" s="401"/>
      <c r="EJ560" s="401"/>
      <c r="EK560" s="401"/>
    </row>
    <row r="561" spans="1:141" ht="14.4" x14ac:dyDescent="0.3">
      <c r="A561" s="401"/>
      <c r="B561" s="401"/>
      <c r="C561" s="401"/>
      <c r="D561" s="401"/>
      <c r="E561" s="401"/>
      <c r="F561" s="401"/>
      <c r="G561" s="401"/>
      <c r="H561" s="401"/>
      <c r="I561" s="401"/>
      <c r="J561" s="401"/>
      <c r="K561" s="401"/>
      <c r="L561" s="401"/>
      <c r="M561" s="401"/>
      <c r="N561" s="401"/>
      <c r="O561" s="401"/>
      <c r="P561" s="401"/>
      <c r="Q561" s="401"/>
      <c r="R561" s="401"/>
      <c r="S561" s="401"/>
      <c r="T561" s="401"/>
      <c r="U561" s="401"/>
      <c r="V561" s="401"/>
      <c r="W561" s="401"/>
      <c r="X561" s="401"/>
      <c r="Y561" s="401"/>
      <c r="Z561" s="401"/>
      <c r="AA561" s="401"/>
      <c r="AB561" s="401"/>
      <c r="AC561" s="401"/>
      <c r="AD561" s="401"/>
      <c r="AE561" s="401"/>
      <c r="AF561" s="401"/>
      <c r="AG561" s="401"/>
      <c r="AH561" s="401"/>
      <c r="AI561" s="401"/>
      <c r="AJ561" s="401"/>
      <c r="AK561" s="401"/>
      <c r="AL561" s="401"/>
      <c r="AM561" s="401"/>
      <c r="AN561" s="401"/>
      <c r="AO561" s="401"/>
      <c r="AP561" s="401"/>
      <c r="AQ561" s="401"/>
      <c r="AR561" s="401"/>
      <c r="AS561" s="401"/>
      <c r="AT561" s="401"/>
      <c r="AU561" s="401"/>
      <c r="AV561" s="401"/>
      <c r="AW561" s="401"/>
      <c r="AX561" s="401"/>
      <c r="AY561" s="401"/>
      <c r="AZ561" s="401"/>
      <c r="BA561" s="401"/>
      <c r="BB561" s="401"/>
      <c r="BC561" s="401"/>
      <c r="BD561" s="401"/>
      <c r="BE561" s="401"/>
      <c r="BF561" s="401"/>
      <c r="BG561" s="401"/>
      <c r="BH561" s="401"/>
      <c r="BI561" s="401"/>
      <c r="BJ561" s="401"/>
      <c r="BK561" s="401"/>
      <c r="BL561" s="401"/>
      <c r="BM561" s="401"/>
      <c r="BN561" s="401"/>
      <c r="BO561" s="401"/>
      <c r="BP561" s="401"/>
      <c r="BQ561" s="401"/>
      <c r="BR561" s="401"/>
      <c r="BS561" s="401"/>
      <c r="BT561" s="401"/>
      <c r="BU561" s="401"/>
      <c r="BV561" s="401"/>
      <c r="BW561" s="401"/>
      <c r="BX561" s="401"/>
      <c r="BY561" s="401"/>
      <c r="BZ561" s="401"/>
      <c r="CA561" s="401"/>
      <c r="CB561" s="401"/>
      <c r="CC561" s="401"/>
      <c r="CD561" s="401"/>
      <c r="CE561" s="401"/>
      <c r="CF561" s="401"/>
      <c r="CG561" s="401"/>
      <c r="CH561" s="401"/>
      <c r="CI561" s="401"/>
      <c r="CJ561" s="401"/>
      <c r="CK561" s="401"/>
      <c r="CL561" s="401"/>
      <c r="CM561" s="401"/>
      <c r="CN561" s="401"/>
      <c r="CO561" s="401"/>
      <c r="CP561" s="401"/>
      <c r="CQ561" s="401"/>
      <c r="CR561" s="401"/>
      <c r="CS561" s="401"/>
      <c r="CT561" s="401"/>
      <c r="CU561" s="401"/>
      <c r="CV561" s="401"/>
      <c r="CW561" s="401"/>
      <c r="CX561" s="401"/>
      <c r="CY561" s="401"/>
      <c r="CZ561" s="401"/>
      <c r="DA561" s="401"/>
      <c r="DB561" s="401"/>
      <c r="DC561" s="401"/>
      <c r="DD561" s="401"/>
      <c r="DE561" s="401"/>
      <c r="DF561" s="401"/>
      <c r="DG561" s="401"/>
      <c r="DH561" s="401"/>
      <c r="DI561" s="401"/>
      <c r="DJ561" s="401"/>
      <c r="DK561" s="401"/>
      <c r="DL561" s="401"/>
      <c r="DM561" s="401"/>
      <c r="DN561" s="401"/>
      <c r="DO561" s="401"/>
      <c r="DP561" s="401"/>
      <c r="DQ561" s="401"/>
      <c r="DR561" s="401"/>
      <c r="DS561" s="401"/>
      <c r="DT561" s="401"/>
      <c r="DU561" s="401"/>
      <c r="DV561" s="401"/>
      <c r="DW561" s="401"/>
      <c r="DX561" s="401"/>
      <c r="DY561" s="401"/>
      <c r="DZ561" s="401"/>
      <c r="EA561" s="401"/>
      <c r="EB561" s="401"/>
      <c r="EC561" s="401"/>
      <c r="ED561" s="401"/>
      <c r="EE561" s="401"/>
      <c r="EF561" s="401"/>
      <c r="EG561" s="401"/>
      <c r="EH561" s="401"/>
      <c r="EI561" s="401"/>
      <c r="EJ561" s="401"/>
      <c r="EK561" s="401"/>
    </row>
    <row r="562" spans="1:141" ht="14.4" x14ac:dyDescent="0.3">
      <c r="A562" s="401"/>
      <c r="B562" s="401"/>
      <c r="C562" s="401"/>
      <c r="D562" s="401"/>
      <c r="E562" s="401"/>
      <c r="F562" s="401"/>
      <c r="G562" s="401"/>
      <c r="H562" s="401"/>
      <c r="I562" s="401"/>
      <c r="J562" s="401"/>
      <c r="K562" s="401"/>
      <c r="L562" s="401"/>
      <c r="M562" s="401"/>
      <c r="N562" s="401"/>
      <c r="O562" s="401"/>
      <c r="P562" s="401"/>
      <c r="Q562" s="401"/>
      <c r="R562" s="401"/>
      <c r="S562" s="401"/>
      <c r="T562" s="401"/>
      <c r="U562" s="401"/>
      <c r="V562" s="401"/>
      <c r="W562" s="401"/>
      <c r="X562" s="401"/>
      <c r="Y562" s="401"/>
      <c r="Z562" s="401"/>
      <c r="AA562" s="401"/>
      <c r="AB562" s="401"/>
      <c r="AC562" s="401"/>
      <c r="AD562" s="401"/>
      <c r="AE562" s="401"/>
      <c r="AF562" s="401"/>
      <c r="AG562" s="401"/>
      <c r="AH562" s="401"/>
      <c r="AI562" s="401"/>
      <c r="AJ562" s="401"/>
      <c r="AK562" s="401"/>
      <c r="AL562" s="401"/>
      <c r="AM562" s="401"/>
      <c r="AN562" s="401"/>
      <c r="AO562" s="401"/>
      <c r="AP562" s="401"/>
      <c r="AQ562" s="401"/>
      <c r="AR562" s="401"/>
      <c r="AS562" s="401"/>
      <c r="AT562" s="401"/>
      <c r="AU562" s="401"/>
      <c r="AV562" s="401"/>
      <c r="AW562" s="401"/>
      <c r="AX562" s="401"/>
      <c r="AY562" s="401"/>
      <c r="AZ562" s="401"/>
      <c r="BA562" s="401"/>
      <c r="BB562" s="401"/>
      <c r="BC562" s="401"/>
      <c r="BD562" s="401"/>
      <c r="BE562" s="401"/>
      <c r="BF562" s="401"/>
      <c r="BG562" s="401"/>
      <c r="BH562" s="401"/>
      <c r="BI562" s="401"/>
      <c r="BJ562" s="401"/>
      <c r="BK562" s="401"/>
      <c r="BL562" s="401"/>
      <c r="BM562" s="401"/>
      <c r="BN562" s="401"/>
      <c r="BO562" s="401"/>
      <c r="BP562" s="401"/>
      <c r="BQ562" s="401"/>
      <c r="BR562" s="401"/>
      <c r="BS562" s="401"/>
      <c r="BT562" s="401"/>
      <c r="BU562" s="401"/>
      <c r="BV562" s="401"/>
      <c r="BW562" s="401"/>
      <c r="BX562" s="401"/>
      <c r="BY562" s="401"/>
      <c r="BZ562" s="401"/>
      <c r="CA562" s="401"/>
      <c r="CB562" s="401"/>
      <c r="CC562" s="401"/>
      <c r="CD562" s="401"/>
      <c r="CE562" s="401"/>
      <c r="CF562" s="401"/>
      <c r="CG562" s="401"/>
      <c r="CH562" s="401"/>
      <c r="CI562" s="401"/>
      <c r="CJ562" s="401"/>
      <c r="CK562" s="401"/>
      <c r="CL562" s="401"/>
      <c r="CM562" s="401"/>
      <c r="CN562" s="401"/>
      <c r="CO562" s="401"/>
      <c r="CP562" s="401"/>
      <c r="CQ562" s="401"/>
      <c r="CR562" s="401"/>
      <c r="CS562" s="401"/>
      <c r="CT562" s="401"/>
      <c r="CU562" s="401"/>
      <c r="CV562" s="401"/>
      <c r="CW562" s="401"/>
      <c r="CX562" s="401"/>
      <c r="CY562" s="401"/>
      <c r="CZ562" s="401"/>
      <c r="DA562" s="401"/>
      <c r="DB562" s="401"/>
      <c r="DC562" s="401"/>
      <c r="DD562" s="401"/>
      <c r="DE562" s="401"/>
      <c r="DF562" s="401"/>
      <c r="DG562" s="401"/>
      <c r="DH562" s="401"/>
      <c r="DI562" s="401"/>
      <c r="DJ562" s="401"/>
      <c r="DK562" s="401"/>
      <c r="DL562" s="401"/>
      <c r="DM562" s="401"/>
      <c r="DN562" s="401"/>
      <c r="DO562" s="401"/>
      <c r="DP562" s="401"/>
      <c r="DQ562" s="401"/>
      <c r="DR562" s="401"/>
      <c r="DS562" s="401"/>
      <c r="DT562" s="401"/>
      <c r="DU562" s="401"/>
      <c r="DV562" s="401"/>
      <c r="DW562" s="401"/>
      <c r="DX562" s="401"/>
      <c r="DY562" s="401"/>
      <c r="DZ562" s="401"/>
      <c r="EA562" s="401"/>
      <c r="EB562" s="401"/>
      <c r="EC562" s="401"/>
      <c r="ED562" s="401"/>
      <c r="EE562" s="401"/>
      <c r="EF562" s="401"/>
      <c r="EG562" s="401"/>
      <c r="EH562" s="401"/>
      <c r="EI562" s="401"/>
      <c r="EJ562" s="401"/>
      <c r="EK562" s="401"/>
    </row>
    <row r="563" spans="1:141" ht="14.4" x14ac:dyDescent="0.3">
      <c r="A563" s="401"/>
      <c r="B563" s="401"/>
      <c r="C563" s="401"/>
      <c r="D563" s="401"/>
      <c r="E563" s="401"/>
      <c r="F563" s="401"/>
      <c r="G563" s="401"/>
      <c r="H563" s="401"/>
      <c r="I563" s="401"/>
      <c r="J563" s="401"/>
      <c r="K563" s="401"/>
      <c r="L563" s="401"/>
      <c r="M563" s="401"/>
      <c r="N563" s="401"/>
      <c r="O563" s="401"/>
      <c r="P563" s="401"/>
      <c r="Q563" s="401"/>
      <c r="R563" s="401"/>
      <c r="S563" s="401"/>
      <c r="T563" s="401"/>
      <c r="U563" s="401"/>
      <c r="V563" s="401"/>
      <c r="W563" s="401"/>
      <c r="X563" s="401"/>
      <c r="Y563" s="401"/>
      <c r="Z563" s="401"/>
      <c r="AA563" s="401"/>
      <c r="AB563" s="401"/>
      <c r="AC563" s="401"/>
      <c r="AD563" s="401"/>
      <c r="AE563" s="401"/>
      <c r="AF563" s="401"/>
      <c r="AG563" s="401"/>
      <c r="AH563" s="401"/>
      <c r="AI563" s="401"/>
      <c r="AJ563" s="401"/>
      <c r="AK563" s="401"/>
      <c r="AL563" s="401"/>
      <c r="AM563" s="401"/>
      <c r="AN563" s="401"/>
      <c r="AO563" s="401"/>
      <c r="AP563" s="401"/>
      <c r="AQ563" s="401"/>
      <c r="AR563" s="401"/>
      <c r="AS563" s="401"/>
      <c r="AT563" s="401"/>
      <c r="AU563" s="401"/>
      <c r="AV563" s="401"/>
      <c r="AW563" s="401"/>
      <c r="AX563" s="401"/>
      <c r="AY563" s="401"/>
      <c r="AZ563" s="401"/>
      <c r="BA563" s="401"/>
      <c r="BB563" s="401"/>
      <c r="BC563" s="401"/>
      <c r="BD563" s="401"/>
      <c r="BE563" s="401"/>
      <c r="BF563" s="401"/>
      <c r="BG563" s="401"/>
      <c r="BH563" s="401"/>
      <c r="BI563" s="401"/>
      <c r="BJ563" s="401"/>
      <c r="BK563" s="401"/>
      <c r="BL563" s="401"/>
      <c r="BM563" s="401"/>
      <c r="BN563" s="401"/>
      <c r="BO563" s="401"/>
      <c r="BP563" s="401"/>
      <c r="BQ563" s="401"/>
      <c r="BR563" s="401"/>
      <c r="BS563" s="401"/>
      <c r="BT563" s="401"/>
      <c r="BU563" s="401"/>
      <c r="BV563" s="401"/>
      <c r="BW563" s="401"/>
      <c r="BX563" s="401"/>
      <c r="BY563" s="401"/>
      <c r="BZ563" s="401"/>
      <c r="CA563" s="401"/>
      <c r="CB563" s="401"/>
      <c r="CC563" s="401"/>
      <c r="CD563" s="401"/>
      <c r="CE563" s="401"/>
      <c r="CF563" s="401"/>
      <c r="CG563" s="401"/>
      <c r="CH563" s="401"/>
      <c r="CI563" s="401"/>
      <c r="CJ563" s="401"/>
      <c r="CK563" s="401"/>
      <c r="CL563" s="401"/>
      <c r="CM563" s="401"/>
      <c r="CN563" s="401"/>
      <c r="CO563" s="401"/>
      <c r="CP563" s="401"/>
      <c r="CQ563" s="401"/>
      <c r="CR563" s="401"/>
      <c r="CS563" s="401"/>
      <c r="CT563" s="401"/>
      <c r="CU563" s="401"/>
      <c r="CV563" s="401"/>
      <c r="CW563" s="401"/>
      <c r="CX563" s="401"/>
      <c r="CY563" s="401"/>
      <c r="CZ563" s="401"/>
      <c r="DA563" s="401"/>
      <c r="DB563" s="401"/>
      <c r="DC563" s="401"/>
      <c r="DD563" s="401"/>
      <c r="DE563" s="401"/>
      <c r="DF563" s="401"/>
      <c r="DG563" s="401"/>
      <c r="DH563" s="401"/>
      <c r="DI563" s="401"/>
      <c r="DJ563" s="401"/>
      <c r="DK563" s="401"/>
      <c r="DL563" s="401"/>
      <c r="DM563" s="401"/>
      <c r="DN563" s="401"/>
      <c r="DO563" s="401"/>
      <c r="DP563" s="401"/>
      <c r="DQ563" s="401"/>
      <c r="DR563" s="401"/>
      <c r="DS563" s="401"/>
      <c r="DT563" s="401"/>
      <c r="DU563" s="401"/>
      <c r="DV563" s="401"/>
      <c r="DW563" s="401"/>
      <c r="DX563" s="401"/>
      <c r="DY563" s="401"/>
      <c r="DZ563" s="401"/>
      <c r="EA563" s="401"/>
      <c r="EB563" s="401"/>
      <c r="EC563" s="401"/>
      <c r="ED563" s="401"/>
      <c r="EE563" s="401"/>
      <c r="EF563" s="401"/>
      <c r="EG563" s="401"/>
      <c r="EH563" s="401"/>
      <c r="EI563" s="401"/>
      <c r="EJ563" s="401"/>
      <c r="EK563" s="401"/>
    </row>
    <row r="564" spans="1:141" ht="14.4" x14ac:dyDescent="0.3">
      <c r="A564" s="401"/>
      <c r="B564" s="401"/>
      <c r="C564" s="401"/>
      <c r="D564" s="401"/>
      <c r="E564" s="401"/>
      <c r="F564" s="401"/>
      <c r="G564" s="401"/>
      <c r="H564" s="401"/>
      <c r="I564" s="401"/>
      <c r="J564" s="401"/>
      <c r="K564" s="401"/>
      <c r="L564" s="401"/>
      <c r="M564" s="401"/>
      <c r="N564" s="401"/>
      <c r="O564" s="401"/>
      <c r="P564" s="401"/>
      <c r="Q564" s="401"/>
      <c r="R564" s="401"/>
      <c r="S564" s="401"/>
      <c r="T564" s="401"/>
      <c r="U564" s="401"/>
      <c r="V564" s="401"/>
      <c r="W564" s="401"/>
      <c r="X564" s="401"/>
      <c r="Y564" s="401"/>
      <c r="Z564" s="401"/>
      <c r="AA564" s="401"/>
      <c r="AB564" s="401"/>
      <c r="AC564" s="401"/>
      <c r="AD564" s="401"/>
      <c r="AE564" s="401"/>
      <c r="AF564" s="401"/>
      <c r="AG564" s="401"/>
      <c r="AH564" s="401"/>
      <c r="AI564" s="401"/>
      <c r="AJ564" s="401"/>
      <c r="AK564" s="401"/>
      <c r="AL564" s="401"/>
      <c r="AM564" s="401"/>
      <c r="AN564" s="401"/>
      <c r="AO564" s="401"/>
      <c r="AP564" s="401"/>
      <c r="AQ564" s="401"/>
      <c r="AR564" s="401"/>
      <c r="AS564" s="401"/>
      <c r="AT564" s="401"/>
      <c r="AU564" s="401"/>
      <c r="AV564" s="401"/>
      <c r="AW564" s="401"/>
      <c r="AX564" s="401"/>
      <c r="AY564" s="401"/>
      <c r="AZ564" s="401"/>
      <c r="BA564" s="401"/>
      <c r="BB564" s="401"/>
      <c r="BC564" s="401"/>
      <c r="BD564" s="401"/>
      <c r="BE564" s="401"/>
      <c r="BF564" s="401"/>
      <c r="BG564" s="401"/>
      <c r="BH564" s="401"/>
      <c r="BI564" s="401"/>
      <c r="BJ564" s="401"/>
      <c r="BK564" s="401"/>
      <c r="BL564" s="401"/>
      <c r="BM564" s="401"/>
      <c r="BN564" s="401"/>
      <c r="BO564" s="401"/>
      <c r="BP564" s="401"/>
      <c r="BQ564" s="401"/>
      <c r="BR564" s="401"/>
      <c r="BS564" s="401"/>
      <c r="BT564" s="401"/>
      <c r="BU564" s="401"/>
      <c r="BV564" s="401"/>
      <c r="BW564" s="401"/>
      <c r="BX564" s="401"/>
      <c r="BY564" s="401"/>
      <c r="BZ564" s="401"/>
      <c r="CA564" s="401"/>
      <c r="CB564" s="401"/>
      <c r="CC564" s="401"/>
      <c r="CD564" s="401"/>
      <c r="CE564" s="401"/>
      <c r="CF564" s="401"/>
      <c r="CG564" s="401"/>
      <c r="CH564" s="401"/>
      <c r="CI564" s="401"/>
      <c r="CJ564" s="401"/>
      <c r="CK564" s="401"/>
      <c r="CL564" s="401"/>
      <c r="CM564" s="401"/>
      <c r="CN564" s="401"/>
      <c r="CO564" s="401"/>
      <c r="CP564" s="401"/>
      <c r="CQ564" s="401"/>
      <c r="CR564" s="401"/>
      <c r="CS564" s="401"/>
      <c r="CT564" s="401"/>
      <c r="CU564" s="401"/>
      <c r="CV564" s="401"/>
      <c r="CW564" s="401"/>
      <c r="CX564" s="401"/>
      <c r="CY564" s="401"/>
      <c r="CZ564" s="401"/>
      <c r="DA564" s="401"/>
      <c r="DB564" s="401"/>
      <c r="DC564" s="401"/>
      <c r="DD564" s="401"/>
      <c r="DE564" s="401"/>
      <c r="DF564" s="401"/>
      <c r="DG564" s="401"/>
      <c r="DH564" s="401"/>
      <c r="DI564" s="401"/>
      <c r="DJ564" s="401"/>
      <c r="DK564" s="401"/>
      <c r="DL564" s="401"/>
      <c r="DM564" s="401"/>
      <c r="DN564" s="401"/>
      <c r="DO564" s="401"/>
      <c r="DP564" s="401"/>
      <c r="DQ564" s="401"/>
      <c r="DR564" s="401"/>
      <c r="DS564" s="401"/>
      <c r="DT564" s="401"/>
      <c r="DU564" s="401"/>
      <c r="DV564" s="401"/>
      <c r="DW564" s="401"/>
      <c r="DX564" s="401"/>
      <c r="DY564" s="401"/>
      <c r="DZ564" s="401"/>
      <c r="EA564" s="401"/>
      <c r="EB564" s="401"/>
      <c r="EC564" s="401"/>
      <c r="ED564" s="401"/>
      <c r="EE564" s="401"/>
      <c r="EF564" s="401"/>
      <c r="EG564" s="401"/>
      <c r="EH564" s="401"/>
      <c r="EI564" s="401"/>
      <c r="EJ564" s="401"/>
      <c r="EK564" s="401"/>
    </row>
    <row r="565" spans="1:141" ht="14.4" x14ac:dyDescent="0.3">
      <c r="A565" s="401"/>
      <c r="B565" s="401"/>
      <c r="C565" s="401"/>
      <c r="D565" s="401"/>
      <c r="E565" s="401"/>
      <c r="F565" s="401"/>
      <c r="G565" s="401"/>
      <c r="H565" s="401"/>
      <c r="I565" s="401"/>
      <c r="J565" s="401"/>
      <c r="K565" s="401"/>
      <c r="L565" s="401"/>
      <c r="M565" s="401"/>
      <c r="N565" s="401"/>
      <c r="O565" s="401"/>
      <c r="P565" s="401"/>
      <c r="Q565" s="401"/>
      <c r="R565" s="401"/>
      <c r="S565" s="401"/>
      <c r="T565" s="401"/>
      <c r="U565" s="401"/>
      <c r="V565" s="401"/>
      <c r="W565" s="401"/>
      <c r="X565" s="401"/>
      <c r="Y565" s="401"/>
      <c r="Z565" s="401"/>
      <c r="AA565" s="401"/>
      <c r="AB565" s="401"/>
      <c r="AC565" s="401"/>
      <c r="AD565" s="401"/>
      <c r="AE565" s="401"/>
      <c r="AF565" s="401"/>
      <c r="AG565" s="401"/>
      <c r="AH565" s="401"/>
      <c r="AI565" s="401"/>
      <c r="AJ565" s="401"/>
      <c r="AK565" s="401"/>
      <c r="AL565" s="401"/>
      <c r="AM565" s="401"/>
      <c r="AN565" s="401"/>
      <c r="AO565" s="401"/>
      <c r="AP565" s="401"/>
      <c r="AQ565" s="401"/>
      <c r="AR565" s="401"/>
      <c r="AS565" s="401"/>
      <c r="AT565" s="401"/>
      <c r="AU565" s="401"/>
      <c r="AV565" s="401"/>
      <c r="AW565" s="401"/>
      <c r="AX565" s="401"/>
      <c r="AY565" s="401"/>
      <c r="AZ565" s="401"/>
      <c r="BA565" s="401"/>
      <c r="BB565" s="401"/>
      <c r="BC565" s="401"/>
      <c r="BD565" s="401"/>
      <c r="BE565" s="401"/>
      <c r="BF565" s="401"/>
      <c r="BG565" s="401"/>
      <c r="BH565" s="401"/>
      <c r="BI565" s="401"/>
      <c r="BJ565" s="401"/>
      <c r="BK565" s="401"/>
      <c r="BL565" s="401"/>
      <c r="BM565" s="401"/>
      <c r="BN565" s="401"/>
      <c r="BO565" s="401"/>
      <c r="BP565" s="401"/>
      <c r="BQ565" s="401"/>
      <c r="BR565" s="401"/>
      <c r="BS565" s="401"/>
      <c r="BT565" s="401"/>
      <c r="BU565" s="401"/>
      <c r="BV565" s="401"/>
      <c r="BW565" s="401"/>
      <c r="BX565" s="401"/>
      <c r="BY565" s="401"/>
      <c r="BZ565" s="401"/>
      <c r="CA565" s="401"/>
      <c r="CB565" s="401"/>
      <c r="CC565" s="401"/>
      <c r="CD565" s="401"/>
      <c r="CE565" s="401"/>
      <c r="CF565" s="401"/>
      <c r="CG565" s="401"/>
      <c r="CH565" s="401"/>
      <c r="CI565" s="401"/>
      <c r="CJ565" s="401"/>
      <c r="CK565" s="401"/>
      <c r="CL565" s="401"/>
      <c r="CM565" s="401"/>
      <c r="CN565" s="401"/>
      <c r="CO565" s="401"/>
      <c r="CP565" s="401"/>
      <c r="CQ565" s="401"/>
      <c r="CR565" s="401"/>
      <c r="CS565" s="401"/>
      <c r="CT565" s="401"/>
      <c r="CU565" s="401"/>
      <c r="CV565" s="401"/>
      <c r="CW565" s="401"/>
      <c r="CX565" s="401"/>
      <c r="CY565" s="401"/>
      <c r="CZ565" s="401"/>
      <c r="DA565" s="401"/>
      <c r="DB565" s="401"/>
      <c r="DC565" s="401"/>
      <c r="DD565" s="401"/>
      <c r="DE565" s="401"/>
      <c r="DF565" s="401"/>
      <c r="DG565" s="401"/>
      <c r="DH565" s="401"/>
      <c r="DI565" s="401"/>
      <c r="DJ565" s="401"/>
      <c r="DK565" s="401"/>
      <c r="DL565" s="401"/>
      <c r="DM565" s="401"/>
      <c r="DN565" s="401"/>
      <c r="DO565" s="401"/>
      <c r="DP565" s="401"/>
      <c r="DQ565" s="401"/>
      <c r="DR565" s="401"/>
      <c r="DS565" s="401"/>
      <c r="DT565" s="401"/>
      <c r="DU565" s="401"/>
      <c r="DV565" s="401"/>
      <c r="DW565" s="401"/>
      <c r="DX565" s="401"/>
      <c r="DY565" s="401"/>
      <c r="DZ565" s="401"/>
      <c r="EA565" s="401"/>
      <c r="EB565" s="401"/>
      <c r="EC565" s="401"/>
      <c r="ED565" s="401"/>
      <c r="EE565" s="401"/>
      <c r="EF565" s="401"/>
      <c r="EG565" s="401"/>
      <c r="EH565" s="401"/>
      <c r="EI565" s="401"/>
      <c r="EJ565" s="401"/>
      <c r="EK565" s="401"/>
    </row>
    <row r="566" spans="1:141" ht="14.4" x14ac:dyDescent="0.3">
      <c r="A566" s="401"/>
      <c r="B566" s="401"/>
      <c r="C566" s="401"/>
      <c r="D566" s="401"/>
      <c r="E566" s="401"/>
      <c r="F566" s="401"/>
      <c r="G566" s="401"/>
      <c r="H566" s="401"/>
      <c r="I566" s="401"/>
      <c r="J566" s="401"/>
      <c r="K566" s="401"/>
      <c r="L566" s="401"/>
      <c r="M566" s="401"/>
      <c r="N566" s="401"/>
      <c r="O566" s="401"/>
      <c r="P566" s="401"/>
      <c r="Q566" s="401"/>
      <c r="R566" s="401"/>
      <c r="S566" s="401"/>
      <c r="T566" s="401"/>
      <c r="U566" s="401"/>
      <c r="V566" s="401"/>
      <c r="W566" s="401"/>
      <c r="X566" s="401"/>
      <c r="Y566" s="401"/>
      <c r="Z566" s="401"/>
      <c r="AA566" s="401"/>
      <c r="AB566" s="401"/>
      <c r="AC566" s="401"/>
      <c r="AD566" s="401"/>
      <c r="AE566" s="401"/>
      <c r="AF566" s="401"/>
      <c r="AG566" s="401"/>
      <c r="AH566" s="401"/>
      <c r="AI566" s="401"/>
      <c r="AJ566" s="401"/>
      <c r="AK566" s="401"/>
      <c r="AL566" s="401"/>
      <c r="AM566" s="401"/>
      <c r="AN566" s="401"/>
      <c r="AO566" s="401"/>
      <c r="AP566" s="401"/>
      <c r="AQ566" s="401"/>
      <c r="AR566" s="401"/>
      <c r="AS566" s="401"/>
      <c r="AT566" s="401"/>
      <c r="AU566" s="401"/>
      <c r="AV566" s="401"/>
      <c r="AW566" s="401"/>
      <c r="AX566" s="401"/>
      <c r="AY566" s="401"/>
      <c r="AZ566" s="401"/>
      <c r="BA566" s="401"/>
      <c r="BB566" s="401"/>
      <c r="BC566" s="401"/>
      <c r="BD566" s="401"/>
      <c r="BE566" s="401"/>
      <c r="BF566" s="401"/>
      <c r="BG566" s="401"/>
      <c r="BH566" s="401"/>
      <c r="BI566" s="401"/>
      <c r="BJ566" s="401"/>
      <c r="BK566" s="401"/>
      <c r="BL566" s="401"/>
      <c r="BM566" s="401"/>
      <c r="BN566" s="401"/>
      <c r="BO566" s="401"/>
      <c r="BP566" s="401"/>
      <c r="BQ566" s="401"/>
      <c r="BR566" s="401"/>
      <c r="BS566" s="401"/>
      <c r="BT566" s="401"/>
      <c r="BU566" s="401"/>
      <c r="BV566" s="401"/>
      <c r="BW566" s="401"/>
      <c r="BX566" s="401"/>
      <c r="BY566" s="401"/>
      <c r="BZ566" s="401"/>
      <c r="CA566" s="401"/>
      <c r="CB566" s="401"/>
      <c r="CC566" s="401"/>
      <c r="CD566" s="401"/>
      <c r="CE566" s="401"/>
      <c r="CF566" s="401"/>
      <c r="CG566" s="401"/>
      <c r="CH566" s="401"/>
      <c r="CI566" s="401"/>
      <c r="CJ566" s="401"/>
      <c r="CK566" s="401"/>
      <c r="CL566" s="401"/>
      <c r="CM566" s="401"/>
      <c r="CN566" s="401"/>
      <c r="CO566" s="401"/>
      <c r="CP566" s="401"/>
      <c r="CQ566" s="401"/>
      <c r="CR566" s="401"/>
      <c r="CS566" s="401"/>
      <c r="CT566" s="401"/>
      <c r="CU566" s="401"/>
      <c r="CV566" s="401"/>
      <c r="CW566" s="401"/>
      <c r="CX566" s="401"/>
      <c r="CY566" s="401"/>
      <c r="CZ566" s="401"/>
      <c r="DA566" s="401"/>
      <c r="DB566" s="401"/>
      <c r="DC566" s="401"/>
      <c r="DD566" s="401"/>
      <c r="DE566" s="401"/>
      <c r="DF566" s="401"/>
      <c r="DG566" s="401"/>
      <c r="DH566" s="401"/>
      <c r="DI566" s="401"/>
      <c r="DJ566" s="401"/>
      <c r="DK566" s="401"/>
      <c r="DL566" s="401"/>
      <c r="DM566" s="401"/>
      <c r="DN566" s="401"/>
      <c r="DO566" s="401"/>
      <c r="DP566" s="401"/>
      <c r="DQ566" s="401"/>
      <c r="DR566" s="401"/>
      <c r="DS566" s="401"/>
      <c r="DT566" s="401"/>
      <c r="DU566" s="401"/>
      <c r="DV566" s="401"/>
      <c r="DW566" s="401"/>
      <c r="DX566" s="401"/>
      <c r="DY566" s="401"/>
      <c r="DZ566" s="401"/>
      <c r="EA566" s="401"/>
      <c r="EB566" s="401"/>
      <c r="EC566" s="401"/>
      <c r="ED566" s="401"/>
      <c r="EE566" s="401"/>
      <c r="EF566" s="401"/>
      <c r="EG566" s="401"/>
      <c r="EH566" s="401"/>
      <c r="EI566" s="401"/>
      <c r="EJ566" s="401"/>
      <c r="EK566" s="401"/>
    </row>
    <row r="567" spans="1:141" ht="14.4" x14ac:dyDescent="0.3">
      <c r="A567" s="401"/>
      <c r="B567" s="401"/>
      <c r="C567" s="401"/>
      <c r="D567" s="401"/>
      <c r="E567" s="401"/>
      <c r="F567" s="401"/>
      <c r="G567" s="401"/>
      <c r="H567" s="401"/>
      <c r="I567" s="401"/>
      <c r="J567" s="401"/>
      <c r="K567" s="401"/>
      <c r="L567" s="401"/>
      <c r="M567" s="401"/>
      <c r="N567" s="401"/>
      <c r="O567" s="401"/>
      <c r="P567" s="401"/>
      <c r="Q567" s="401"/>
      <c r="R567" s="401"/>
      <c r="S567" s="401"/>
      <c r="T567" s="401"/>
      <c r="U567" s="401"/>
      <c r="V567" s="401"/>
      <c r="W567" s="401"/>
      <c r="X567" s="401"/>
      <c r="Y567" s="401"/>
      <c r="Z567" s="401"/>
      <c r="AA567" s="401"/>
      <c r="AB567" s="401"/>
      <c r="AC567" s="401"/>
      <c r="AD567" s="401"/>
      <c r="AE567" s="401"/>
      <c r="AF567" s="401"/>
      <c r="AG567" s="401"/>
      <c r="AH567" s="401"/>
      <c r="AI567" s="401"/>
      <c r="AJ567" s="401"/>
      <c r="AK567" s="401"/>
      <c r="AL567" s="401"/>
      <c r="AM567" s="401"/>
      <c r="AN567" s="401"/>
      <c r="AO567" s="401"/>
      <c r="AP567" s="401"/>
      <c r="AQ567" s="401"/>
      <c r="AR567" s="401"/>
      <c r="AS567" s="401"/>
      <c r="AT567" s="401"/>
      <c r="AU567" s="401"/>
      <c r="AV567" s="401"/>
      <c r="AW567" s="401"/>
      <c r="AX567" s="401"/>
      <c r="AY567" s="401"/>
      <c r="AZ567" s="401"/>
      <c r="BA567" s="401"/>
      <c r="BB567" s="401"/>
      <c r="BC567" s="401"/>
      <c r="BD567" s="401"/>
      <c r="BE567" s="401"/>
      <c r="BF567" s="401"/>
      <c r="BG567" s="401"/>
      <c r="BH567" s="401"/>
      <c r="BI567" s="401"/>
      <c r="BJ567" s="401"/>
      <c r="BK567" s="401"/>
      <c r="BL567" s="401"/>
      <c r="BM567" s="401"/>
      <c r="BN567" s="401"/>
      <c r="BO567" s="401"/>
      <c r="BP567" s="401"/>
      <c r="BQ567" s="401"/>
      <c r="BR567" s="401"/>
      <c r="BS567" s="401"/>
      <c r="BT567" s="401"/>
      <c r="BU567" s="401"/>
      <c r="BV567" s="401"/>
      <c r="BW567" s="401"/>
      <c r="BX567" s="401"/>
      <c r="BY567" s="401"/>
      <c r="BZ567" s="401"/>
      <c r="CA567" s="401"/>
      <c r="CB567" s="401"/>
      <c r="CC567" s="401"/>
      <c r="CD567" s="401"/>
      <c r="CE567" s="401"/>
      <c r="CF567" s="401"/>
      <c r="CG567" s="401"/>
      <c r="CH567" s="401"/>
      <c r="CI567" s="401"/>
      <c r="CJ567" s="401"/>
      <c r="CK567" s="401"/>
      <c r="CL567" s="401"/>
      <c r="CM567" s="401"/>
      <c r="CN567" s="401"/>
      <c r="CO567" s="401"/>
      <c r="CP567" s="401"/>
      <c r="CQ567" s="401"/>
      <c r="CR567" s="401"/>
      <c r="CS567" s="401"/>
      <c r="CT567" s="401"/>
      <c r="CU567" s="401"/>
      <c r="CV567" s="401"/>
      <c r="CW567" s="401"/>
      <c r="CX567" s="401"/>
      <c r="CY567" s="401"/>
      <c r="CZ567" s="401"/>
      <c r="DA567" s="401"/>
      <c r="DB567" s="401"/>
      <c r="DC567" s="401"/>
      <c r="DD567" s="401"/>
      <c r="DE567" s="401"/>
      <c r="DF567" s="401"/>
      <c r="DG567" s="401"/>
      <c r="DH567" s="401"/>
      <c r="DI567" s="401"/>
      <c r="DJ567" s="401"/>
      <c r="DK567" s="401"/>
      <c r="DL567" s="401"/>
      <c r="DM567" s="401"/>
      <c r="DN567" s="401"/>
      <c r="DO567" s="401"/>
      <c r="DP567" s="401"/>
      <c r="DQ567" s="401"/>
      <c r="DR567" s="401"/>
      <c r="DS567" s="401"/>
      <c r="DT567" s="401"/>
      <c r="DU567" s="401"/>
      <c r="DV567" s="401"/>
      <c r="DW567" s="401"/>
      <c r="DX567" s="401"/>
      <c r="DY567" s="401"/>
      <c r="DZ567" s="401"/>
      <c r="EA567" s="401"/>
      <c r="EB567" s="401"/>
      <c r="EC567" s="401"/>
      <c r="ED567" s="401"/>
      <c r="EE567" s="401"/>
      <c r="EF567" s="401"/>
      <c r="EG567" s="401"/>
      <c r="EH567" s="401"/>
      <c r="EI567" s="401"/>
      <c r="EJ567" s="401"/>
      <c r="EK567" s="401"/>
    </row>
    <row r="568" spans="1:141" ht="14.4" x14ac:dyDescent="0.3">
      <c r="A568" s="401"/>
      <c r="B568" s="401"/>
      <c r="C568" s="401"/>
      <c r="D568" s="401"/>
      <c r="E568" s="401"/>
      <c r="F568" s="401"/>
      <c r="G568" s="401"/>
      <c r="H568" s="401"/>
      <c r="I568" s="401"/>
      <c r="J568" s="401"/>
      <c r="K568" s="401"/>
      <c r="L568" s="401"/>
      <c r="M568" s="401"/>
      <c r="N568" s="401"/>
      <c r="O568" s="401"/>
      <c r="P568" s="401"/>
      <c r="Q568" s="401"/>
      <c r="R568" s="401"/>
      <c r="S568" s="401"/>
      <c r="T568" s="401"/>
      <c r="U568" s="401"/>
      <c r="V568" s="401"/>
      <c r="W568" s="401"/>
      <c r="X568" s="401"/>
      <c r="Y568" s="401"/>
      <c r="Z568" s="401"/>
      <c r="AA568" s="401"/>
      <c r="AB568" s="401"/>
      <c r="AC568" s="401"/>
      <c r="AD568" s="401"/>
      <c r="AE568" s="401"/>
      <c r="AF568" s="401"/>
      <c r="AG568" s="401"/>
      <c r="AH568" s="401"/>
      <c r="AI568" s="401"/>
      <c r="AJ568" s="401"/>
      <c r="AK568" s="401"/>
      <c r="AL568" s="401"/>
      <c r="AM568" s="401"/>
      <c r="AN568" s="401"/>
      <c r="AO568" s="401"/>
      <c r="AP568" s="401"/>
      <c r="AQ568" s="401"/>
      <c r="AR568" s="401"/>
      <c r="AS568" s="401"/>
      <c r="AT568" s="401"/>
      <c r="AU568" s="401"/>
      <c r="AV568" s="401"/>
      <c r="AW568" s="401"/>
      <c r="AX568" s="401"/>
      <c r="AY568" s="401"/>
      <c r="AZ568" s="401"/>
      <c r="BA568" s="401"/>
      <c r="BB568" s="401"/>
      <c r="BC568" s="401"/>
      <c r="BD568" s="401"/>
      <c r="BE568" s="401"/>
      <c r="BF568" s="401"/>
      <c r="BG568" s="401"/>
      <c r="BH568" s="401"/>
      <c r="BI568" s="401"/>
      <c r="BJ568" s="401"/>
      <c r="BK568" s="401"/>
      <c r="BL568" s="401"/>
      <c r="BM568" s="401"/>
      <c r="BN568" s="401"/>
      <c r="BO568" s="401"/>
      <c r="BP568" s="401"/>
      <c r="BQ568" s="401"/>
      <c r="BR568" s="401"/>
      <c r="BS568" s="401"/>
      <c r="BT568" s="401"/>
      <c r="BU568" s="401"/>
      <c r="BV568" s="401"/>
      <c r="BW568" s="401"/>
      <c r="BX568" s="401"/>
      <c r="BY568" s="401"/>
      <c r="BZ568" s="401"/>
      <c r="CA568" s="401"/>
      <c r="CB568" s="401"/>
      <c r="CC568" s="401"/>
      <c r="CD568" s="401"/>
      <c r="CE568" s="401"/>
      <c r="CF568" s="401"/>
      <c r="CG568" s="401"/>
      <c r="CH568" s="401"/>
      <c r="CI568" s="401"/>
      <c r="CJ568" s="401"/>
      <c r="CK568" s="401"/>
      <c r="CL568" s="401"/>
      <c r="CM568" s="401"/>
      <c r="CN568" s="401"/>
      <c r="CO568" s="401"/>
      <c r="CP568" s="401"/>
      <c r="CQ568" s="401"/>
      <c r="CR568" s="401"/>
      <c r="CS568" s="401"/>
      <c r="CT568" s="401"/>
      <c r="CU568" s="401"/>
      <c r="CV568" s="401"/>
      <c r="CW568" s="401"/>
      <c r="CX568" s="401"/>
      <c r="CY568" s="401"/>
      <c r="CZ568" s="401"/>
      <c r="DA568" s="401"/>
      <c r="DB568" s="401"/>
      <c r="DC568" s="401"/>
      <c r="DD568" s="401"/>
      <c r="DE568" s="401"/>
      <c r="DF568" s="401"/>
      <c r="DG568" s="401"/>
      <c r="DH568" s="401"/>
      <c r="DI568" s="401"/>
      <c r="DJ568" s="401"/>
      <c r="DK568" s="401"/>
      <c r="DL568" s="401"/>
      <c r="DM568" s="401"/>
      <c r="DN568" s="401"/>
      <c r="DO568" s="401"/>
      <c r="DP568" s="401"/>
      <c r="DQ568" s="401"/>
      <c r="DR568" s="401"/>
      <c r="DS568" s="401"/>
      <c r="DT568" s="401"/>
      <c r="DU568" s="401"/>
      <c r="DV568" s="401"/>
      <c r="DW568" s="401"/>
      <c r="DX568" s="401"/>
      <c r="DY568" s="401"/>
      <c r="DZ568" s="401"/>
      <c r="EA568" s="401"/>
      <c r="EB568" s="401"/>
      <c r="EC568" s="401"/>
      <c r="ED568" s="401"/>
      <c r="EE568" s="401"/>
      <c r="EF568" s="401"/>
      <c r="EG568" s="401"/>
      <c r="EH568" s="401"/>
      <c r="EI568" s="401"/>
      <c r="EJ568" s="401"/>
      <c r="EK568" s="401"/>
    </row>
    <row r="569" spans="1:141" ht="14.4" x14ac:dyDescent="0.3">
      <c r="A569" s="401"/>
      <c r="B569" s="401"/>
      <c r="C569" s="401"/>
      <c r="D569" s="401"/>
      <c r="E569" s="401"/>
      <c r="F569" s="401"/>
      <c r="G569" s="401"/>
      <c r="H569" s="401"/>
      <c r="I569" s="401"/>
      <c r="J569" s="401"/>
      <c r="K569" s="401"/>
      <c r="L569" s="401"/>
      <c r="M569" s="401"/>
      <c r="N569" s="401"/>
      <c r="O569" s="401"/>
      <c r="P569" s="401"/>
      <c r="Q569" s="401"/>
      <c r="R569" s="401"/>
      <c r="S569" s="401"/>
      <c r="T569" s="401"/>
      <c r="U569" s="401"/>
      <c r="V569" s="401"/>
      <c r="W569" s="401"/>
      <c r="X569" s="401"/>
      <c r="Y569" s="401"/>
      <c r="Z569" s="401"/>
      <c r="AA569" s="401"/>
      <c r="AB569" s="401"/>
      <c r="AC569" s="401"/>
      <c r="AD569" s="401"/>
      <c r="AE569" s="401"/>
      <c r="AF569" s="401"/>
      <c r="AG569" s="401"/>
      <c r="AH569" s="401"/>
      <c r="AI569" s="401"/>
      <c r="AJ569" s="401"/>
      <c r="AK569" s="401"/>
      <c r="AL569" s="401"/>
      <c r="AM569" s="401"/>
      <c r="AN569" s="401"/>
      <c r="AO569" s="401"/>
      <c r="AP569" s="401"/>
      <c r="AQ569" s="401"/>
      <c r="AR569" s="401"/>
      <c r="AS569" s="401"/>
      <c r="AT569" s="401"/>
      <c r="AU569" s="401"/>
      <c r="AV569" s="401"/>
      <c r="AW569" s="401"/>
      <c r="AX569" s="401"/>
      <c r="AY569" s="401"/>
      <c r="AZ569" s="401"/>
      <c r="BA569" s="401"/>
      <c r="BB569" s="401"/>
      <c r="BC569" s="401"/>
      <c r="BD569" s="401"/>
      <c r="BE569" s="401"/>
      <c r="BF569" s="401"/>
      <c r="BG569" s="401"/>
      <c r="BH569" s="401"/>
      <c r="BI569" s="401"/>
      <c r="BJ569" s="401"/>
      <c r="BK569" s="401"/>
      <c r="BL569" s="401"/>
      <c r="BM569" s="401"/>
      <c r="BN569" s="401"/>
      <c r="BO569" s="401"/>
      <c r="BP569" s="401"/>
      <c r="BQ569" s="401"/>
      <c r="BR569" s="401"/>
      <c r="BS569" s="401"/>
      <c r="BT569" s="401"/>
      <c r="BU569" s="401"/>
      <c r="BV569" s="401"/>
      <c r="BW569" s="401"/>
      <c r="BX569" s="401"/>
      <c r="BY569" s="401"/>
      <c r="BZ569" s="401"/>
      <c r="CA569" s="401"/>
      <c r="CB569" s="401"/>
      <c r="CC569" s="401"/>
      <c r="CD569" s="401"/>
      <c r="CE569" s="401"/>
      <c r="CF569" s="401"/>
      <c r="CG569" s="401"/>
      <c r="CH569" s="401"/>
      <c r="CI569" s="401"/>
      <c r="CJ569" s="401"/>
      <c r="CK569" s="401"/>
      <c r="CL569" s="401"/>
      <c r="CM569" s="401"/>
      <c r="CN569" s="401"/>
      <c r="CO569" s="401"/>
      <c r="CP569" s="401"/>
      <c r="CQ569" s="401"/>
      <c r="CR569" s="401"/>
      <c r="CS569" s="401"/>
      <c r="CT569" s="401"/>
      <c r="CU569" s="401"/>
      <c r="CV569" s="401"/>
      <c r="CW569" s="401"/>
      <c r="CX569" s="401"/>
      <c r="CY569" s="401"/>
      <c r="CZ569" s="401"/>
      <c r="DA569" s="401"/>
      <c r="DB569" s="401"/>
      <c r="DC569" s="401"/>
      <c r="DD569" s="401"/>
      <c r="DE569" s="401"/>
      <c r="DF569" s="401"/>
      <c r="DG569" s="401"/>
      <c r="DH569" s="401"/>
      <c r="DI569" s="401"/>
      <c r="DJ569" s="401"/>
      <c r="DK569" s="401"/>
      <c r="DL569" s="401"/>
      <c r="DM569" s="401"/>
      <c r="DN569" s="401"/>
      <c r="DO569" s="401"/>
      <c r="DP569" s="401"/>
      <c r="DQ569" s="401"/>
      <c r="DR569" s="401"/>
      <c r="DS569" s="401"/>
      <c r="DT569" s="401"/>
      <c r="DU569" s="401"/>
      <c r="DV569" s="401"/>
      <c r="DW569" s="401"/>
      <c r="DX569" s="401"/>
      <c r="DY569" s="401"/>
      <c r="DZ569" s="401"/>
      <c r="EA569" s="401"/>
      <c r="EB569" s="401"/>
      <c r="EC569" s="401"/>
      <c r="ED569" s="401"/>
      <c r="EE569" s="401"/>
      <c r="EF569" s="401"/>
      <c r="EG569" s="401"/>
      <c r="EH569" s="401"/>
      <c r="EI569" s="401"/>
      <c r="EJ569" s="401"/>
      <c r="EK569" s="401"/>
    </row>
    <row r="570" spans="1:141" ht="14.4" x14ac:dyDescent="0.3">
      <c r="A570" s="401"/>
      <c r="B570" s="401"/>
      <c r="C570" s="401"/>
      <c r="D570" s="401"/>
      <c r="E570" s="401"/>
      <c r="F570" s="401"/>
      <c r="G570" s="401"/>
      <c r="H570" s="401"/>
      <c r="I570" s="401"/>
      <c r="J570" s="401"/>
      <c r="K570" s="401"/>
      <c r="L570" s="401"/>
      <c r="M570" s="401"/>
      <c r="N570" s="401"/>
      <c r="O570" s="401"/>
      <c r="P570" s="401"/>
      <c r="Q570" s="401"/>
      <c r="R570" s="401"/>
      <c r="S570" s="401"/>
      <c r="T570" s="401"/>
      <c r="U570" s="401"/>
      <c r="V570" s="401"/>
      <c r="W570" s="401"/>
      <c r="X570" s="401"/>
      <c r="Y570" s="401"/>
      <c r="Z570" s="401"/>
      <c r="AA570" s="401"/>
      <c r="AB570" s="401"/>
      <c r="AC570" s="401"/>
      <c r="AD570" s="401"/>
      <c r="AE570" s="401"/>
      <c r="AF570" s="401"/>
      <c r="AG570" s="401"/>
      <c r="AH570" s="401"/>
      <c r="AI570" s="401"/>
      <c r="AJ570" s="401"/>
      <c r="AK570" s="401"/>
      <c r="AL570" s="401"/>
      <c r="AM570" s="401"/>
      <c r="AN570" s="401"/>
      <c r="AO570" s="401"/>
      <c r="AP570" s="401"/>
      <c r="AQ570" s="401"/>
      <c r="AR570" s="401"/>
      <c r="AS570" s="401"/>
      <c r="AT570" s="401"/>
      <c r="AU570" s="401"/>
      <c r="AV570" s="401"/>
      <c r="AW570" s="401"/>
      <c r="AX570" s="401"/>
      <c r="AY570" s="401"/>
      <c r="AZ570" s="401"/>
      <c r="BA570" s="401"/>
      <c r="BB570" s="401"/>
      <c r="BC570" s="401"/>
      <c r="BD570" s="401"/>
      <c r="BE570" s="401"/>
      <c r="BF570" s="401"/>
      <c r="BG570" s="401"/>
      <c r="BH570" s="401"/>
      <c r="BI570" s="401"/>
      <c r="BJ570" s="401"/>
      <c r="BK570" s="401"/>
      <c r="BL570" s="401"/>
      <c r="BM570" s="401"/>
      <c r="BN570" s="401"/>
      <c r="BO570" s="401"/>
      <c r="BP570" s="401"/>
      <c r="BQ570" s="401"/>
      <c r="BR570" s="401"/>
      <c r="BS570" s="401"/>
      <c r="BT570" s="401"/>
      <c r="BU570" s="401"/>
      <c r="BV570" s="401"/>
      <c r="BW570" s="401"/>
      <c r="BX570" s="401"/>
      <c r="BY570" s="401"/>
      <c r="BZ570" s="401"/>
      <c r="CA570" s="401"/>
      <c r="CB570" s="401"/>
      <c r="CC570" s="401"/>
      <c r="CD570" s="401"/>
      <c r="CE570" s="401"/>
      <c r="CF570" s="401"/>
      <c r="CG570" s="401"/>
      <c r="CH570" s="401"/>
      <c r="CI570" s="401"/>
      <c r="CJ570" s="401"/>
      <c r="CK570" s="401"/>
      <c r="CL570" s="401"/>
      <c r="CM570" s="401"/>
      <c r="CN570" s="401"/>
      <c r="CO570" s="401"/>
      <c r="CP570" s="401"/>
      <c r="CQ570" s="401"/>
      <c r="CR570" s="401"/>
      <c r="CS570" s="401"/>
      <c r="CT570" s="401"/>
      <c r="CU570" s="401"/>
      <c r="CV570" s="401"/>
      <c r="CW570" s="401"/>
      <c r="CX570" s="401"/>
      <c r="CY570" s="401"/>
      <c r="CZ570" s="401"/>
      <c r="DA570" s="401"/>
      <c r="DB570" s="401"/>
      <c r="DC570" s="401"/>
      <c r="DD570" s="401"/>
      <c r="DE570" s="401"/>
      <c r="DF570" s="401"/>
      <c r="DG570" s="401"/>
      <c r="DH570" s="401"/>
      <c r="DI570" s="401"/>
      <c r="DJ570" s="401"/>
      <c r="DK570" s="401"/>
      <c r="DL570" s="401"/>
      <c r="DM570" s="401"/>
      <c r="DN570" s="401"/>
      <c r="DO570" s="401"/>
      <c r="DP570" s="401"/>
      <c r="DQ570" s="401"/>
      <c r="DR570" s="401"/>
      <c r="DS570" s="401"/>
      <c r="DT570" s="401"/>
      <c r="DU570" s="401"/>
      <c r="DV570" s="401"/>
      <c r="DW570" s="401"/>
      <c r="DX570" s="401"/>
      <c r="DY570" s="401"/>
      <c r="DZ570" s="401"/>
      <c r="EA570" s="401"/>
      <c r="EB570" s="401"/>
      <c r="EC570" s="401"/>
      <c r="ED570" s="401"/>
      <c r="EE570" s="401"/>
      <c r="EF570" s="401"/>
      <c r="EG570" s="401"/>
      <c r="EH570" s="401"/>
      <c r="EI570" s="401"/>
      <c r="EJ570" s="401"/>
      <c r="EK570" s="401"/>
    </row>
    <row r="571" spans="1:141" ht="14.4" x14ac:dyDescent="0.3">
      <c r="A571" s="401"/>
      <c r="B571" s="401"/>
      <c r="C571" s="401"/>
      <c r="D571" s="401"/>
      <c r="E571" s="401"/>
      <c r="F571" s="401"/>
      <c r="G571" s="401"/>
      <c r="H571" s="401"/>
      <c r="I571" s="401"/>
      <c r="J571" s="401"/>
      <c r="K571" s="401"/>
      <c r="L571" s="401"/>
      <c r="M571" s="401"/>
      <c r="N571" s="401"/>
      <c r="O571" s="401"/>
      <c r="P571" s="401"/>
      <c r="Q571" s="401"/>
      <c r="R571" s="401"/>
      <c r="S571" s="401"/>
      <c r="T571" s="401"/>
      <c r="U571" s="401"/>
      <c r="V571" s="401"/>
      <c r="W571" s="401"/>
      <c r="X571" s="401"/>
      <c r="Y571" s="401"/>
      <c r="Z571" s="401"/>
      <c r="AA571" s="401"/>
      <c r="AB571" s="401"/>
      <c r="AC571" s="401"/>
      <c r="AD571" s="401"/>
      <c r="AE571" s="401"/>
      <c r="AF571" s="401"/>
      <c r="AG571" s="401"/>
      <c r="AH571" s="401"/>
      <c r="AI571" s="401"/>
      <c r="AJ571" s="401"/>
      <c r="AK571" s="401"/>
      <c r="AL571" s="401"/>
      <c r="AM571" s="401"/>
      <c r="AN571" s="401"/>
      <c r="AO571" s="401"/>
      <c r="AP571" s="401"/>
      <c r="AQ571" s="401"/>
      <c r="AR571" s="401"/>
      <c r="AS571" s="401"/>
      <c r="AT571" s="401"/>
      <c r="AU571" s="401"/>
      <c r="AV571" s="401"/>
      <c r="AW571" s="401"/>
      <c r="AX571" s="401"/>
      <c r="AY571" s="401"/>
      <c r="AZ571" s="401"/>
      <c r="BA571" s="401"/>
      <c r="BB571" s="401"/>
      <c r="BC571" s="401"/>
      <c r="BD571" s="401"/>
      <c r="BE571" s="401"/>
      <c r="BF571" s="401"/>
      <c r="BG571" s="401"/>
      <c r="BH571" s="401"/>
      <c r="BI571" s="401"/>
      <c r="BJ571" s="401"/>
      <c r="BK571" s="401"/>
      <c r="BL571" s="401"/>
      <c r="BM571" s="401"/>
      <c r="BN571" s="401"/>
      <c r="BO571" s="401"/>
      <c r="BP571" s="401"/>
      <c r="BQ571" s="401"/>
      <c r="BR571" s="401"/>
      <c r="BS571" s="401"/>
      <c r="BT571" s="401"/>
      <c r="BU571" s="401"/>
      <c r="BV571" s="401"/>
      <c r="BW571" s="401"/>
      <c r="BX571" s="401"/>
      <c r="BY571" s="401"/>
      <c r="BZ571" s="401"/>
      <c r="CA571" s="401"/>
      <c r="CB571" s="401"/>
      <c r="CC571" s="401"/>
      <c r="CD571" s="401"/>
      <c r="CE571" s="401"/>
      <c r="CF571" s="401"/>
      <c r="CG571" s="401"/>
      <c r="CH571" s="401"/>
      <c r="CI571" s="401"/>
      <c r="CJ571" s="401"/>
      <c r="CK571" s="401"/>
      <c r="CL571" s="401"/>
      <c r="CM571" s="401"/>
      <c r="CN571" s="401"/>
      <c r="CO571" s="401"/>
      <c r="CP571" s="401"/>
      <c r="CQ571" s="401"/>
      <c r="CR571" s="401"/>
      <c r="CS571" s="401"/>
      <c r="CT571" s="401"/>
      <c r="CU571" s="401"/>
      <c r="CV571" s="401"/>
      <c r="CW571" s="401"/>
      <c r="CX571" s="401"/>
      <c r="CY571" s="401"/>
      <c r="CZ571" s="401"/>
      <c r="DA571" s="401"/>
      <c r="DB571" s="401"/>
      <c r="DC571" s="401"/>
      <c r="DD571" s="401"/>
      <c r="DE571" s="401"/>
      <c r="DF571" s="401"/>
      <c r="DG571" s="401"/>
      <c r="DH571" s="401"/>
      <c r="DI571" s="401"/>
      <c r="DJ571" s="401"/>
      <c r="DK571" s="401"/>
      <c r="DL571" s="401"/>
      <c r="DM571" s="401"/>
      <c r="DN571" s="401"/>
      <c r="DO571" s="401"/>
      <c r="DP571" s="401"/>
      <c r="DQ571" s="401"/>
      <c r="DR571" s="401"/>
      <c r="DS571" s="401"/>
      <c r="DT571" s="401"/>
      <c r="DU571" s="401"/>
      <c r="DV571" s="401"/>
      <c r="DW571" s="401"/>
      <c r="DX571" s="401"/>
      <c r="DY571" s="401"/>
      <c r="DZ571" s="401"/>
      <c r="EA571" s="401"/>
      <c r="EB571" s="401"/>
      <c r="EC571" s="401"/>
      <c r="ED571" s="401"/>
      <c r="EE571" s="401"/>
      <c r="EF571" s="401"/>
      <c r="EG571" s="401"/>
      <c r="EH571" s="401"/>
      <c r="EI571" s="401"/>
      <c r="EJ571" s="401"/>
      <c r="EK571" s="401"/>
    </row>
    <row r="572" spans="1:141" ht="14.4" x14ac:dyDescent="0.3">
      <c r="A572" s="401"/>
      <c r="B572" s="401"/>
      <c r="C572" s="401"/>
      <c r="D572" s="401"/>
      <c r="E572" s="401"/>
      <c r="F572" s="401"/>
      <c r="G572" s="401"/>
      <c r="H572" s="401"/>
      <c r="I572" s="401"/>
      <c r="J572" s="401"/>
      <c r="K572" s="401"/>
      <c r="L572" s="401"/>
      <c r="M572" s="401"/>
      <c r="N572" s="401"/>
      <c r="O572" s="401"/>
      <c r="P572" s="401"/>
      <c r="Q572" s="401"/>
      <c r="R572" s="401"/>
      <c r="S572" s="401"/>
      <c r="T572" s="401"/>
      <c r="U572" s="401"/>
      <c r="V572" s="401"/>
      <c r="W572" s="401"/>
      <c r="X572" s="401"/>
      <c r="Y572" s="401"/>
      <c r="Z572" s="401"/>
      <c r="AA572" s="401"/>
      <c r="AB572" s="401"/>
      <c r="AC572" s="401"/>
      <c r="AD572" s="401"/>
      <c r="AE572" s="401"/>
      <c r="AF572" s="401"/>
      <c r="AG572" s="401"/>
      <c r="AH572" s="401"/>
      <c r="AI572" s="401"/>
      <c r="AJ572" s="401"/>
      <c r="AK572" s="401"/>
      <c r="AL572" s="401"/>
      <c r="AM572" s="401"/>
      <c r="AN572" s="401"/>
      <c r="AO572" s="401"/>
      <c r="AP572" s="401"/>
      <c r="AQ572" s="401"/>
      <c r="AR572" s="401"/>
      <c r="AS572" s="401"/>
      <c r="AT572" s="401"/>
      <c r="AU572" s="401"/>
      <c r="AV572" s="401"/>
      <c r="AW572" s="401"/>
      <c r="AX572" s="401"/>
      <c r="AY572" s="401"/>
      <c r="AZ572" s="401"/>
      <c r="BA572" s="401"/>
      <c r="BB572" s="401"/>
      <c r="BC572" s="401"/>
      <c r="BD572" s="401"/>
      <c r="BE572" s="401"/>
      <c r="BF572" s="401"/>
      <c r="BG572" s="401"/>
      <c r="BH572" s="401"/>
      <c r="BI572" s="401"/>
      <c r="BJ572" s="401"/>
      <c r="BK572" s="401"/>
      <c r="BL572" s="401"/>
      <c r="BM572" s="401"/>
      <c r="BN572" s="401"/>
      <c r="BO572" s="401"/>
      <c r="BP572" s="401"/>
      <c r="BQ572" s="401"/>
      <c r="BR572" s="401"/>
      <c r="BS572" s="401"/>
      <c r="BT572" s="401"/>
      <c r="BU572" s="401"/>
      <c r="BV572" s="401"/>
      <c r="BW572" s="401"/>
      <c r="BX572" s="401"/>
      <c r="BY572" s="401"/>
      <c r="BZ572" s="401"/>
      <c r="CA572" s="401"/>
      <c r="CB572" s="401"/>
      <c r="CC572" s="401"/>
      <c r="CD572" s="401"/>
      <c r="CE572" s="401"/>
      <c r="CF572" s="401"/>
      <c r="CG572" s="401"/>
      <c r="CH572" s="401"/>
      <c r="CI572" s="401"/>
      <c r="CJ572" s="401"/>
      <c r="CK572" s="401"/>
      <c r="CL572" s="401"/>
      <c r="CM572" s="401"/>
      <c r="CN572" s="401"/>
      <c r="CO572" s="401"/>
      <c r="CP572" s="401"/>
      <c r="CQ572" s="401"/>
      <c r="CR572" s="401"/>
      <c r="CS572" s="401"/>
      <c r="CT572" s="401"/>
      <c r="CU572" s="401"/>
      <c r="CV572" s="401"/>
      <c r="CW572" s="401"/>
      <c r="CX572" s="401"/>
      <c r="CY572" s="401"/>
      <c r="CZ572" s="401"/>
      <c r="DA572" s="401"/>
      <c r="DB572" s="401"/>
      <c r="DC572" s="401"/>
      <c r="DD572" s="401"/>
      <c r="DE572" s="401"/>
      <c r="DF572" s="401"/>
      <c r="DG572" s="401"/>
      <c r="DH572" s="401"/>
      <c r="DI572" s="401"/>
      <c r="DJ572" s="401"/>
      <c r="DK572" s="401"/>
      <c r="DL572" s="401"/>
      <c r="DM572" s="401"/>
      <c r="DN572" s="401"/>
      <c r="DO572" s="401"/>
      <c r="DP572" s="401"/>
      <c r="DQ572" s="401"/>
      <c r="DR572" s="401"/>
      <c r="DS572" s="401"/>
      <c r="DT572" s="401"/>
      <c r="DU572" s="401"/>
      <c r="DV572" s="401"/>
      <c r="DW572" s="401"/>
      <c r="DX572" s="401"/>
      <c r="DY572" s="401"/>
      <c r="DZ572" s="401"/>
      <c r="EA572" s="401"/>
      <c r="EB572" s="401"/>
      <c r="EC572" s="401"/>
      <c r="ED572" s="401"/>
      <c r="EE572" s="401"/>
      <c r="EF572" s="401"/>
      <c r="EG572" s="401"/>
      <c r="EH572" s="401"/>
      <c r="EI572" s="401"/>
      <c r="EJ572" s="401"/>
      <c r="EK572" s="401"/>
    </row>
    <row r="573" spans="1:141" ht="14.4" x14ac:dyDescent="0.3">
      <c r="A573" s="401"/>
      <c r="B573" s="401"/>
      <c r="C573" s="401"/>
      <c r="D573" s="401"/>
      <c r="E573" s="401"/>
      <c r="F573" s="401"/>
      <c r="G573" s="401"/>
      <c r="H573" s="401"/>
      <c r="I573" s="401"/>
      <c r="J573" s="401"/>
      <c r="K573" s="401"/>
      <c r="L573" s="401"/>
      <c r="M573" s="401"/>
      <c r="N573" s="401"/>
      <c r="O573" s="401"/>
      <c r="P573" s="401"/>
      <c r="Q573" s="401"/>
      <c r="R573" s="401"/>
      <c r="S573" s="401"/>
      <c r="T573" s="401"/>
      <c r="U573" s="401"/>
      <c r="V573" s="401"/>
      <c r="W573" s="401"/>
      <c r="X573" s="401"/>
      <c r="Y573" s="401"/>
      <c r="Z573" s="401"/>
      <c r="AA573" s="401"/>
      <c r="AB573" s="401"/>
      <c r="AC573" s="401"/>
      <c r="AD573" s="401"/>
      <c r="AE573" s="401"/>
      <c r="AF573" s="401"/>
      <c r="AG573" s="401"/>
      <c r="AH573" s="401"/>
      <c r="AI573" s="401"/>
      <c r="AJ573" s="401"/>
      <c r="AK573" s="401"/>
      <c r="AL573" s="401"/>
      <c r="AM573" s="401"/>
      <c r="AN573" s="401"/>
      <c r="AO573" s="401"/>
      <c r="AP573" s="401"/>
      <c r="AQ573" s="401"/>
      <c r="AR573" s="401"/>
      <c r="AS573" s="401"/>
      <c r="AT573" s="401"/>
      <c r="AU573" s="401"/>
      <c r="AV573" s="401"/>
      <c r="AW573" s="401"/>
      <c r="AX573" s="401"/>
      <c r="AY573" s="401"/>
      <c r="AZ573" s="401"/>
      <c r="BA573" s="401"/>
      <c r="BB573" s="401"/>
      <c r="BC573" s="401"/>
      <c r="BD573" s="401"/>
      <c r="BE573" s="401"/>
      <c r="BF573" s="401"/>
      <c r="BG573" s="401"/>
      <c r="BH573" s="401"/>
      <c r="BI573" s="401"/>
      <c r="BJ573" s="401"/>
      <c r="BK573" s="401"/>
      <c r="BL573" s="401"/>
      <c r="BM573" s="401"/>
      <c r="BN573" s="401"/>
      <c r="BO573" s="401"/>
      <c r="BP573" s="401"/>
      <c r="BQ573" s="401"/>
      <c r="BR573" s="401"/>
      <c r="BS573" s="401"/>
      <c r="BT573" s="401"/>
      <c r="BU573" s="401"/>
      <c r="BV573" s="401"/>
      <c r="BW573" s="401"/>
      <c r="BX573" s="401"/>
      <c r="BY573" s="401"/>
      <c r="BZ573" s="401"/>
      <c r="CA573" s="401"/>
      <c r="CB573" s="401"/>
      <c r="CC573" s="401"/>
      <c r="CD573" s="401"/>
      <c r="CE573" s="401"/>
      <c r="CF573" s="401"/>
      <c r="CG573" s="401"/>
      <c r="CH573" s="401"/>
      <c r="CI573" s="401"/>
      <c r="CJ573" s="401"/>
      <c r="CK573" s="401"/>
      <c r="CL573" s="401"/>
      <c r="CM573" s="401"/>
      <c r="CN573" s="401"/>
      <c r="CO573" s="401"/>
      <c r="CP573" s="401"/>
      <c r="CQ573" s="401"/>
      <c r="CR573" s="401"/>
      <c r="CS573" s="401"/>
      <c r="CT573" s="401"/>
      <c r="CU573" s="401"/>
      <c r="CV573" s="401"/>
      <c r="CW573" s="401"/>
      <c r="CX573" s="401"/>
      <c r="CY573" s="401"/>
      <c r="CZ573" s="401"/>
      <c r="DA573" s="401"/>
      <c r="DB573" s="401"/>
      <c r="DC573" s="401"/>
      <c r="DD573" s="401"/>
      <c r="DE573" s="401"/>
      <c r="DF573" s="401"/>
      <c r="DG573" s="401"/>
      <c r="DH573" s="401"/>
      <c r="DI573" s="401"/>
      <c r="DJ573" s="401"/>
      <c r="DK573" s="401"/>
      <c r="DL573" s="401"/>
      <c r="DM573" s="401"/>
      <c r="DN573" s="401"/>
      <c r="DO573" s="401"/>
      <c r="DP573" s="401"/>
      <c r="DQ573" s="401"/>
      <c r="DR573" s="401"/>
      <c r="DS573" s="401"/>
      <c r="DT573" s="401"/>
      <c r="DU573" s="401"/>
      <c r="DV573" s="401"/>
      <c r="DW573" s="401"/>
      <c r="DX573" s="401"/>
      <c r="DY573" s="401"/>
      <c r="DZ573" s="401"/>
      <c r="EA573" s="401"/>
      <c r="EB573" s="401"/>
      <c r="EC573" s="401"/>
      <c r="ED573" s="401"/>
      <c r="EE573" s="401"/>
      <c r="EF573" s="401"/>
      <c r="EG573" s="401"/>
      <c r="EH573" s="401"/>
      <c r="EI573" s="401"/>
      <c r="EJ573" s="401"/>
      <c r="EK573" s="401"/>
    </row>
    <row r="574" spans="1:141" ht="14.4" x14ac:dyDescent="0.3">
      <c r="A574" s="401"/>
      <c r="B574" s="401"/>
      <c r="C574" s="401"/>
      <c r="D574" s="401"/>
      <c r="E574" s="401"/>
      <c r="F574" s="401"/>
      <c r="G574" s="401"/>
      <c r="H574" s="401"/>
      <c r="I574" s="401"/>
      <c r="J574" s="401"/>
      <c r="K574" s="401"/>
      <c r="L574" s="401"/>
      <c r="M574" s="401"/>
      <c r="N574" s="401"/>
      <c r="O574" s="401"/>
      <c r="P574" s="401"/>
      <c r="Q574" s="401"/>
      <c r="R574" s="401"/>
      <c r="S574" s="401"/>
      <c r="T574" s="401"/>
      <c r="U574" s="401"/>
      <c r="V574" s="401"/>
      <c r="W574" s="401"/>
      <c r="X574" s="401"/>
      <c r="Y574" s="401"/>
      <c r="Z574" s="401"/>
      <c r="AA574" s="401"/>
      <c r="AB574" s="401"/>
      <c r="AC574" s="401"/>
      <c r="AD574" s="401"/>
      <c r="AE574" s="401"/>
      <c r="AF574" s="401"/>
      <c r="AG574" s="401"/>
      <c r="AH574" s="401"/>
      <c r="AI574" s="401"/>
      <c r="AJ574" s="401"/>
      <c r="AK574" s="401"/>
      <c r="AL574" s="401"/>
      <c r="AM574" s="401"/>
      <c r="AN574" s="401"/>
      <c r="AO574" s="401"/>
      <c r="AP574" s="401"/>
      <c r="AQ574" s="401"/>
      <c r="AR574" s="401"/>
      <c r="AS574" s="401"/>
      <c r="AT574" s="401"/>
      <c r="AU574" s="401"/>
      <c r="AV574" s="401"/>
      <c r="AW574" s="401"/>
      <c r="AX574" s="401"/>
      <c r="AY574" s="401"/>
      <c r="AZ574" s="401"/>
      <c r="BA574" s="401"/>
      <c r="BB574" s="401"/>
      <c r="BC574" s="401"/>
      <c r="BD574" s="401"/>
      <c r="BE574" s="401"/>
      <c r="BF574" s="401"/>
      <c r="BG574" s="401"/>
      <c r="BH574" s="401"/>
      <c r="BI574" s="401"/>
      <c r="BJ574" s="401"/>
      <c r="BK574" s="401"/>
      <c r="BL574" s="401"/>
      <c r="BM574" s="401"/>
      <c r="BN574" s="401"/>
      <c r="BO574" s="401"/>
      <c r="BP574" s="401"/>
      <c r="BQ574" s="401"/>
      <c r="BR574" s="401"/>
      <c r="BS574" s="401"/>
      <c r="BT574" s="401"/>
      <c r="BU574" s="401"/>
      <c r="BV574" s="401"/>
      <c r="BW574" s="401"/>
      <c r="BX574" s="401"/>
      <c r="BY574" s="401"/>
      <c r="BZ574" s="401"/>
      <c r="CA574" s="401"/>
      <c r="CB574" s="401"/>
      <c r="CC574" s="401"/>
      <c r="CD574" s="401"/>
      <c r="CE574" s="401"/>
      <c r="CF574" s="401"/>
      <c r="CG574" s="401"/>
      <c r="CH574" s="401"/>
      <c r="CI574" s="401"/>
      <c r="CJ574" s="401"/>
      <c r="CK574" s="401"/>
      <c r="CL574" s="401"/>
      <c r="CM574" s="401"/>
      <c r="CN574" s="401"/>
      <c r="CO574" s="401"/>
      <c r="CP574" s="401"/>
      <c r="CQ574" s="401"/>
      <c r="CR574" s="401"/>
      <c r="CS574" s="401"/>
      <c r="CT574" s="401"/>
      <c r="CU574" s="401"/>
      <c r="CV574" s="401"/>
      <c r="CW574" s="401"/>
      <c r="CX574" s="401"/>
      <c r="CY574" s="401"/>
      <c r="CZ574" s="401"/>
      <c r="DA574" s="401"/>
      <c r="DB574" s="401"/>
      <c r="DC574" s="401"/>
      <c r="DD574" s="401"/>
      <c r="DE574" s="401"/>
      <c r="DF574" s="401"/>
      <c r="DG574" s="401"/>
      <c r="DH574" s="401"/>
      <c r="DI574" s="401"/>
      <c r="DJ574" s="401"/>
      <c r="DK574" s="401"/>
      <c r="DL574" s="401"/>
      <c r="DM574" s="401"/>
      <c r="DN574" s="401"/>
      <c r="DO574" s="401"/>
      <c r="DP574" s="401"/>
      <c r="DQ574" s="401"/>
      <c r="DR574" s="401"/>
      <c r="DS574" s="401"/>
      <c r="DT574" s="401"/>
      <c r="DU574" s="401"/>
      <c r="DV574" s="401"/>
      <c r="DW574" s="401"/>
      <c r="DX574" s="401"/>
      <c r="DY574" s="401"/>
      <c r="DZ574" s="401"/>
      <c r="EA574" s="401"/>
      <c r="EB574" s="401"/>
      <c r="EC574" s="401"/>
      <c r="ED574" s="401"/>
      <c r="EE574" s="401"/>
      <c r="EF574" s="401"/>
      <c r="EG574" s="401"/>
      <c r="EH574" s="401"/>
      <c r="EI574" s="401"/>
      <c r="EJ574" s="401"/>
      <c r="EK574" s="401"/>
    </row>
    <row r="575" spans="1:141" ht="14.4" x14ac:dyDescent="0.3">
      <c r="A575" s="401"/>
      <c r="B575" s="401"/>
      <c r="C575" s="401"/>
      <c r="D575" s="401"/>
      <c r="E575" s="401"/>
      <c r="F575" s="401"/>
      <c r="G575" s="401"/>
      <c r="H575" s="401"/>
      <c r="I575" s="401"/>
      <c r="J575" s="401"/>
      <c r="K575" s="401"/>
      <c r="L575" s="401"/>
      <c r="M575" s="401"/>
      <c r="N575" s="401"/>
      <c r="O575" s="401"/>
      <c r="P575" s="401"/>
      <c r="Q575" s="401"/>
      <c r="R575" s="401"/>
      <c r="S575" s="401"/>
      <c r="T575" s="401"/>
      <c r="U575" s="401"/>
      <c r="V575" s="401"/>
      <c r="W575" s="401"/>
      <c r="X575" s="401"/>
      <c r="Y575" s="401"/>
      <c r="Z575" s="401"/>
      <c r="AA575" s="401"/>
      <c r="AB575" s="401"/>
      <c r="AC575" s="401"/>
      <c r="AD575" s="401"/>
      <c r="AE575" s="401"/>
      <c r="AF575" s="401"/>
      <c r="AG575" s="401"/>
      <c r="AH575" s="401"/>
      <c r="AI575" s="401"/>
      <c r="AJ575" s="401"/>
      <c r="AK575" s="401"/>
      <c r="AL575" s="401"/>
      <c r="AM575" s="401"/>
      <c r="AN575" s="401"/>
      <c r="AO575" s="401"/>
      <c r="AP575" s="401"/>
      <c r="AQ575" s="401"/>
      <c r="AR575" s="401"/>
      <c r="AS575" s="401"/>
      <c r="AT575" s="401"/>
      <c r="AU575" s="401"/>
      <c r="AV575" s="401"/>
      <c r="AW575" s="401"/>
      <c r="AX575" s="401"/>
      <c r="AY575" s="401"/>
      <c r="AZ575" s="401"/>
      <c r="BA575" s="401"/>
      <c r="BB575" s="401"/>
      <c r="BC575" s="401"/>
      <c r="BD575" s="401"/>
      <c r="BE575" s="401"/>
      <c r="BF575" s="401"/>
      <c r="BG575" s="401"/>
      <c r="BH575" s="401"/>
      <c r="BI575" s="401"/>
      <c r="BJ575" s="401"/>
      <c r="BK575" s="401"/>
      <c r="BL575" s="401"/>
      <c r="BM575" s="401"/>
      <c r="BN575" s="401"/>
      <c r="BO575" s="401"/>
      <c r="BP575" s="401"/>
      <c r="BQ575" s="401"/>
      <c r="BR575" s="401"/>
      <c r="BS575" s="401"/>
      <c r="BT575" s="401"/>
      <c r="BU575" s="401"/>
      <c r="BV575" s="401"/>
      <c r="BW575" s="401"/>
      <c r="BX575" s="401"/>
      <c r="BY575" s="401"/>
      <c r="BZ575" s="401"/>
      <c r="CA575" s="401"/>
      <c r="CB575" s="401"/>
      <c r="CC575" s="401"/>
      <c r="CD575" s="401"/>
      <c r="CE575" s="401"/>
      <c r="CF575" s="401"/>
      <c r="CG575" s="401"/>
      <c r="CH575" s="401"/>
      <c r="CI575" s="401"/>
      <c r="CJ575" s="401"/>
      <c r="CK575" s="401"/>
      <c r="CL575" s="401"/>
      <c r="CM575" s="401"/>
      <c r="CN575" s="401"/>
      <c r="CO575" s="401"/>
      <c r="CP575" s="401"/>
      <c r="CQ575" s="401"/>
      <c r="CR575" s="401"/>
      <c r="CS575" s="401"/>
      <c r="CT575" s="401"/>
      <c r="CU575" s="401"/>
      <c r="CV575" s="401"/>
      <c r="CW575" s="401"/>
      <c r="CX575" s="401"/>
      <c r="CY575" s="401"/>
      <c r="CZ575" s="401"/>
      <c r="DA575" s="401"/>
      <c r="DB575" s="401"/>
      <c r="DC575" s="401"/>
      <c r="DD575" s="401"/>
      <c r="DE575" s="401"/>
      <c r="DF575" s="401"/>
      <c r="DG575" s="401"/>
      <c r="DH575" s="401"/>
      <c r="DI575" s="401"/>
      <c r="DJ575" s="401"/>
      <c r="DK575" s="401"/>
      <c r="DL575" s="401"/>
      <c r="DM575" s="401"/>
      <c r="DN575" s="401"/>
      <c r="DO575" s="401"/>
      <c r="DP575" s="401"/>
      <c r="DQ575" s="401"/>
      <c r="DR575" s="401"/>
      <c r="DS575" s="401"/>
      <c r="DT575" s="401"/>
      <c r="DU575" s="401"/>
      <c r="DV575" s="401"/>
      <c r="DW575" s="401"/>
      <c r="DX575" s="401"/>
      <c r="DY575" s="401"/>
      <c r="DZ575" s="401"/>
      <c r="EA575" s="401"/>
      <c r="EB575" s="401"/>
      <c r="EC575" s="401"/>
      <c r="ED575" s="401"/>
      <c r="EE575" s="401"/>
      <c r="EF575" s="401"/>
      <c r="EG575" s="401"/>
      <c r="EH575" s="401"/>
      <c r="EI575" s="401"/>
      <c r="EJ575" s="401"/>
      <c r="EK575" s="401"/>
    </row>
    <row r="576" spans="1:141" ht="14.4" x14ac:dyDescent="0.3">
      <c r="A576" s="401"/>
      <c r="B576" s="401"/>
      <c r="C576" s="401"/>
      <c r="D576" s="401"/>
      <c r="E576" s="401"/>
      <c r="F576" s="401"/>
      <c r="G576" s="401"/>
      <c r="H576" s="401"/>
      <c r="I576" s="401"/>
      <c r="J576" s="401"/>
      <c r="K576" s="401"/>
      <c r="L576" s="401"/>
      <c r="M576" s="401"/>
      <c r="N576" s="401"/>
      <c r="O576" s="401"/>
      <c r="P576" s="401"/>
      <c r="Q576" s="401"/>
      <c r="R576" s="401"/>
      <c r="S576" s="401"/>
      <c r="T576" s="401"/>
      <c r="U576" s="401"/>
      <c r="V576" s="401"/>
      <c r="W576" s="401"/>
      <c r="X576" s="401"/>
      <c r="Y576" s="401"/>
      <c r="Z576" s="401"/>
      <c r="AA576" s="401"/>
      <c r="AB576" s="401"/>
      <c r="AC576" s="401"/>
      <c r="AD576" s="401"/>
      <c r="AE576" s="401"/>
      <c r="AF576" s="401"/>
      <c r="AG576" s="401"/>
      <c r="AH576" s="401"/>
      <c r="AI576" s="401"/>
      <c r="AJ576" s="401"/>
      <c r="AK576" s="401"/>
      <c r="AL576" s="401"/>
      <c r="AM576" s="401"/>
      <c r="AN576" s="401"/>
      <c r="AO576" s="401"/>
      <c r="AP576" s="401"/>
      <c r="AQ576" s="401"/>
      <c r="AR576" s="401"/>
      <c r="AS576" s="401"/>
      <c r="AT576" s="401"/>
      <c r="AU576" s="401"/>
      <c r="AV576" s="401"/>
      <c r="AW576" s="401"/>
      <c r="AX576" s="401"/>
      <c r="AY576" s="401"/>
      <c r="AZ576" s="401"/>
      <c r="BA576" s="401"/>
      <c r="BB576" s="401"/>
      <c r="BC576" s="401"/>
      <c r="BD576" s="401"/>
      <c r="BE576" s="401"/>
      <c r="BF576" s="401"/>
      <c r="BG576" s="401"/>
      <c r="BH576" s="401"/>
      <c r="BI576" s="401"/>
      <c r="BJ576" s="401"/>
      <c r="BK576" s="401"/>
      <c r="BL576" s="401"/>
      <c r="BM576" s="401"/>
      <c r="BN576" s="401"/>
      <c r="BO576" s="401"/>
      <c r="BP576" s="401"/>
      <c r="BQ576" s="401"/>
      <c r="BR576" s="401"/>
      <c r="BS576" s="401"/>
      <c r="BT576" s="401"/>
      <c r="BU576" s="401"/>
      <c r="BV576" s="401"/>
      <c r="BW576" s="401"/>
      <c r="BX576" s="401"/>
      <c r="BY576" s="401"/>
      <c r="BZ576" s="401"/>
      <c r="CA576" s="401"/>
      <c r="CB576" s="401"/>
      <c r="CC576" s="401"/>
      <c r="CD576" s="401"/>
      <c r="CE576" s="401"/>
      <c r="CF576" s="401"/>
      <c r="CG576" s="401"/>
      <c r="CH576" s="401"/>
      <c r="CI576" s="401"/>
      <c r="CJ576" s="401"/>
      <c r="CK576" s="401"/>
      <c r="CL576" s="401"/>
      <c r="CM576" s="401"/>
      <c r="CN576" s="401"/>
      <c r="CO576" s="401"/>
      <c r="CP576" s="401"/>
      <c r="CQ576" s="401"/>
      <c r="CR576" s="401"/>
      <c r="CS576" s="401"/>
      <c r="CT576" s="401"/>
      <c r="CU576" s="401"/>
      <c r="CV576" s="401"/>
      <c r="CW576" s="401"/>
      <c r="CX576" s="401"/>
      <c r="CY576" s="401"/>
      <c r="CZ576" s="401"/>
      <c r="DA576" s="401"/>
      <c r="DB576" s="401"/>
      <c r="DC576" s="401"/>
      <c r="DD576" s="401"/>
      <c r="DE576" s="401"/>
      <c r="DF576" s="401"/>
      <c r="DG576" s="401"/>
      <c r="DH576" s="401"/>
      <c r="DI576" s="401"/>
      <c r="DJ576" s="401"/>
      <c r="DK576" s="401"/>
      <c r="DL576" s="401"/>
      <c r="DM576" s="401"/>
      <c r="DN576" s="401"/>
      <c r="DO576" s="401"/>
      <c r="DP576" s="401"/>
      <c r="DQ576" s="401"/>
      <c r="DR576" s="401"/>
      <c r="DS576" s="401"/>
      <c r="DT576" s="401"/>
      <c r="DU576" s="401"/>
      <c r="DV576" s="401"/>
      <c r="DW576" s="401"/>
      <c r="DX576" s="401"/>
      <c r="DY576" s="401"/>
      <c r="DZ576" s="401"/>
      <c r="EA576" s="401"/>
      <c r="EB576" s="401"/>
      <c r="EC576" s="401"/>
      <c r="ED576" s="401"/>
      <c r="EE576" s="401"/>
      <c r="EF576" s="401"/>
      <c r="EG576" s="401"/>
      <c r="EH576" s="401"/>
      <c r="EI576" s="401"/>
      <c r="EJ576" s="401"/>
      <c r="EK576" s="401"/>
    </row>
    <row r="577" spans="1:141" ht="14.4" x14ac:dyDescent="0.3">
      <c r="A577" s="401"/>
      <c r="B577" s="401"/>
      <c r="C577" s="401"/>
      <c r="D577" s="401"/>
      <c r="E577" s="401"/>
      <c r="F577" s="401"/>
      <c r="G577" s="401"/>
      <c r="H577" s="401"/>
      <c r="I577" s="401"/>
      <c r="J577" s="401"/>
      <c r="K577" s="401"/>
      <c r="L577" s="401"/>
      <c r="M577" s="401"/>
      <c r="N577" s="401"/>
      <c r="O577" s="401"/>
      <c r="P577" s="401"/>
      <c r="Q577" s="401"/>
      <c r="R577" s="401"/>
      <c r="S577" s="401"/>
      <c r="T577" s="401"/>
      <c r="U577" s="401"/>
      <c r="V577" s="401"/>
      <c r="W577" s="401"/>
      <c r="X577" s="401"/>
      <c r="Y577" s="401"/>
      <c r="Z577" s="401"/>
      <c r="AA577" s="401"/>
      <c r="AB577" s="401"/>
      <c r="AC577" s="401"/>
      <c r="AD577" s="401"/>
      <c r="AE577" s="401"/>
      <c r="AF577" s="401"/>
      <c r="AG577" s="401"/>
      <c r="AH577" s="401"/>
      <c r="AI577" s="401"/>
      <c r="AJ577" s="401"/>
      <c r="AK577" s="401"/>
      <c r="AL577" s="401"/>
      <c r="AM577" s="401"/>
      <c r="AN577" s="401"/>
      <c r="AO577" s="401"/>
      <c r="AP577" s="401"/>
      <c r="AQ577" s="401"/>
      <c r="AR577" s="401"/>
      <c r="AS577" s="401"/>
      <c r="AT577" s="401"/>
      <c r="AU577" s="401"/>
      <c r="AV577" s="401"/>
      <c r="AW577" s="401"/>
      <c r="AX577" s="401"/>
      <c r="AY577" s="401"/>
      <c r="AZ577" s="401"/>
      <c r="BA577" s="401"/>
      <c r="BB577" s="401"/>
      <c r="BC577" s="401"/>
      <c r="BD577" s="401"/>
      <c r="BE577" s="401"/>
      <c r="BF577" s="401"/>
      <c r="BG577" s="401"/>
      <c r="BH577" s="401"/>
      <c r="BI577" s="401"/>
      <c r="BJ577" s="401"/>
      <c r="BK577" s="401"/>
      <c r="BL577" s="401"/>
      <c r="BM577" s="401"/>
      <c r="BN577" s="401"/>
      <c r="BO577" s="401"/>
      <c r="BP577" s="401"/>
      <c r="BQ577" s="401"/>
      <c r="BR577" s="401"/>
      <c r="BS577" s="401"/>
      <c r="BT577" s="401"/>
      <c r="BU577" s="401"/>
      <c r="BV577" s="401"/>
      <c r="BW577" s="401"/>
      <c r="BX577" s="401"/>
      <c r="BY577" s="401"/>
      <c r="BZ577" s="401"/>
      <c r="CA577" s="401"/>
      <c r="CB577" s="401"/>
      <c r="CC577" s="401"/>
      <c r="CD577" s="401"/>
      <c r="CE577" s="401"/>
      <c r="CF577" s="401"/>
      <c r="CG577" s="401"/>
      <c r="CH577" s="401"/>
      <c r="CI577" s="401"/>
      <c r="CJ577" s="401"/>
      <c r="CK577" s="401"/>
      <c r="CL577" s="401"/>
      <c r="CM577" s="401"/>
      <c r="CN577" s="401"/>
      <c r="CO577" s="401"/>
      <c r="CP577" s="401"/>
      <c r="CQ577" s="401"/>
      <c r="CR577" s="401"/>
      <c r="CS577" s="401"/>
      <c r="CT577" s="401"/>
      <c r="CU577" s="401"/>
      <c r="CV577" s="401"/>
      <c r="CW577" s="401"/>
      <c r="CX577" s="401"/>
      <c r="CY577" s="401"/>
      <c r="CZ577" s="401"/>
      <c r="DA577" s="401"/>
      <c r="DB577" s="401"/>
      <c r="DC577" s="401"/>
      <c r="DD577" s="401"/>
      <c r="DE577" s="401"/>
      <c r="DF577" s="401"/>
      <c r="DG577" s="401"/>
      <c r="DH577" s="401"/>
      <c r="DI577" s="401"/>
      <c r="DJ577" s="401"/>
      <c r="DK577" s="401"/>
      <c r="DL577" s="401"/>
      <c r="DM577" s="401"/>
      <c r="DN577" s="401"/>
      <c r="DO577" s="401"/>
      <c r="DP577" s="401"/>
      <c r="DQ577" s="401"/>
      <c r="DR577" s="401"/>
      <c r="DS577" s="401"/>
      <c r="DT577" s="401"/>
      <c r="DU577" s="401"/>
      <c r="DV577" s="401"/>
      <c r="DW577" s="401"/>
      <c r="DX577" s="401"/>
      <c r="DY577" s="401"/>
      <c r="DZ577" s="401"/>
      <c r="EA577" s="401"/>
      <c r="EB577" s="401"/>
      <c r="EC577" s="401"/>
      <c r="ED577" s="401"/>
      <c r="EE577" s="401"/>
      <c r="EF577" s="401"/>
      <c r="EG577" s="401"/>
      <c r="EH577" s="401"/>
      <c r="EI577" s="401"/>
      <c r="EJ577" s="401"/>
      <c r="EK577" s="401"/>
    </row>
    <row r="578" spans="1:141" ht="14.4" x14ac:dyDescent="0.3">
      <c r="A578" s="401"/>
      <c r="B578" s="401"/>
      <c r="C578" s="401"/>
      <c r="D578" s="401"/>
      <c r="E578" s="401"/>
      <c r="F578" s="401"/>
      <c r="G578" s="401"/>
      <c r="H578" s="401"/>
      <c r="I578" s="401"/>
      <c r="J578" s="401"/>
      <c r="K578" s="401"/>
      <c r="L578" s="401"/>
      <c r="M578" s="401"/>
      <c r="N578" s="401"/>
      <c r="O578" s="401"/>
      <c r="P578" s="401"/>
      <c r="Q578" s="401"/>
      <c r="R578" s="401"/>
      <c r="S578" s="401"/>
      <c r="T578" s="401"/>
      <c r="U578" s="401"/>
      <c r="V578" s="401"/>
      <c r="W578" s="401"/>
      <c r="X578" s="401"/>
      <c r="Y578" s="401"/>
      <c r="Z578" s="401"/>
      <c r="AA578" s="401"/>
      <c r="AB578" s="401"/>
      <c r="AC578" s="401"/>
      <c r="AD578" s="401"/>
      <c r="AE578" s="401"/>
      <c r="AF578" s="401"/>
      <c r="AG578" s="401"/>
      <c r="AH578" s="401"/>
      <c r="AI578" s="401"/>
      <c r="AJ578" s="401"/>
      <c r="AK578" s="401"/>
      <c r="AL578" s="401"/>
      <c r="AM578" s="401"/>
      <c r="AN578" s="401"/>
      <c r="AO578" s="401"/>
      <c r="AP578" s="401"/>
      <c r="AQ578" s="401"/>
      <c r="AR578" s="401"/>
      <c r="AS578" s="401"/>
      <c r="AT578" s="401"/>
      <c r="AU578" s="401"/>
      <c r="AV578" s="401"/>
      <c r="AW578" s="401"/>
      <c r="AX578" s="401"/>
      <c r="AY578" s="401"/>
      <c r="AZ578" s="401"/>
      <c r="BA578" s="401"/>
      <c r="BB578" s="401"/>
      <c r="BC578" s="401"/>
      <c r="BD578" s="401"/>
      <c r="BE578" s="401"/>
      <c r="BF578" s="401"/>
      <c r="BG578" s="401"/>
      <c r="BH578" s="401"/>
      <c r="BI578" s="401"/>
      <c r="BJ578" s="401"/>
      <c r="BK578" s="401"/>
      <c r="BL578" s="401"/>
      <c r="BM578" s="401"/>
      <c r="BN578" s="401"/>
      <c r="BO578" s="401"/>
      <c r="BP578" s="401"/>
      <c r="BQ578" s="401"/>
      <c r="BR578" s="401"/>
      <c r="BS578" s="401"/>
      <c r="BT578" s="401"/>
      <c r="BU578" s="401"/>
      <c r="BV578" s="401"/>
      <c r="BW578" s="401"/>
      <c r="BX578" s="401"/>
      <c r="BY578" s="401"/>
      <c r="BZ578" s="401"/>
      <c r="CA578" s="401"/>
      <c r="CB578" s="401"/>
      <c r="CC578" s="401"/>
      <c r="CD578" s="401"/>
      <c r="CE578" s="401"/>
      <c r="CF578" s="401"/>
      <c r="CG578" s="401"/>
      <c r="CH578" s="401"/>
      <c r="CI578" s="401"/>
      <c r="CJ578" s="401"/>
      <c r="CK578" s="401"/>
      <c r="CL578" s="401"/>
      <c r="CM578" s="401"/>
      <c r="CN578" s="401"/>
      <c r="CO578" s="401"/>
      <c r="CP578" s="401"/>
      <c r="CQ578" s="401"/>
      <c r="CR578" s="401"/>
      <c r="CS578" s="401"/>
      <c r="CT578" s="401"/>
      <c r="CU578" s="401"/>
      <c r="CV578" s="401"/>
      <c r="CW578" s="401"/>
      <c r="CX578" s="401"/>
      <c r="CY578" s="401"/>
      <c r="CZ578" s="401"/>
      <c r="DA578" s="401"/>
      <c r="DB578" s="401"/>
      <c r="DC578" s="401"/>
      <c r="DD578" s="401"/>
      <c r="DE578" s="401"/>
      <c r="DF578" s="401"/>
      <c r="DG578" s="401"/>
      <c r="DH578" s="401"/>
      <c r="DI578" s="401"/>
      <c r="DJ578" s="401"/>
      <c r="DK578" s="401"/>
      <c r="DL578" s="401"/>
      <c r="DM578" s="401"/>
      <c r="DN578" s="401"/>
      <c r="DO578" s="401"/>
      <c r="DP578" s="401"/>
      <c r="DQ578" s="401"/>
      <c r="DR578" s="401"/>
      <c r="DS578" s="401"/>
      <c r="DT578" s="401"/>
      <c r="DU578" s="401"/>
      <c r="DV578" s="401"/>
      <c r="DW578" s="401"/>
      <c r="DX578" s="401"/>
      <c r="DY578" s="401"/>
      <c r="DZ578" s="401"/>
      <c r="EA578" s="401"/>
      <c r="EB578" s="401"/>
      <c r="EC578" s="401"/>
      <c r="ED578" s="401"/>
      <c r="EE578" s="401"/>
      <c r="EF578" s="401"/>
      <c r="EG578" s="401"/>
      <c r="EH578" s="401"/>
      <c r="EI578" s="401"/>
      <c r="EJ578" s="401"/>
      <c r="EK578" s="401"/>
    </row>
    <row r="579" spans="1:141" ht="14.4" x14ac:dyDescent="0.3">
      <c r="A579" s="401"/>
      <c r="B579" s="401"/>
      <c r="C579" s="401"/>
      <c r="D579" s="401"/>
      <c r="E579" s="401"/>
      <c r="F579" s="401"/>
      <c r="G579" s="401"/>
      <c r="H579" s="401"/>
      <c r="I579" s="401"/>
      <c r="J579" s="401"/>
      <c r="K579" s="401"/>
      <c r="L579" s="401"/>
      <c r="M579" s="401"/>
      <c r="N579" s="401"/>
      <c r="O579" s="401"/>
      <c r="P579" s="401"/>
      <c r="Q579" s="401"/>
      <c r="R579" s="401"/>
      <c r="S579" s="401"/>
      <c r="T579" s="401"/>
      <c r="U579" s="401"/>
      <c r="V579" s="401"/>
      <c r="W579" s="401"/>
      <c r="X579" s="401"/>
      <c r="Y579" s="401"/>
      <c r="Z579" s="401"/>
      <c r="AA579" s="401"/>
      <c r="AB579" s="401"/>
      <c r="AC579" s="401"/>
      <c r="AD579" s="401"/>
      <c r="AE579" s="401"/>
      <c r="AF579" s="401"/>
      <c r="AG579" s="401"/>
      <c r="AH579" s="401"/>
      <c r="AI579" s="401"/>
      <c r="AJ579" s="401"/>
      <c r="AK579" s="401"/>
      <c r="AL579" s="401"/>
      <c r="AM579" s="401"/>
      <c r="AN579" s="401"/>
      <c r="AO579" s="401"/>
      <c r="AP579" s="401"/>
      <c r="AQ579" s="401"/>
      <c r="AR579" s="401"/>
      <c r="AS579" s="401"/>
      <c r="AT579" s="401"/>
      <c r="AU579" s="401"/>
      <c r="AV579" s="401"/>
      <c r="AW579" s="401"/>
      <c r="AX579" s="401"/>
      <c r="AY579" s="401"/>
      <c r="AZ579" s="401"/>
      <c r="BA579" s="401"/>
      <c r="BB579" s="401"/>
      <c r="BC579" s="401"/>
      <c r="BD579" s="401"/>
      <c r="BE579" s="401"/>
      <c r="BF579" s="401"/>
      <c r="BG579" s="401"/>
      <c r="BH579" s="401"/>
      <c r="BI579" s="401"/>
      <c r="BJ579" s="401"/>
      <c r="BK579" s="401"/>
      <c r="BL579" s="401"/>
      <c r="BM579" s="401"/>
      <c r="BN579" s="401"/>
      <c r="BO579" s="401"/>
      <c r="BP579" s="401"/>
      <c r="BQ579" s="401"/>
      <c r="BR579" s="401"/>
      <c r="BS579" s="401"/>
      <c r="BT579" s="401"/>
      <c r="BU579" s="401"/>
      <c r="BV579" s="401"/>
      <c r="BW579" s="401"/>
      <c r="BX579" s="401"/>
      <c r="BY579" s="401"/>
      <c r="BZ579" s="401"/>
      <c r="CA579" s="401"/>
      <c r="CB579" s="401"/>
      <c r="CC579" s="401"/>
      <c r="CD579" s="401"/>
      <c r="CE579" s="401"/>
      <c r="CF579" s="401"/>
      <c r="CG579" s="401"/>
      <c r="CH579" s="401"/>
      <c r="CI579" s="401"/>
      <c r="CJ579" s="401"/>
      <c r="CK579" s="401"/>
      <c r="CL579" s="401"/>
      <c r="CM579" s="401"/>
      <c r="CN579" s="401"/>
      <c r="CO579" s="401"/>
      <c r="CP579" s="401"/>
      <c r="CQ579" s="401"/>
      <c r="CR579" s="401"/>
      <c r="CS579" s="401"/>
      <c r="CT579" s="401"/>
      <c r="CU579" s="401"/>
      <c r="CV579" s="401"/>
      <c r="CW579" s="401"/>
      <c r="CX579" s="401"/>
      <c r="CY579" s="401"/>
      <c r="CZ579" s="401"/>
      <c r="DA579" s="401"/>
      <c r="DB579" s="401"/>
      <c r="DC579" s="401"/>
      <c r="DD579" s="401"/>
      <c r="DE579" s="401"/>
      <c r="DF579" s="401"/>
      <c r="DG579" s="401"/>
      <c r="DH579" s="401"/>
      <c r="DI579" s="401"/>
      <c r="DJ579" s="401"/>
      <c r="DK579" s="401"/>
      <c r="DL579" s="401"/>
      <c r="DM579" s="401"/>
      <c r="DN579" s="401"/>
      <c r="DO579" s="401"/>
      <c r="DP579" s="401"/>
      <c r="DQ579" s="401"/>
      <c r="DR579" s="401"/>
      <c r="DS579" s="401"/>
      <c r="DT579" s="401"/>
      <c r="DU579" s="401"/>
      <c r="DV579" s="401"/>
      <c r="DW579" s="401"/>
      <c r="DX579" s="401"/>
      <c r="DY579" s="401"/>
      <c r="DZ579" s="401"/>
      <c r="EA579" s="401"/>
      <c r="EB579" s="401"/>
      <c r="EC579" s="401"/>
      <c r="ED579" s="401"/>
      <c r="EE579" s="401"/>
      <c r="EF579" s="401"/>
      <c r="EG579" s="401"/>
      <c r="EH579" s="401"/>
      <c r="EI579" s="401"/>
      <c r="EJ579" s="401"/>
      <c r="EK579" s="401"/>
    </row>
    <row r="580" spans="1:141" ht="14.4" x14ac:dyDescent="0.3">
      <c r="A580" s="401"/>
      <c r="B580" s="401"/>
      <c r="C580" s="401"/>
      <c r="D580" s="401"/>
      <c r="E580" s="401"/>
      <c r="F580" s="401"/>
      <c r="G580" s="401"/>
      <c r="H580" s="401"/>
      <c r="I580" s="401"/>
      <c r="J580" s="401"/>
      <c r="K580" s="401"/>
      <c r="L580" s="401"/>
      <c r="M580" s="401"/>
      <c r="N580" s="401"/>
      <c r="O580" s="401"/>
      <c r="P580" s="401"/>
      <c r="Q580" s="401"/>
      <c r="R580" s="401"/>
      <c r="S580" s="401"/>
      <c r="T580" s="401"/>
      <c r="U580" s="401"/>
      <c r="V580" s="401"/>
      <c r="W580" s="401"/>
      <c r="X580" s="401"/>
      <c r="Y580" s="401"/>
      <c r="Z580" s="401"/>
      <c r="AA580" s="401"/>
      <c r="AB580" s="401"/>
      <c r="AC580" s="401"/>
      <c r="AD580" s="401"/>
      <c r="AE580" s="401"/>
      <c r="AF580" s="401"/>
      <c r="AG580" s="401"/>
      <c r="AH580" s="401"/>
      <c r="AI580" s="401"/>
      <c r="AJ580" s="401"/>
      <c r="AK580" s="401"/>
      <c r="AL580" s="401"/>
      <c r="AM580" s="401"/>
      <c r="AN580" s="401"/>
      <c r="AO580" s="401"/>
      <c r="AP580" s="401"/>
      <c r="AQ580" s="401"/>
      <c r="AR580" s="401"/>
      <c r="AS580" s="401"/>
      <c r="AT580" s="401"/>
      <c r="AU580" s="401"/>
      <c r="AV580" s="401"/>
      <c r="AW580" s="401"/>
      <c r="AX580" s="401"/>
      <c r="AY580" s="401"/>
      <c r="AZ580" s="401"/>
      <c r="BA580" s="401"/>
      <c r="BB580" s="401"/>
      <c r="BC580" s="401"/>
      <c r="BD580" s="401"/>
      <c r="BE580" s="401"/>
      <c r="BF580" s="401"/>
      <c r="BG580" s="401"/>
      <c r="BH580" s="401"/>
      <c r="BI580" s="401"/>
      <c r="BJ580" s="401"/>
      <c r="BK580" s="401"/>
      <c r="BL580" s="401"/>
      <c r="BM580" s="401"/>
      <c r="BN580" s="401"/>
      <c r="BO580" s="401"/>
      <c r="BP580" s="401"/>
      <c r="BQ580" s="401"/>
      <c r="BR580" s="401"/>
      <c r="BS580" s="401"/>
      <c r="BT580" s="401"/>
      <c r="BU580" s="401"/>
      <c r="BV580" s="401"/>
      <c r="BW580" s="401"/>
      <c r="BX580" s="401"/>
      <c r="BY580" s="401"/>
      <c r="BZ580" s="401"/>
      <c r="CA580" s="401"/>
      <c r="CB580" s="401"/>
      <c r="CC580" s="401"/>
      <c r="CD580" s="401"/>
      <c r="CE580" s="401"/>
      <c r="CF580" s="401"/>
      <c r="CG580" s="401"/>
      <c r="CH580" s="401"/>
      <c r="CI580" s="401"/>
      <c r="CJ580" s="401"/>
      <c r="CK580" s="401"/>
      <c r="CL580" s="401"/>
      <c r="CM580" s="401"/>
      <c r="CN580" s="401"/>
      <c r="CO580" s="401"/>
      <c r="CP580" s="401"/>
      <c r="CQ580" s="401"/>
      <c r="CR580" s="401"/>
      <c r="CS580" s="401"/>
      <c r="CT580" s="401"/>
      <c r="CU580" s="401"/>
      <c r="CV580" s="401"/>
      <c r="CW580" s="401"/>
      <c r="CX580" s="401"/>
      <c r="CY580" s="401"/>
      <c r="CZ580" s="401"/>
      <c r="DA580" s="401"/>
      <c r="DB580" s="401"/>
      <c r="DC580" s="401"/>
      <c r="DD580" s="401"/>
      <c r="DE580" s="401"/>
      <c r="DF580" s="401"/>
      <c r="DG580" s="401"/>
      <c r="DH580" s="401"/>
      <c r="DI580" s="401"/>
      <c r="DJ580" s="401"/>
      <c r="DK580" s="401"/>
      <c r="DL580" s="401"/>
      <c r="DM580" s="401"/>
      <c r="DN580" s="401"/>
      <c r="DO580" s="401"/>
      <c r="DP580" s="401"/>
      <c r="DQ580" s="401"/>
      <c r="DR580" s="401"/>
      <c r="DS580" s="401"/>
      <c r="DT580" s="401"/>
      <c r="DU580" s="401"/>
      <c r="DV580" s="401"/>
      <c r="DW580" s="401"/>
      <c r="DX580" s="401"/>
      <c r="DY580" s="401"/>
      <c r="DZ580" s="401"/>
      <c r="EA580" s="401"/>
      <c r="EB580" s="401"/>
      <c r="EC580" s="401"/>
      <c r="ED580" s="401"/>
      <c r="EE580" s="401"/>
      <c r="EF580" s="401"/>
      <c r="EG580" s="401"/>
      <c r="EH580" s="401"/>
      <c r="EI580" s="401"/>
      <c r="EJ580" s="401"/>
      <c r="EK580" s="401"/>
    </row>
    <row r="581" spans="1:141" ht="14.4" x14ac:dyDescent="0.3">
      <c r="A581" s="401"/>
      <c r="B581" s="401"/>
      <c r="C581" s="401"/>
      <c r="D581" s="401"/>
      <c r="E581" s="401"/>
      <c r="F581" s="401"/>
      <c r="G581" s="401"/>
      <c r="H581" s="401"/>
      <c r="I581" s="401"/>
      <c r="J581" s="401"/>
      <c r="K581" s="401"/>
      <c r="L581" s="401"/>
      <c r="M581" s="401"/>
      <c r="N581" s="401"/>
      <c r="O581" s="401"/>
      <c r="P581" s="401"/>
      <c r="Q581" s="401"/>
      <c r="R581" s="401"/>
      <c r="S581" s="401"/>
      <c r="T581" s="401"/>
      <c r="U581" s="401"/>
      <c r="V581" s="401"/>
      <c r="W581" s="401"/>
      <c r="X581" s="401"/>
      <c r="Y581" s="401"/>
      <c r="Z581" s="401"/>
      <c r="AA581" s="401"/>
      <c r="AB581" s="401"/>
      <c r="AC581" s="401"/>
      <c r="AD581" s="401"/>
      <c r="AE581" s="401"/>
      <c r="AF581" s="401"/>
      <c r="AG581" s="401"/>
      <c r="AH581" s="401"/>
      <c r="AI581" s="401"/>
      <c r="AJ581" s="401"/>
      <c r="AK581" s="401"/>
      <c r="AL581" s="401"/>
      <c r="AM581" s="401"/>
      <c r="AN581" s="401"/>
      <c r="AO581" s="401"/>
      <c r="AP581" s="401"/>
      <c r="AQ581" s="401"/>
      <c r="AR581" s="401"/>
      <c r="AS581" s="401"/>
      <c r="AT581" s="401"/>
      <c r="AU581" s="401"/>
      <c r="AV581" s="401"/>
      <c r="AW581" s="401"/>
      <c r="AX581" s="401"/>
      <c r="AY581" s="401"/>
      <c r="AZ581" s="401"/>
      <c r="BA581" s="401"/>
      <c r="BB581" s="401"/>
      <c r="BC581" s="401"/>
      <c r="BD581" s="401"/>
      <c r="BE581" s="401"/>
      <c r="BF581" s="401"/>
      <c r="BG581" s="401"/>
      <c r="BH581" s="401"/>
      <c r="BI581" s="401"/>
      <c r="BJ581" s="401"/>
      <c r="BK581" s="401"/>
      <c r="BL581" s="401"/>
      <c r="BM581" s="401"/>
      <c r="BN581" s="401"/>
      <c r="BO581" s="401"/>
      <c r="BP581" s="401"/>
      <c r="BQ581" s="401"/>
      <c r="BR581" s="401"/>
      <c r="BS581" s="401"/>
      <c r="BT581" s="401"/>
      <c r="BU581" s="401"/>
      <c r="BV581" s="401"/>
      <c r="BW581" s="401"/>
      <c r="BX581" s="401"/>
      <c r="BY581" s="401"/>
      <c r="BZ581" s="401"/>
      <c r="CA581" s="401"/>
      <c r="CB581" s="401"/>
      <c r="CC581" s="401"/>
      <c r="CD581" s="401"/>
      <c r="CE581" s="401"/>
      <c r="CF581" s="401"/>
      <c r="CG581" s="401"/>
      <c r="CH581" s="401"/>
      <c r="CI581" s="401"/>
      <c r="CJ581" s="401"/>
      <c r="CK581" s="401"/>
      <c r="CL581" s="401"/>
      <c r="CM581" s="401"/>
      <c r="CN581" s="401"/>
      <c r="CO581" s="401"/>
      <c r="CP581" s="401"/>
      <c r="CQ581" s="401"/>
      <c r="CR581" s="401"/>
      <c r="CS581" s="401"/>
      <c r="CT581" s="401"/>
      <c r="CU581" s="401"/>
      <c r="CV581" s="401"/>
      <c r="CW581" s="401"/>
      <c r="CX581" s="401"/>
      <c r="CY581" s="401"/>
      <c r="CZ581" s="401"/>
      <c r="DA581" s="401"/>
      <c r="DB581" s="401"/>
      <c r="DC581" s="401"/>
      <c r="DD581" s="401"/>
      <c r="DE581" s="401"/>
      <c r="DF581" s="401"/>
      <c r="DG581" s="401"/>
      <c r="DH581" s="401"/>
      <c r="DI581" s="401"/>
      <c r="DJ581" s="401"/>
      <c r="DK581" s="401"/>
      <c r="DL581" s="401"/>
      <c r="DM581" s="401"/>
      <c r="DN581" s="401"/>
      <c r="DO581" s="401"/>
      <c r="DP581" s="401"/>
      <c r="DQ581" s="401"/>
      <c r="DR581" s="401"/>
      <c r="DS581" s="401"/>
      <c r="DT581" s="401"/>
      <c r="DU581" s="401"/>
      <c r="DV581" s="401"/>
      <c r="DW581" s="401"/>
      <c r="DX581" s="401"/>
      <c r="DY581" s="401"/>
      <c r="DZ581" s="401"/>
      <c r="EA581" s="401"/>
      <c r="EB581" s="401"/>
      <c r="EC581" s="401"/>
      <c r="ED581" s="401"/>
      <c r="EE581" s="401"/>
      <c r="EF581" s="401"/>
      <c r="EG581" s="401"/>
      <c r="EH581" s="401"/>
      <c r="EI581" s="401"/>
      <c r="EJ581" s="401"/>
      <c r="EK581" s="401"/>
    </row>
    <row r="582" spans="1:141" ht="14.4" x14ac:dyDescent="0.3">
      <c r="A582" s="401"/>
      <c r="B582" s="401"/>
      <c r="C582" s="401"/>
      <c r="D582" s="401"/>
      <c r="E582" s="401"/>
      <c r="F582" s="401"/>
      <c r="G582" s="401"/>
      <c r="H582" s="401"/>
      <c r="I582" s="401"/>
      <c r="J582" s="401"/>
      <c r="K582" s="401"/>
      <c r="L582" s="401"/>
      <c r="M582" s="401"/>
      <c r="N582" s="401"/>
      <c r="O582" s="401"/>
      <c r="P582" s="401"/>
      <c r="Q582" s="401"/>
      <c r="R582" s="401"/>
      <c r="S582" s="401"/>
      <c r="T582" s="401"/>
      <c r="U582" s="401"/>
      <c r="V582" s="401"/>
      <c r="W582" s="401"/>
      <c r="X582" s="401"/>
      <c r="Y582" s="401"/>
      <c r="Z582" s="401"/>
      <c r="AA582" s="401"/>
      <c r="AB582" s="401"/>
      <c r="AC582" s="401"/>
      <c r="AD582" s="401"/>
      <c r="AE582" s="401"/>
      <c r="AF582" s="401"/>
      <c r="AG582" s="401"/>
      <c r="AH582" s="401"/>
      <c r="AI582" s="401"/>
      <c r="AJ582" s="401"/>
      <c r="AK582" s="401"/>
      <c r="AL582" s="401"/>
      <c r="AM582" s="401"/>
      <c r="AN582" s="401"/>
      <c r="AO582" s="401"/>
      <c r="AP582" s="401"/>
      <c r="AQ582" s="401"/>
      <c r="AR582" s="401"/>
      <c r="AS582" s="401"/>
      <c r="AT582" s="401"/>
      <c r="AU582" s="401"/>
      <c r="AV582" s="401"/>
      <c r="AW582" s="401"/>
      <c r="AX582" s="401"/>
      <c r="AY582" s="401"/>
      <c r="AZ582" s="401"/>
      <c r="BA582" s="401"/>
      <c r="BB582" s="401"/>
      <c r="BC582" s="401"/>
      <c r="BD582" s="401"/>
      <c r="BE582" s="401"/>
      <c r="BF582" s="401"/>
      <c r="BG582" s="401"/>
      <c r="BH582" s="401"/>
      <c r="BI582" s="401"/>
      <c r="BJ582" s="401"/>
      <c r="BK582" s="401"/>
      <c r="BL582" s="401"/>
      <c r="BM582" s="401"/>
      <c r="BN582" s="401"/>
      <c r="BO582" s="401"/>
      <c r="BP582" s="401"/>
      <c r="BQ582" s="401"/>
      <c r="BR582" s="401"/>
      <c r="BS582" s="401"/>
      <c r="BT582" s="401"/>
      <c r="BU582" s="401"/>
      <c r="BV582" s="401"/>
      <c r="BW582" s="401"/>
      <c r="BX582" s="401"/>
      <c r="BY582" s="401"/>
      <c r="BZ582" s="401"/>
      <c r="CA582" s="401"/>
      <c r="CB582" s="401"/>
      <c r="CC582" s="401"/>
      <c r="CD582" s="401"/>
      <c r="CE582" s="401"/>
      <c r="CF582" s="401"/>
      <c r="CG582" s="401"/>
      <c r="CH582" s="401"/>
      <c r="CI582" s="401"/>
      <c r="CJ582" s="401"/>
      <c r="CK582" s="401"/>
      <c r="CL582" s="401"/>
      <c r="CM582" s="401"/>
      <c r="CN582" s="401"/>
      <c r="CO582" s="401"/>
      <c r="CP582" s="401"/>
      <c r="CQ582" s="401"/>
      <c r="CR582" s="401"/>
      <c r="CS582" s="401"/>
      <c r="CT582" s="401"/>
      <c r="CU582" s="401"/>
      <c r="CV582" s="401"/>
      <c r="CW582" s="401"/>
      <c r="CX582" s="401"/>
      <c r="CY582" s="401"/>
      <c r="CZ582" s="401"/>
      <c r="DA582" s="401"/>
      <c r="DB582" s="401"/>
      <c r="DC582" s="401"/>
      <c r="DD582" s="401"/>
      <c r="DE582" s="401"/>
      <c r="DF582" s="401"/>
      <c r="DG582" s="401"/>
      <c r="DH582" s="401"/>
      <c r="DI582" s="401"/>
      <c r="DJ582" s="401"/>
      <c r="DK582" s="401"/>
      <c r="DL582" s="401"/>
      <c r="DM582" s="401"/>
      <c r="DN582" s="401"/>
      <c r="DO582" s="401"/>
      <c r="DP582" s="401"/>
      <c r="DQ582" s="401"/>
      <c r="DR582" s="401"/>
      <c r="DS582" s="401"/>
      <c r="DT582" s="401"/>
      <c r="DU582" s="401"/>
      <c r="DV582" s="401"/>
      <c r="DW582" s="401"/>
      <c r="DX582" s="401"/>
      <c r="DY582" s="401"/>
      <c r="DZ582" s="401"/>
      <c r="EA582" s="401"/>
      <c r="EB582" s="401"/>
      <c r="EC582" s="401"/>
      <c r="ED582" s="401"/>
      <c r="EE582" s="401"/>
      <c r="EF582" s="401"/>
      <c r="EG582" s="401"/>
      <c r="EH582" s="401"/>
      <c r="EI582" s="401"/>
      <c r="EJ582" s="401"/>
      <c r="EK582" s="401"/>
    </row>
    <row r="583" spans="1:141" ht="14.4" x14ac:dyDescent="0.3">
      <c r="A583" s="401"/>
      <c r="B583" s="401"/>
      <c r="C583" s="401"/>
      <c r="D583" s="401"/>
      <c r="E583" s="401"/>
      <c r="F583" s="401"/>
      <c r="G583" s="401"/>
      <c r="H583" s="401"/>
      <c r="I583" s="401"/>
      <c r="J583" s="401"/>
      <c r="K583" s="401"/>
      <c r="L583" s="401"/>
      <c r="M583" s="401"/>
      <c r="N583" s="401"/>
      <c r="O583" s="401"/>
      <c r="P583" s="401"/>
      <c r="Q583" s="401"/>
      <c r="R583" s="401"/>
      <c r="S583" s="401"/>
      <c r="T583" s="401"/>
      <c r="U583" s="401"/>
      <c r="V583" s="401"/>
      <c r="W583" s="401"/>
      <c r="X583" s="401"/>
      <c r="Y583" s="401"/>
      <c r="Z583" s="401"/>
      <c r="AA583" s="401"/>
      <c r="AB583" s="401"/>
      <c r="AC583" s="401"/>
      <c r="AD583" s="401"/>
      <c r="AE583" s="401"/>
      <c r="AF583" s="401"/>
      <c r="AG583" s="401"/>
      <c r="AH583" s="401"/>
      <c r="AI583" s="401"/>
      <c r="AJ583" s="401"/>
      <c r="AK583" s="401"/>
      <c r="AL583" s="401"/>
      <c r="AM583" s="401"/>
      <c r="AN583" s="401"/>
      <c r="AO583" s="401"/>
      <c r="AP583" s="401"/>
      <c r="AQ583" s="401"/>
      <c r="AR583" s="401"/>
      <c r="AS583" s="401"/>
      <c r="AT583" s="401"/>
      <c r="AU583" s="401"/>
      <c r="AV583" s="401"/>
      <c r="AW583" s="401"/>
      <c r="AX583" s="401"/>
      <c r="AY583" s="401"/>
      <c r="AZ583" s="401"/>
      <c r="BA583" s="401"/>
      <c r="BB583" s="401"/>
      <c r="BC583" s="401"/>
      <c r="BD583" s="401"/>
      <c r="BE583" s="401"/>
      <c r="BF583" s="401"/>
      <c r="BG583" s="401"/>
      <c r="BH583" s="401"/>
      <c r="BI583" s="401"/>
      <c r="BJ583" s="401"/>
      <c r="BK583" s="401"/>
      <c r="BL583" s="401"/>
      <c r="BM583" s="401"/>
      <c r="BN583" s="401"/>
      <c r="BO583" s="401"/>
      <c r="BP583" s="401"/>
      <c r="BQ583" s="401"/>
      <c r="BR583" s="401"/>
      <c r="BS583" s="401"/>
      <c r="BT583" s="401"/>
      <c r="BU583" s="401"/>
      <c r="BV583" s="401"/>
      <c r="BW583" s="401"/>
      <c r="BX583" s="401"/>
      <c r="BY583" s="401"/>
      <c r="BZ583" s="401"/>
      <c r="CA583" s="401"/>
      <c r="CB583" s="401"/>
      <c r="CC583" s="401"/>
      <c r="CD583" s="401"/>
      <c r="CE583" s="401"/>
      <c r="CF583" s="401"/>
      <c r="CG583" s="401"/>
      <c r="CH583" s="401"/>
      <c r="CI583" s="401"/>
      <c r="CJ583" s="401"/>
      <c r="CK583" s="401"/>
      <c r="CL583" s="401"/>
      <c r="CM583" s="401"/>
      <c r="CN583" s="401"/>
      <c r="CO583" s="401"/>
      <c r="CP583" s="401"/>
      <c r="CQ583" s="401"/>
      <c r="CR583" s="401"/>
      <c r="CS583" s="401"/>
      <c r="CT583" s="401"/>
      <c r="CU583" s="401"/>
      <c r="CV583" s="401"/>
      <c r="CW583" s="401"/>
      <c r="CX583" s="401"/>
      <c r="CY583" s="401"/>
      <c r="CZ583" s="401"/>
      <c r="DA583" s="401"/>
      <c r="DB583" s="401"/>
      <c r="DC583" s="401"/>
      <c r="DD583" s="401"/>
      <c r="DE583" s="401"/>
      <c r="DF583" s="401"/>
      <c r="DG583" s="401"/>
      <c r="DH583" s="401"/>
      <c r="DI583" s="401"/>
      <c r="DJ583" s="401"/>
      <c r="DK583" s="401"/>
      <c r="DL583" s="401"/>
      <c r="DM583" s="401"/>
      <c r="DN583" s="401"/>
      <c r="DO583" s="401"/>
      <c r="DP583" s="401"/>
      <c r="DQ583" s="401"/>
      <c r="DR583" s="401"/>
      <c r="DS583" s="401"/>
      <c r="DT583" s="401"/>
      <c r="DU583" s="401"/>
      <c r="DV583" s="401"/>
      <c r="DW583" s="401"/>
      <c r="DX583" s="401"/>
      <c r="DY583" s="401"/>
      <c r="DZ583" s="401"/>
      <c r="EA583" s="401"/>
      <c r="EB583" s="401"/>
      <c r="EC583" s="401"/>
      <c r="ED583" s="401"/>
      <c r="EE583" s="401"/>
      <c r="EF583" s="401"/>
      <c r="EG583" s="401"/>
      <c r="EH583" s="401"/>
      <c r="EI583" s="401"/>
      <c r="EJ583" s="401"/>
      <c r="EK583" s="401"/>
    </row>
    <row r="584" spans="1:141" ht="14.4" x14ac:dyDescent="0.3">
      <c r="A584" s="401"/>
      <c r="B584" s="401"/>
      <c r="C584" s="401"/>
      <c r="D584" s="401"/>
      <c r="E584" s="401"/>
      <c r="F584" s="401"/>
      <c r="G584" s="401"/>
      <c r="H584" s="401"/>
      <c r="I584" s="401"/>
      <c r="J584" s="401"/>
      <c r="K584" s="401"/>
      <c r="L584" s="401"/>
      <c r="M584" s="401"/>
      <c r="N584" s="401"/>
      <c r="O584" s="401"/>
      <c r="P584" s="401"/>
      <c r="Q584" s="401"/>
      <c r="R584" s="401"/>
      <c r="S584" s="401"/>
      <c r="T584" s="401"/>
      <c r="U584" s="401"/>
      <c r="V584" s="401"/>
      <c r="W584" s="401"/>
      <c r="X584" s="401"/>
      <c r="Y584" s="401"/>
      <c r="Z584" s="401"/>
      <c r="AA584" s="401"/>
      <c r="AB584" s="401"/>
      <c r="AC584" s="401"/>
      <c r="AD584" s="401"/>
      <c r="AE584" s="401"/>
      <c r="AF584" s="401"/>
      <c r="AG584" s="401"/>
      <c r="AH584" s="401"/>
      <c r="AI584" s="401"/>
      <c r="AJ584" s="401"/>
      <c r="AK584" s="401"/>
      <c r="AL584" s="401"/>
      <c r="AM584" s="401"/>
      <c r="AN584" s="401"/>
      <c r="AO584" s="401"/>
      <c r="AP584" s="401"/>
      <c r="AQ584" s="401"/>
      <c r="AR584" s="401"/>
      <c r="AS584" s="401"/>
      <c r="AT584" s="401"/>
      <c r="AU584" s="401"/>
      <c r="AV584" s="401"/>
      <c r="AW584" s="401"/>
      <c r="AX584" s="401"/>
      <c r="AY584" s="401"/>
      <c r="AZ584" s="401"/>
      <c r="BA584" s="401"/>
      <c r="BB584" s="401"/>
      <c r="BC584" s="401"/>
      <c r="BD584" s="401"/>
      <c r="BE584" s="401"/>
      <c r="BF584" s="401"/>
      <c r="BG584" s="401"/>
      <c r="BH584" s="401"/>
      <c r="BI584" s="401"/>
      <c r="BJ584" s="401"/>
      <c r="BK584" s="401"/>
      <c r="BL584" s="401"/>
      <c r="BM584" s="401"/>
      <c r="BN584" s="401"/>
      <c r="BO584" s="401"/>
      <c r="BP584" s="401"/>
      <c r="BQ584" s="401"/>
      <c r="BR584" s="401"/>
      <c r="BS584" s="401"/>
      <c r="BT584" s="401"/>
      <c r="BU584" s="401"/>
      <c r="BV584" s="401"/>
      <c r="BW584" s="401"/>
      <c r="BX584" s="401"/>
      <c r="BY584" s="401"/>
      <c r="BZ584" s="401"/>
      <c r="CA584" s="401"/>
      <c r="CB584" s="401"/>
      <c r="CC584" s="401"/>
      <c r="CD584" s="401"/>
      <c r="CE584" s="401"/>
      <c r="CF584" s="401"/>
      <c r="CG584" s="401"/>
      <c r="CH584" s="401"/>
      <c r="CI584" s="401"/>
      <c r="CJ584" s="401"/>
      <c r="CK584" s="401"/>
      <c r="CL584" s="401"/>
      <c r="CM584" s="401"/>
      <c r="CN584" s="401"/>
      <c r="CO584" s="401"/>
      <c r="CP584" s="401"/>
      <c r="CQ584" s="401"/>
      <c r="CR584" s="401"/>
      <c r="CS584" s="401"/>
      <c r="CT584" s="401"/>
      <c r="CU584" s="401"/>
      <c r="CV584" s="401"/>
      <c r="CW584" s="401"/>
      <c r="CX584" s="401"/>
      <c r="CY584" s="401"/>
      <c r="CZ584" s="401"/>
      <c r="DA584" s="401"/>
      <c r="DB584" s="401"/>
      <c r="DC584" s="401"/>
      <c r="DD584" s="401"/>
      <c r="DE584" s="401"/>
      <c r="DF584" s="401"/>
      <c r="DG584" s="401"/>
      <c r="DH584" s="401"/>
      <c r="DI584" s="401"/>
      <c r="DJ584" s="401"/>
      <c r="DK584" s="401"/>
      <c r="DL584" s="401"/>
      <c r="DM584" s="401"/>
      <c r="DN584" s="401"/>
      <c r="DO584" s="401"/>
      <c r="DP584" s="401"/>
      <c r="DQ584" s="401"/>
      <c r="DR584" s="401"/>
      <c r="DS584" s="401"/>
      <c r="DT584" s="401"/>
      <c r="DU584" s="401"/>
      <c r="DV584" s="401"/>
      <c r="DW584" s="401"/>
      <c r="DX584" s="401"/>
      <c r="DY584" s="401"/>
      <c r="DZ584" s="401"/>
      <c r="EA584" s="401"/>
      <c r="EB584" s="401"/>
      <c r="EC584" s="401"/>
      <c r="ED584" s="401"/>
      <c r="EE584" s="401"/>
      <c r="EF584" s="401"/>
      <c r="EG584" s="401"/>
      <c r="EH584" s="401"/>
      <c r="EI584" s="401"/>
      <c r="EJ584" s="401"/>
      <c r="EK584" s="401"/>
    </row>
    <row r="585" spans="1:141" ht="14.4" x14ac:dyDescent="0.3">
      <c r="A585" s="401"/>
      <c r="B585" s="401"/>
      <c r="C585" s="401"/>
      <c r="D585" s="401"/>
      <c r="E585" s="401"/>
      <c r="F585" s="401"/>
      <c r="G585" s="401"/>
      <c r="H585" s="401"/>
      <c r="I585" s="401"/>
      <c r="J585" s="401"/>
      <c r="K585" s="401"/>
      <c r="L585" s="401"/>
      <c r="M585" s="401"/>
      <c r="N585" s="401"/>
      <c r="O585" s="401"/>
      <c r="P585" s="401"/>
      <c r="Q585" s="401"/>
      <c r="R585" s="401"/>
      <c r="S585" s="401"/>
      <c r="T585" s="401"/>
      <c r="U585" s="401"/>
      <c r="V585" s="401"/>
      <c r="W585" s="401"/>
      <c r="X585" s="401"/>
      <c r="Y585" s="401"/>
      <c r="Z585" s="401"/>
      <c r="AA585" s="401"/>
      <c r="AB585" s="401"/>
      <c r="AC585" s="401"/>
      <c r="AD585" s="401"/>
      <c r="AE585" s="401"/>
      <c r="AF585" s="401"/>
      <c r="AG585" s="401"/>
      <c r="AH585" s="401"/>
      <c r="AI585" s="401"/>
      <c r="AJ585" s="401"/>
      <c r="AK585" s="401"/>
      <c r="AL585" s="401"/>
      <c r="AM585" s="401"/>
      <c r="AN585" s="401"/>
      <c r="AO585" s="401"/>
      <c r="AP585" s="401"/>
      <c r="AQ585" s="401"/>
      <c r="AR585" s="401"/>
      <c r="AS585" s="401"/>
      <c r="AT585" s="401"/>
      <c r="AU585" s="401"/>
      <c r="AV585" s="401"/>
      <c r="AW585" s="401"/>
      <c r="AX585" s="401"/>
      <c r="AY585" s="401"/>
      <c r="AZ585" s="401"/>
      <c r="BA585" s="401"/>
      <c r="BB585" s="401"/>
      <c r="BC585" s="401"/>
      <c r="BD585" s="401"/>
      <c r="BE585" s="401"/>
      <c r="BF585" s="401"/>
      <c r="BG585" s="401"/>
      <c r="BH585" s="401"/>
      <c r="BI585" s="401"/>
      <c r="BJ585" s="401"/>
      <c r="BK585" s="401"/>
      <c r="BL585" s="401"/>
      <c r="BM585" s="401"/>
      <c r="BN585" s="401"/>
      <c r="BO585" s="401"/>
      <c r="BP585" s="401"/>
      <c r="BQ585" s="401"/>
      <c r="BR585" s="401"/>
      <c r="BS585" s="401"/>
      <c r="BT585" s="401"/>
      <c r="BU585" s="401"/>
      <c r="BV585" s="401"/>
      <c r="BW585" s="401"/>
      <c r="BX585" s="401"/>
      <c r="BY585" s="401"/>
      <c r="BZ585" s="401"/>
      <c r="CA585" s="401"/>
      <c r="CB585" s="401"/>
      <c r="CC585" s="401"/>
      <c r="CD585" s="401"/>
      <c r="CE585" s="401"/>
      <c r="CF585" s="401"/>
      <c r="CG585" s="401"/>
      <c r="CH585" s="401"/>
      <c r="CI585" s="401"/>
      <c r="CJ585" s="401"/>
      <c r="CK585" s="401"/>
      <c r="CL585" s="401"/>
      <c r="CM585" s="401"/>
      <c r="CN585" s="401"/>
      <c r="CO585" s="401"/>
      <c r="CP585" s="401"/>
      <c r="CQ585" s="401"/>
      <c r="CR585" s="401"/>
      <c r="CS585" s="401"/>
      <c r="CT585" s="401"/>
      <c r="CU585" s="401"/>
      <c r="CV585" s="401"/>
      <c r="CW585" s="401"/>
      <c r="CX585" s="401"/>
      <c r="CY585" s="401"/>
      <c r="CZ585" s="401"/>
      <c r="DA585" s="401"/>
      <c r="DB585" s="401"/>
      <c r="DC585" s="401"/>
      <c r="DD585" s="401"/>
      <c r="DE585" s="401"/>
      <c r="DF585" s="401"/>
      <c r="DG585" s="401"/>
      <c r="DH585" s="401"/>
      <c r="DI585" s="401"/>
      <c r="DJ585" s="401"/>
      <c r="DK585" s="401"/>
      <c r="DL585" s="401"/>
      <c r="DM585" s="401"/>
      <c r="DN585" s="401"/>
      <c r="DO585" s="401"/>
      <c r="DP585" s="401"/>
      <c r="DQ585" s="401"/>
      <c r="DR585" s="401"/>
      <c r="DS585" s="401"/>
      <c r="DT585" s="401"/>
      <c r="DU585" s="401"/>
      <c r="DV585" s="401"/>
      <c r="DW585" s="401"/>
      <c r="DX585" s="401"/>
      <c r="DY585" s="401"/>
      <c r="DZ585" s="401"/>
      <c r="EA585" s="401"/>
      <c r="EB585" s="401"/>
      <c r="EC585" s="401"/>
      <c r="ED585" s="401"/>
      <c r="EE585" s="401"/>
      <c r="EF585" s="401"/>
      <c r="EG585" s="401"/>
      <c r="EH585" s="401"/>
      <c r="EI585" s="401"/>
      <c r="EJ585" s="401"/>
      <c r="EK585" s="401"/>
    </row>
    <row r="586" spans="1:141" ht="14.4" x14ac:dyDescent="0.3">
      <c r="A586" s="401"/>
      <c r="B586" s="401"/>
      <c r="C586" s="401"/>
      <c r="D586" s="401"/>
      <c r="E586" s="401"/>
      <c r="F586" s="401"/>
      <c r="G586" s="401"/>
      <c r="H586" s="401"/>
      <c r="I586" s="401"/>
      <c r="J586" s="401"/>
      <c r="K586" s="401"/>
      <c r="L586" s="401"/>
      <c r="M586" s="401"/>
      <c r="N586" s="401"/>
      <c r="O586" s="401"/>
      <c r="P586" s="401"/>
      <c r="Q586" s="401"/>
      <c r="R586" s="401"/>
      <c r="S586" s="401"/>
      <c r="T586" s="401"/>
      <c r="U586" s="401"/>
      <c r="V586" s="401"/>
      <c r="W586" s="401"/>
      <c r="X586" s="401"/>
      <c r="Y586" s="401"/>
      <c r="Z586" s="401"/>
      <c r="AA586" s="401"/>
      <c r="AB586" s="401"/>
      <c r="AC586" s="401"/>
      <c r="AD586" s="401"/>
      <c r="AE586" s="401"/>
      <c r="AF586" s="401"/>
      <c r="AG586" s="401"/>
      <c r="AH586" s="401"/>
      <c r="AI586" s="401"/>
      <c r="AJ586" s="401"/>
      <c r="AK586" s="401"/>
      <c r="AL586" s="401"/>
      <c r="AM586" s="401"/>
      <c r="AN586" s="401"/>
      <c r="AO586" s="401"/>
      <c r="AP586" s="401"/>
      <c r="AQ586" s="401"/>
      <c r="AR586" s="401"/>
      <c r="AS586" s="401"/>
      <c r="AT586" s="401"/>
      <c r="AU586" s="401"/>
      <c r="AV586" s="401"/>
      <c r="AW586" s="401"/>
      <c r="AX586" s="401"/>
      <c r="AY586" s="401"/>
      <c r="AZ586" s="401"/>
      <c r="BA586" s="401"/>
      <c r="BB586" s="401"/>
      <c r="BC586" s="401"/>
      <c r="BD586" s="401"/>
      <c r="BE586" s="401"/>
      <c r="BF586" s="401"/>
      <c r="BG586" s="401"/>
      <c r="BH586" s="401"/>
      <c r="BI586" s="401"/>
      <c r="BJ586" s="401"/>
      <c r="BK586" s="401"/>
      <c r="BL586" s="401"/>
      <c r="BM586" s="401"/>
      <c r="BN586" s="401"/>
      <c r="BO586" s="401"/>
      <c r="BP586" s="401"/>
      <c r="BQ586" s="401"/>
      <c r="BR586" s="401"/>
      <c r="BS586" s="401"/>
      <c r="BT586" s="401"/>
      <c r="BU586" s="401"/>
      <c r="BV586" s="401"/>
      <c r="BW586" s="401"/>
      <c r="BX586" s="401"/>
      <c r="BY586" s="401"/>
      <c r="BZ586" s="401"/>
      <c r="CA586" s="401"/>
      <c r="CB586" s="401"/>
      <c r="CC586" s="401"/>
      <c r="CD586" s="401"/>
      <c r="CE586" s="401"/>
      <c r="CF586" s="401"/>
      <c r="CG586" s="401"/>
      <c r="CH586" s="401"/>
      <c r="CI586" s="401"/>
      <c r="CJ586" s="401"/>
      <c r="CK586" s="401"/>
      <c r="CL586" s="401"/>
      <c r="CM586" s="401"/>
      <c r="CN586" s="401"/>
      <c r="CO586" s="401"/>
      <c r="CP586" s="401"/>
      <c r="CQ586" s="401"/>
      <c r="CR586" s="401"/>
      <c r="CS586" s="401"/>
      <c r="CT586" s="401"/>
      <c r="CU586" s="401"/>
      <c r="CV586" s="401"/>
      <c r="CW586" s="401"/>
      <c r="CX586" s="401"/>
      <c r="CY586" s="401"/>
      <c r="CZ586" s="401"/>
      <c r="DA586" s="401"/>
      <c r="DB586" s="401"/>
      <c r="DC586" s="401"/>
      <c r="DD586" s="401"/>
      <c r="DE586" s="401"/>
      <c r="DF586" s="401"/>
      <c r="DG586" s="401"/>
      <c r="DH586" s="401"/>
      <c r="DI586" s="401"/>
      <c r="DJ586" s="401"/>
      <c r="DK586" s="401"/>
      <c r="DL586" s="401"/>
      <c r="DM586" s="401"/>
      <c r="DN586" s="401"/>
      <c r="DO586" s="401"/>
      <c r="DP586" s="401"/>
      <c r="DQ586" s="401"/>
      <c r="DR586" s="401"/>
      <c r="DS586" s="401"/>
      <c r="DT586" s="401"/>
      <c r="DU586" s="401"/>
      <c r="DV586" s="401"/>
      <c r="DW586" s="401"/>
      <c r="DX586" s="401"/>
      <c r="DY586" s="401"/>
      <c r="DZ586" s="401"/>
      <c r="EA586" s="401"/>
      <c r="EB586" s="401"/>
      <c r="EC586" s="401"/>
      <c r="ED586" s="401"/>
      <c r="EE586" s="401"/>
      <c r="EF586" s="401"/>
      <c r="EG586" s="401"/>
      <c r="EH586" s="401"/>
      <c r="EI586" s="401"/>
      <c r="EJ586" s="401"/>
      <c r="EK586" s="401"/>
    </row>
    <row r="587" spans="1:141" ht="14.4" x14ac:dyDescent="0.3">
      <c r="A587" s="401"/>
      <c r="B587" s="401"/>
      <c r="C587" s="401"/>
      <c r="D587" s="401"/>
      <c r="E587" s="401"/>
      <c r="F587" s="401"/>
      <c r="G587" s="401"/>
      <c r="H587" s="401"/>
      <c r="I587" s="401"/>
      <c r="J587" s="401"/>
      <c r="K587" s="401"/>
      <c r="L587" s="401"/>
      <c r="M587" s="401"/>
      <c r="N587" s="401"/>
      <c r="O587" s="401"/>
      <c r="P587" s="401"/>
      <c r="Q587" s="401"/>
      <c r="R587" s="401"/>
      <c r="S587" s="401"/>
      <c r="T587" s="401"/>
      <c r="U587" s="401"/>
      <c r="V587" s="401"/>
      <c r="W587" s="401"/>
      <c r="X587" s="401"/>
      <c r="Y587" s="401"/>
      <c r="Z587" s="401"/>
      <c r="AA587" s="401"/>
      <c r="AB587" s="401"/>
      <c r="AC587" s="401"/>
      <c r="AD587" s="401"/>
      <c r="AE587" s="401"/>
      <c r="AF587" s="401"/>
      <c r="AG587" s="401"/>
      <c r="AH587" s="401"/>
      <c r="AI587" s="401"/>
      <c r="AJ587" s="401"/>
      <c r="AK587" s="401"/>
      <c r="AL587" s="401"/>
      <c r="AM587" s="401"/>
      <c r="AN587" s="401"/>
      <c r="AO587" s="401"/>
      <c r="AP587" s="401"/>
      <c r="AQ587" s="401"/>
      <c r="AR587" s="401"/>
      <c r="AS587" s="401"/>
      <c r="AT587" s="401"/>
      <c r="AU587" s="401"/>
      <c r="AV587" s="401"/>
      <c r="AW587" s="401"/>
      <c r="AX587" s="401"/>
      <c r="AY587" s="401"/>
      <c r="AZ587" s="401"/>
      <c r="BA587" s="401"/>
      <c r="BB587" s="401"/>
      <c r="BC587" s="401"/>
      <c r="BD587" s="401"/>
      <c r="BE587" s="401"/>
      <c r="BF587" s="401"/>
      <c r="BG587" s="401"/>
      <c r="BH587" s="401"/>
      <c r="BI587" s="401"/>
      <c r="BJ587" s="401"/>
      <c r="BK587" s="401"/>
      <c r="BL587" s="401"/>
      <c r="BM587" s="401"/>
      <c r="BN587" s="401"/>
      <c r="BO587" s="401"/>
      <c r="BP587" s="401"/>
      <c r="BQ587" s="401"/>
      <c r="BR587" s="401"/>
      <c r="BS587" s="401"/>
      <c r="BT587" s="401"/>
      <c r="BU587" s="401"/>
      <c r="BV587" s="401"/>
      <c r="BW587" s="401"/>
      <c r="BX587" s="401"/>
      <c r="BY587" s="401"/>
      <c r="BZ587" s="401"/>
      <c r="CA587" s="401"/>
      <c r="CB587" s="401"/>
      <c r="CC587" s="401"/>
      <c r="CD587" s="401"/>
      <c r="CE587" s="401"/>
      <c r="CF587" s="401"/>
      <c r="CG587" s="401"/>
      <c r="CH587" s="401"/>
      <c r="CI587" s="401"/>
      <c r="CJ587" s="401"/>
      <c r="CK587" s="401"/>
      <c r="CL587" s="401"/>
      <c r="CM587" s="401"/>
      <c r="CN587" s="401"/>
      <c r="CO587" s="401"/>
      <c r="CP587" s="401"/>
      <c r="CQ587" s="401"/>
      <c r="CR587" s="401"/>
      <c r="CS587" s="401"/>
      <c r="CT587" s="401"/>
      <c r="CU587" s="401"/>
      <c r="CV587" s="401"/>
      <c r="CW587" s="401"/>
      <c r="CX587" s="401"/>
      <c r="CY587" s="401"/>
      <c r="CZ587" s="401"/>
      <c r="DA587" s="401"/>
      <c r="DB587" s="401"/>
      <c r="DC587" s="401"/>
      <c r="DD587" s="401"/>
      <c r="DE587" s="401"/>
      <c r="DF587" s="401"/>
      <c r="DG587" s="401"/>
      <c r="DH587" s="401"/>
      <c r="DI587" s="401"/>
      <c r="DJ587" s="401"/>
      <c r="DK587" s="401"/>
      <c r="DL587" s="401"/>
      <c r="DM587" s="401"/>
      <c r="DN587" s="401"/>
      <c r="DO587" s="401"/>
      <c r="DP587" s="401"/>
      <c r="DQ587" s="401"/>
      <c r="DR587" s="401"/>
      <c r="DS587" s="401"/>
      <c r="DT587" s="401"/>
      <c r="DU587" s="401"/>
      <c r="DV587" s="401"/>
      <c r="DW587" s="401"/>
      <c r="DX587" s="401"/>
      <c r="DY587" s="401"/>
      <c r="DZ587" s="401"/>
      <c r="EA587" s="401"/>
      <c r="EB587" s="401"/>
      <c r="EC587" s="401"/>
      <c r="ED587" s="401"/>
      <c r="EE587" s="401"/>
      <c r="EF587" s="401"/>
      <c r="EG587" s="401"/>
      <c r="EH587" s="401"/>
      <c r="EI587" s="401"/>
      <c r="EJ587" s="401"/>
      <c r="EK587" s="401"/>
    </row>
    <row r="588" spans="1:141" ht="14.4" x14ac:dyDescent="0.3">
      <c r="A588" s="401"/>
      <c r="B588" s="401"/>
      <c r="C588" s="401"/>
      <c r="D588" s="401"/>
      <c r="E588" s="401"/>
      <c r="F588" s="401"/>
      <c r="G588" s="401"/>
      <c r="H588" s="401"/>
      <c r="I588" s="401"/>
      <c r="J588" s="401"/>
      <c r="K588" s="401"/>
      <c r="L588" s="401"/>
      <c r="M588" s="401"/>
      <c r="N588" s="401"/>
      <c r="O588" s="401"/>
      <c r="P588" s="401"/>
      <c r="Q588" s="401"/>
      <c r="R588" s="401"/>
      <c r="S588" s="401"/>
      <c r="T588" s="401"/>
      <c r="U588" s="401"/>
      <c r="V588" s="401"/>
      <c r="W588" s="401"/>
      <c r="X588" s="401"/>
      <c r="Y588" s="401"/>
      <c r="Z588" s="401"/>
      <c r="AA588" s="401"/>
      <c r="AB588" s="401"/>
      <c r="AC588" s="401"/>
      <c r="AD588" s="401"/>
      <c r="AE588" s="401"/>
      <c r="AF588" s="401"/>
      <c r="AG588" s="401"/>
      <c r="AH588" s="401"/>
      <c r="AI588" s="401"/>
      <c r="AJ588" s="401"/>
      <c r="AK588" s="401"/>
      <c r="AL588" s="401"/>
      <c r="AM588" s="401"/>
      <c r="AN588" s="401"/>
      <c r="AO588" s="401"/>
      <c r="AP588" s="401"/>
      <c r="AQ588" s="401"/>
      <c r="AR588" s="401"/>
      <c r="AS588" s="401"/>
      <c r="AT588" s="401"/>
      <c r="AU588" s="401"/>
      <c r="AV588" s="401"/>
      <c r="AW588" s="401"/>
      <c r="AX588" s="401"/>
      <c r="AY588" s="401"/>
      <c r="AZ588" s="401"/>
      <c r="BA588" s="401"/>
      <c r="BB588" s="401"/>
      <c r="BC588" s="401"/>
      <c r="BD588" s="401"/>
      <c r="BE588" s="401"/>
      <c r="BF588" s="401"/>
      <c r="BG588" s="401"/>
      <c r="BH588" s="401"/>
      <c r="BI588" s="401"/>
      <c r="BJ588" s="401"/>
      <c r="BK588" s="401"/>
      <c r="BL588" s="401"/>
      <c r="BM588" s="401"/>
      <c r="BN588" s="401"/>
      <c r="BO588" s="401"/>
      <c r="BP588" s="401"/>
      <c r="BQ588" s="401"/>
      <c r="BR588" s="401"/>
      <c r="BS588" s="401"/>
      <c r="BT588" s="401"/>
      <c r="BU588" s="401"/>
      <c r="BV588" s="401"/>
      <c r="BW588" s="401"/>
      <c r="BX588" s="401"/>
      <c r="BY588" s="401"/>
      <c r="BZ588" s="401"/>
      <c r="CA588" s="401"/>
      <c r="CB588" s="401"/>
      <c r="CC588" s="401"/>
      <c r="CD588" s="401"/>
      <c r="CE588" s="401"/>
      <c r="CF588" s="401"/>
      <c r="CG588" s="401"/>
      <c r="CH588" s="401"/>
      <c r="CI588" s="401"/>
      <c r="CJ588" s="401"/>
      <c r="CK588" s="401"/>
      <c r="CL588" s="401"/>
      <c r="CM588" s="401"/>
      <c r="CN588" s="401"/>
      <c r="CO588" s="401"/>
      <c r="CP588" s="401"/>
      <c r="CQ588" s="401"/>
      <c r="CR588" s="401"/>
      <c r="CS588" s="401"/>
      <c r="CT588" s="401"/>
      <c r="CU588" s="401"/>
      <c r="CV588" s="401"/>
      <c r="CW588" s="401"/>
      <c r="CX588" s="401"/>
      <c r="CY588" s="401"/>
      <c r="CZ588" s="401"/>
      <c r="DA588" s="401"/>
      <c r="DB588" s="401"/>
      <c r="DC588" s="401"/>
      <c r="DD588" s="401"/>
      <c r="DE588" s="401"/>
      <c r="DF588" s="401"/>
      <c r="DG588" s="401"/>
      <c r="DH588" s="401"/>
      <c r="DI588" s="401"/>
      <c r="DJ588" s="401"/>
      <c r="DK588" s="401"/>
      <c r="DL588" s="401"/>
      <c r="DM588" s="401"/>
      <c r="DN588" s="401"/>
      <c r="DO588" s="401"/>
      <c r="DP588" s="401"/>
      <c r="DQ588" s="401"/>
      <c r="DR588" s="401"/>
      <c r="DS588" s="401"/>
      <c r="DT588" s="401"/>
      <c r="DU588" s="401"/>
      <c r="DV588" s="401"/>
      <c r="DW588" s="401"/>
      <c r="DX588" s="401"/>
      <c r="DY588" s="401"/>
      <c r="DZ588" s="401"/>
      <c r="EA588" s="401"/>
      <c r="EB588" s="401"/>
      <c r="EC588" s="401"/>
      <c r="ED588" s="401"/>
      <c r="EE588" s="401"/>
      <c r="EF588" s="401"/>
      <c r="EG588" s="401"/>
      <c r="EH588" s="401"/>
      <c r="EI588" s="401"/>
      <c r="EJ588" s="401"/>
      <c r="EK588" s="401"/>
    </row>
    <row r="589" spans="1:141" ht="14.4" x14ac:dyDescent="0.3">
      <c r="A589" s="401"/>
      <c r="B589" s="401"/>
      <c r="C589" s="401"/>
      <c r="D589" s="401"/>
      <c r="E589" s="401"/>
      <c r="F589" s="401"/>
      <c r="G589" s="401"/>
      <c r="H589" s="401"/>
      <c r="I589" s="401"/>
      <c r="J589" s="401"/>
      <c r="K589" s="401"/>
      <c r="L589" s="401"/>
      <c r="M589" s="401"/>
      <c r="N589" s="401"/>
      <c r="O589" s="401"/>
      <c r="P589" s="401"/>
      <c r="Q589" s="401"/>
      <c r="R589" s="401"/>
      <c r="S589" s="401"/>
      <c r="T589" s="401"/>
      <c r="U589" s="401"/>
      <c r="V589" s="401"/>
      <c r="W589" s="401"/>
      <c r="X589" s="401"/>
      <c r="Y589" s="401"/>
      <c r="Z589" s="401"/>
      <c r="AA589" s="401"/>
      <c r="AB589" s="401"/>
      <c r="AC589" s="401"/>
      <c r="AD589" s="401"/>
      <c r="AE589" s="401"/>
      <c r="AF589" s="401"/>
      <c r="AG589" s="401"/>
      <c r="AH589" s="401"/>
      <c r="AI589" s="401"/>
      <c r="AJ589" s="401"/>
      <c r="AK589" s="401"/>
      <c r="AL589" s="401"/>
      <c r="AM589" s="401"/>
      <c r="AN589" s="401"/>
      <c r="AO589" s="401"/>
      <c r="AP589" s="401"/>
      <c r="AQ589" s="401"/>
      <c r="AR589" s="401"/>
      <c r="AS589" s="401"/>
      <c r="AT589" s="401"/>
      <c r="AU589" s="401"/>
      <c r="AV589" s="401"/>
      <c r="AW589" s="401"/>
      <c r="AX589" s="401"/>
      <c r="AY589" s="401"/>
      <c r="AZ589" s="401"/>
      <c r="BA589" s="401"/>
      <c r="BB589" s="401"/>
      <c r="BC589" s="401"/>
      <c r="BD589" s="401"/>
      <c r="BE589" s="401"/>
      <c r="BF589" s="401"/>
      <c r="BG589" s="401"/>
      <c r="BH589" s="401"/>
      <c r="BI589" s="401"/>
      <c r="BJ589" s="401"/>
      <c r="BK589" s="401"/>
      <c r="BL589" s="401"/>
      <c r="BM589" s="401"/>
      <c r="BN589" s="401"/>
      <c r="BO589" s="401"/>
      <c r="BP589" s="401"/>
      <c r="BQ589" s="401"/>
      <c r="BR589" s="401"/>
      <c r="BS589" s="401"/>
      <c r="BT589" s="401"/>
      <c r="BU589" s="401"/>
      <c r="BV589" s="401"/>
      <c r="BW589" s="401"/>
      <c r="BX589" s="401"/>
      <c r="BY589" s="401"/>
      <c r="BZ589" s="401"/>
      <c r="CA589" s="401"/>
      <c r="CB589" s="401"/>
      <c r="CC589" s="401"/>
      <c r="CD589" s="401"/>
      <c r="CE589" s="401"/>
      <c r="CF589" s="401"/>
      <c r="CG589" s="401"/>
      <c r="CH589" s="401"/>
      <c r="CI589" s="401"/>
      <c r="CJ589" s="401"/>
      <c r="CK589" s="401"/>
      <c r="CL589" s="401"/>
      <c r="CM589" s="401"/>
      <c r="CN589" s="401"/>
      <c r="CO589" s="401"/>
      <c r="CP589" s="401"/>
      <c r="CQ589" s="401"/>
      <c r="CR589" s="401"/>
      <c r="CS589" s="401"/>
      <c r="CT589" s="401"/>
      <c r="CU589" s="401"/>
      <c r="CV589" s="401"/>
      <c r="CW589" s="401"/>
      <c r="CX589" s="401"/>
      <c r="CY589" s="401"/>
      <c r="CZ589" s="401"/>
      <c r="DA589" s="401"/>
      <c r="DB589" s="401"/>
      <c r="DC589" s="401"/>
      <c r="DD589" s="401"/>
      <c r="DE589" s="401"/>
      <c r="DF589" s="401"/>
      <c r="DG589" s="401"/>
      <c r="DH589" s="401"/>
      <c r="DI589" s="401"/>
      <c r="DJ589" s="401"/>
      <c r="DK589" s="401"/>
      <c r="DL589" s="401"/>
      <c r="DM589" s="401"/>
      <c r="DN589" s="401"/>
      <c r="DO589" s="401"/>
      <c r="DP589" s="401"/>
      <c r="DQ589" s="401"/>
      <c r="DR589" s="401"/>
      <c r="DS589" s="401"/>
      <c r="DT589" s="401"/>
      <c r="DU589" s="401"/>
      <c r="DV589" s="401"/>
      <c r="DW589" s="401"/>
      <c r="DX589" s="401"/>
      <c r="DY589" s="401"/>
      <c r="DZ589" s="401"/>
      <c r="EA589" s="401"/>
      <c r="EB589" s="401"/>
      <c r="EC589" s="401"/>
      <c r="ED589" s="401"/>
      <c r="EE589" s="401"/>
      <c r="EF589" s="401"/>
      <c r="EG589" s="401"/>
      <c r="EH589" s="401"/>
      <c r="EI589" s="401"/>
      <c r="EJ589" s="401"/>
      <c r="EK589" s="401"/>
    </row>
    <row r="590" spans="1:141" ht="14.4" x14ac:dyDescent="0.3">
      <c r="A590" s="401"/>
      <c r="B590" s="401"/>
      <c r="C590" s="401"/>
      <c r="D590" s="401"/>
      <c r="E590" s="401"/>
      <c r="F590" s="401"/>
      <c r="G590" s="401"/>
      <c r="H590" s="401"/>
      <c r="I590" s="401"/>
      <c r="J590" s="401"/>
      <c r="K590" s="401"/>
      <c r="L590" s="401"/>
      <c r="M590" s="401"/>
      <c r="N590" s="401"/>
      <c r="O590" s="401"/>
      <c r="P590" s="401"/>
      <c r="Q590" s="401"/>
      <c r="R590" s="401"/>
      <c r="S590" s="401"/>
      <c r="T590" s="401"/>
      <c r="U590" s="401"/>
      <c r="V590" s="401"/>
      <c r="W590" s="401"/>
      <c r="X590" s="401"/>
      <c r="Y590" s="401"/>
      <c r="Z590" s="401"/>
      <c r="AA590" s="401"/>
      <c r="AB590" s="401"/>
      <c r="AC590" s="401"/>
      <c r="AD590" s="401"/>
      <c r="AE590" s="401"/>
      <c r="AF590" s="401"/>
      <c r="AG590" s="401"/>
      <c r="AH590" s="401"/>
      <c r="AI590" s="401"/>
      <c r="AJ590" s="401"/>
      <c r="AK590" s="401"/>
      <c r="AL590" s="401"/>
      <c r="AM590" s="401"/>
      <c r="AN590" s="401"/>
      <c r="AO590" s="401"/>
      <c r="AP590" s="401"/>
      <c r="AQ590" s="401"/>
      <c r="AR590" s="401"/>
      <c r="AS590" s="401"/>
      <c r="AT590" s="401"/>
      <c r="AU590" s="401"/>
      <c r="AV590" s="401"/>
      <c r="AW590" s="401"/>
      <c r="AX590" s="401"/>
      <c r="AY590" s="401"/>
      <c r="AZ590" s="401"/>
      <c r="BA590" s="401"/>
      <c r="BB590" s="401"/>
      <c r="BC590" s="401"/>
      <c r="BD590" s="401"/>
      <c r="BE590" s="401"/>
      <c r="BF590" s="401"/>
      <c r="BG590" s="401"/>
      <c r="BH590" s="401"/>
      <c r="BI590" s="401"/>
      <c r="BJ590" s="401"/>
      <c r="BK590" s="401"/>
      <c r="BL590" s="401"/>
      <c r="BM590" s="401"/>
      <c r="BN590" s="401"/>
      <c r="BO590" s="401"/>
      <c r="BP590" s="401"/>
      <c r="BQ590" s="401"/>
      <c r="BR590" s="401"/>
      <c r="BS590" s="401"/>
      <c r="BT590" s="401"/>
      <c r="BU590" s="401"/>
      <c r="BV590" s="401"/>
      <c r="BW590" s="401"/>
      <c r="BX590" s="401"/>
      <c r="BY590" s="401"/>
      <c r="BZ590" s="401"/>
      <c r="CA590" s="401"/>
      <c r="CB590" s="401"/>
      <c r="CC590" s="401"/>
      <c r="CD590" s="401"/>
      <c r="CE590" s="401"/>
      <c r="CF590" s="401"/>
      <c r="CG590" s="401"/>
      <c r="CH590" s="401"/>
      <c r="CI590" s="401"/>
      <c r="CJ590" s="401"/>
      <c r="CK590" s="401"/>
      <c r="CL590" s="401"/>
      <c r="CM590" s="401"/>
      <c r="CN590" s="401"/>
      <c r="CO590" s="401"/>
      <c r="CP590" s="401"/>
      <c r="CQ590" s="401"/>
      <c r="CR590" s="401"/>
      <c r="CS590" s="401"/>
      <c r="CT590" s="401"/>
      <c r="CU590" s="401"/>
      <c r="CV590" s="401"/>
      <c r="CW590" s="401"/>
      <c r="CX590" s="401"/>
      <c r="CY590" s="401"/>
      <c r="CZ590" s="401"/>
      <c r="DA590" s="401"/>
      <c r="DB590" s="401"/>
      <c r="DC590" s="401"/>
      <c r="DD590" s="401"/>
      <c r="DE590" s="401"/>
      <c r="DF590" s="401"/>
      <c r="DG590" s="401"/>
      <c r="DH590" s="401"/>
      <c r="DI590" s="401"/>
      <c r="DJ590" s="401"/>
      <c r="DK590" s="401"/>
      <c r="DL590" s="401"/>
      <c r="DM590" s="401"/>
      <c r="DN590" s="401"/>
      <c r="DO590" s="401"/>
      <c r="DP590" s="401"/>
      <c r="DQ590" s="401"/>
      <c r="DR590" s="401"/>
      <c r="DS590" s="401"/>
      <c r="DT590" s="401"/>
      <c r="DU590" s="401"/>
      <c r="DV590" s="401"/>
      <c r="DW590" s="401"/>
      <c r="DX590" s="401"/>
      <c r="DY590" s="401"/>
      <c r="DZ590" s="401"/>
      <c r="EA590" s="401"/>
      <c r="EB590" s="401"/>
      <c r="EC590" s="401"/>
      <c r="ED590" s="401"/>
      <c r="EE590" s="401"/>
      <c r="EF590" s="401"/>
      <c r="EG590" s="401"/>
      <c r="EH590" s="401"/>
      <c r="EI590" s="401"/>
      <c r="EJ590" s="401"/>
      <c r="EK590" s="401"/>
    </row>
    <row r="591" spans="1:141" ht="14.4" x14ac:dyDescent="0.3">
      <c r="A591" s="401"/>
      <c r="B591" s="401"/>
      <c r="C591" s="401"/>
      <c r="D591" s="401"/>
      <c r="E591" s="401"/>
      <c r="F591" s="401"/>
      <c r="G591" s="401"/>
      <c r="H591" s="401"/>
      <c r="I591" s="401"/>
      <c r="J591" s="401"/>
      <c r="K591" s="401"/>
      <c r="L591" s="401"/>
      <c r="M591" s="401"/>
      <c r="N591" s="401"/>
      <c r="O591" s="401"/>
      <c r="P591" s="401"/>
      <c r="Q591" s="401"/>
      <c r="R591" s="401"/>
      <c r="S591" s="401"/>
      <c r="T591" s="401"/>
      <c r="U591" s="401"/>
      <c r="V591" s="401"/>
      <c r="W591" s="401"/>
      <c r="X591" s="401"/>
      <c r="Y591" s="401"/>
      <c r="Z591" s="401"/>
      <c r="AA591" s="401"/>
      <c r="AB591" s="401"/>
      <c r="AC591" s="401"/>
      <c r="AD591" s="401"/>
      <c r="AE591" s="401"/>
      <c r="AF591" s="401"/>
      <c r="AG591" s="401"/>
      <c r="AH591" s="401"/>
      <c r="AI591" s="401"/>
      <c r="AJ591" s="401"/>
      <c r="AK591" s="401"/>
      <c r="AL591" s="401"/>
      <c r="AM591" s="401"/>
      <c r="AN591" s="401"/>
      <c r="AO591" s="401"/>
      <c r="AP591" s="401"/>
      <c r="AQ591" s="401"/>
      <c r="AR591" s="401"/>
      <c r="AS591" s="401"/>
      <c r="AT591" s="401"/>
      <c r="AU591" s="401"/>
      <c r="AV591" s="401"/>
      <c r="AW591" s="401"/>
      <c r="AX591" s="401"/>
      <c r="AY591" s="401"/>
      <c r="AZ591" s="401"/>
      <c r="BA591" s="401"/>
      <c r="BB591" s="401"/>
      <c r="BC591" s="401"/>
      <c r="BD591" s="401"/>
      <c r="BE591" s="401"/>
      <c r="BF591" s="401"/>
      <c r="BG591" s="401"/>
      <c r="BH591" s="401"/>
      <c r="BI591" s="401"/>
      <c r="BJ591" s="401"/>
      <c r="BK591" s="401"/>
      <c r="BL591" s="401"/>
      <c r="BM591" s="401"/>
      <c r="BN591" s="401"/>
      <c r="BO591" s="401"/>
      <c r="BP591" s="401"/>
      <c r="BQ591" s="401"/>
      <c r="BR591" s="401"/>
      <c r="BS591" s="401"/>
      <c r="BT591" s="401"/>
      <c r="BU591" s="401"/>
      <c r="BV591" s="401"/>
      <c r="BW591" s="401"/>
      <c r="BX591" s="401"/>
      <c r="BY591" s="401"/>
      <c r="BZ591" s="401"/>
      <c r="CA591" s="401"/>
      <c r="CB591" s="401"/>
      <c r="CC591" s="401"/>
      <c r="CD591" s="401"/>
      <c r="CE591" s="401"/>
      <c r="CF591" s="401"/>
      <c r="CG591" s="401"/>
      <c r="CH591" s="401"/>
      <c r="CI591" s="401"/>
      <c r="CJ591" s="401"/>
      <c r="CK591" s="401"/>
      <c r="CL591" s="401"/>
      <c r="CM591" s="401"/>
      <c r="CN591" s="401"/>
      <c r="CO591" s="401"/>
      <c r="CP591" s="401"/>
      <c r="CQ591" s="401"/>
      <c r="CR591" s="401"/>
      <c r="CS591" s="401"/>
      <c r="CT591" s="401"/>
      <c r="CU591" s="401"/>
      <c r="CV591" s="401"/>
      <c r="CW591" s="401"/>
      <c r="CX591" s="401"/>
      <c r="CY591" s="401"/>
      <c r="CZ591" s="401"/>
      <c r="DA591" s="401"/>
      <c r="DB591" s="401"/>
      <c r="DC591" s="401"/>
      <c r="DD591" s="401"/>
      <c r="DE591" s="401"/>
      <c r="DF591" s="401"/>
      <c r="DG591" s="401"/>
      <c r="DH591" s="401"/>
      <c r="DI591" s="401"/>
      <c r="DJ591" s="401"/>
      <c r="DK591" s="401"/>
      <c r="DL591" s="401"/>
      <c r="DM591" s="401"/>
      <c r="DN591" s="401"/>
      <c r="DO591" s="401"/>
      <c r="DP591" s="401"/>
      <c r="DQ591" s="401"/>
      <c r="DR591" s="401"/>
      <c r="DS591" s="401"/>
      <c r="DT591" s="401"/>
      <c r="DU591" s="401"/>
      <c r="DV591" s="401"/>
      <c r="DW591" s="401"/>
      <c r="DX591" s="401"/>
      <c r="DY591" s="401"/>
      <c r="DZ591" s="401"/>
      <c r="EA591" s="401"/>
      <c r="EB591" s="401"/>
      <c r="EC591" s="401"/>
      <c r="ED591" s="401"/>
      <c r="EE591" s="401"/>
      <c r="EF591" s="401"/>
      <c r="EG591" s="401"/>
      <c r="EH591" s="401"/>
      <c r="EI591" s="401"/>
      <c r="EJ591" s="401"/>
      <c r="EK591" s="401"/>
    </row>
    <row r="592" spans="1:141" ht="14.4" x14ac:dyDescent="0.3">
      <c r="A592" s="401"/>
      <c r="B592" s="401"/>
      <c r="C592" s="401"/>
      <c r="D592" s="401"/>
      <c r="E592" s="401"/>
      <c r="F592" s="401"/>
      <c r="G592" s="401"/>
      <c r="H592" s="401"/>
      <c r="I592" s="401"/>
      <c r="J592" s="401"/>
      <c r="K592" s="401"/>
      <c r="L592" s="401"/>
      <c r="M592" s="401"/>
      <c r="N592" s="401"/>
      <c r="O592" s="401"/>
      <c r="P592" s="401"/>
      <c r="Q592" s="401"/>
      <c r="R592" s="401"/>
      <c r="S592" s="401"/>
      <c r="T592" s="401"/>
      <c r="U592" s="401"/>
      <c r="V592" s="401"/>
      <c r="W592" s="401"/>
      <c r="X592" s="401"/>
      <c r="Y592" s="401"/>
      <c r="Z592" s="401"/>
      <c r="AA592" s="401"/>
      <c r="AB592" s="401"/>
      <c r="AC592" s="401"/>
      <c r="AD592" s="401"/>
      <c r="AE592" s="401"/>
      <c r="AF592" s="401"/>
      <c r="AG592" s="401"/>
      <c r="AH592" s="401"/>
      <c r="AI592" s="401"/>
      <c r="AJ592" s="401"/>
      <c r="AK592" s="401"/>
      <c r="AL592" s="401"/>
      <c r="AM592" s="401"/>
      <c r="AN592" s="401"/>
      <c r="AO592" s="401"/>
      <c r="AP592" s="401"/>
      <c r="AQ592" s="401"/>
      <c r="AR592" s="401"/>
      <c r="AS592" s="401"/>
      <c r="AT592" s="401"/>
      <c r="AU592" s="401"/>
      <c r="AV592" s="401"/>
      <c r="AW592" s="401"/>
      <c r="AX592" s="401"/>
      <c r="AY592" s="401"/>
      <c r="AZ592" s="401"/>
      <c r="BA592" s="401"/>
      <c r="BB592" s="401"/>
      <c r="BC592" s="401"/>
      <c r="BD592" s="401"/>
      <c r="BE592" s="401"/>
      <c r="BF592" s="401"/>
      <c r="BG592" s="401"/>
      <c r="BH592" s="401"/>
      <c r="BI592" s="401"/>
      <c r="BJ592" s="401"/>
      <c r="BK592" s="401"/>
      <c r="BL592" s="401"/>
      <c r="BM592" s="401"/>
      <c r="BN592" s="401"/>
      <c r="BO592" s="401"/>
      <c r="BP592" s="401"/>
      <c r="BQ592" s="401"/>
      <c r="BR592" s="401"/>
      <c r="BS592" s="401"/>
      <c r="BT592" s="401"/>
      <c r="BU592" s="401"/>
      <c r="BV592" s="401"/>
      <c r="BW592" s="401"/>
      <c r="BX592" s="401"/>
      <c r="BY592" s="401"/>
      <c r="BZ592" s="401"/>
      <c r="CA592" s="401"/>
      <c r="CB592" s="401"/>
      <c r="CC592" s="401"/>
      <c r="CD592" s="401"/>
      <c r="CE592" s="401"/>
      <c r="CF592" s="401"/>
      <c r="CG592" s="401"/>
      <c r="CH592" s="401"/>
      <c r="CI592" s="401"/>
      <c r="CJ592" s="401"/>
      <c r="CK592" s="401"/>
      <c r="CL592" s="401"/>
      <c r="CM592" s="401"/>
      <c r="CN592" s="401"/>
      <c r="CO592" s="401"/>
      <c r="CP592" s="401"/>
      <c r="CQ592" s="401"/>
      <c r="CR592" s="401"/>
      <c r="CS592" s="401"/>
      <c r="CT592" s="401"/>
      <c r="CU592" s="401"/>
      <c r="CV592" s="401"/>
      <c r="CW592" s="401"/>
      <c r="CX592" s="401"/>
      <c r="CY592" s="401"/>
      <c r="CZ592" s="401"/>
      <c r="DA592" s="401"/>
      <c r="DB592" s="401"/>
      <c r="DC592" s="401"/>
      <c r="DD592" s="401"/>
      <c r="DE592" s="401"/>
      <c r="DF592" s="401"/>
      <c r="DG592" s="401"/>
      <c r="DH592" s="401"/>
      <c r="DI592" s="401"/>
      <c r="DJ592" s="401"/>
      <c r="DK592" s="401"/>
      <c r="DL592" s="401"/>
      <c r="DM592" s="401"/>
      <c r="DN592" s="401"/>
      <c r="DO592" s="401"/>
      <c r="DP592" s="401"/>
      <c r="DQ592" s="401"/>
      <c r="DR592" s="401"/>
      <c r="DS592" s="401"/>
      <c r="DT592" s="401"/>
      <c r="DU592" s="401"/>
      <c r="DV592" s="401"/>
      <c r="DW592" s="401"/>
      <c r="DX592" s="401"/>
      <c r="DY592" s="401"/>
      <c r="DZ592" s="401"/>
      <c r="EA592" s="401"/>
      <c r="EB592" s="401"/>
      <c r="EC592" s="401"/>
      <c r="ED592" s="401"/>
      <c r="EE592" s="401"/>
      <c r="EF592" s="401"/>
      <c r="EG592" s="401"/>
      <c r="EH592" s="401"/>
      <c r="EI592" s="401"/>
      <c r="EJ592" s="401"/>
      <c r="EK592" s="401"/>
    </row>
    <row r="593" spans="1:141" ht="14.4" x14ac:dyDescent="0.3">
      <c r="A593" s="401"/>
      <c r="B593" s="401"/>
      <c r="C593" s="401"/>
      <c r="D593" s="401"/>
      <c r="E593" s="401"/>
      <c r="F593" s="401"/>
      <c r="G593" s="401"/>
      <c r="H593" s="401"/>
      <c r="I593" s="401"/>
      <c r="J593" s="401"/>
      <c r="K593" s="401"/>
      <c r="L593" s="401"/>
      <c r="M593" s="401"/>
      <c r="N593" s="401"/>
      <c r="O593" s="401"/>
      <c r="P593" s="401"/>
      <c r="Q593" s="401"/>
      <c r="R593" s="401"/>
      <c r="S593" s="401"/>
      <c r="T593" s="401"/>
      <c r="U593" s="401"/>
      <c r="V593" s="401"/>
      <c r="W593" s="401"/>
      <c r="X593" s="401"/>
      <c r="Y593" s="401"/>
      <c r="Z593" s="401"/>
      <c r="AA593" s="401"/>
      <c r="AB593" s="401"/>
      <c r="AC593" s="401"/>
      <c r="AD593" s="401"/>
      <c r="AE593" s="401"/>
      <c r="AF593" s="401"/>
      <c r="AG593" s="401"/>
      <c r="AH593" s="401"/>
      <c r="AI593" s="401"/>
      <c r="AJ593" s="401"/>
      <c r="AK593" s="401"/>
      <c r="AL593" s="401"/>
      <c r="AM593" s="401"/>
      <c r="AN593" s="401"/>
      <c r="AO593" s="401"/>
      <c r="AP593" s="401"/>
      <c r="AQ593" s="401"/>
      <c r="AR593" s="401"/>
      <c r="AS593" s="401"/>
      <c r="AT593" s="401"/>
      <c r="AU593" s="401"/>
      <c r="AV593" s="401"/>
      <c r="AW593" s="401"/>
      <c r="AX593" s="401"/>
      <c r="AY593" s="401"/>
      <c r="AZ593" s="401"/>
      <c r="BA593" s="401"/>
      <c r="BB593" s="401"/>
      <c r="BC593" s="401"/>
      <c r="BD593" s="401"/>
      <c r="BE593" s="401"/>
      <c r="BF593" s="401"/>
      <c r="BG593" s="401"/>
      <c r="BH593" s="401"/>
      <c r="BI593" s="401"/>
      <c r="BJ593" s="401"/>
      <c r="BK593" s="401"/>
      <c r="BL593" s="401"/>
      <c r="BM593" s="401"/>
      <c r="BN593" s="401"/>
      <c r="BO593" s="401"/>
      <c r="BP593" s="401"/>
      <c r="BQ593" s="401"/>
      <c r="BR593" s="401"/>
      <c r="BS593" s="401"/>
      <c r="BT593" s="401"/>
      <c r="BU593" s="401"/>
      <c r="BV593" s="401"/>
      <c r="BW593" s="401"/>
      <c r="BX593" s="401"/>
      <c r="BY593" s="401"/>
      <c r="BZ593" s="401"/>
      <c r="CA593" s="401"/>
      <c r="CB593" s="401"/>
      <c r="CC593" s="401"/>
      <c r="CD593" s="401"/>
      <c r="CE593" s="401"/>
      <c r="CF593" s="401"/>
      <c r="CG593" s="401"/>
      <c r="CH593" s="401"/>
      <c r="CI593" s="401"/>
      <c r="CJ593" s="401"/>
      <c r="CK593" s="401"/>
      <c r="CL593" s="401"/>
      <c r="CM593" s="401"/>
      <c r="CN593" s="401"/>
      <c r="CO593" s="401"/>
      <c r="CP593" s="401"/>
      <c r="CQ593" s="401"/>
      <c r="CR593" s="401"/>
      <c r="CS593" s="401"/>
      <c r="CT593" s="401"/>
      <c r="CU593" s="401"/>
      <c r="CV593" s="401"/>
      <c r="CW593" s="401"/>
      <c r="CX593" s="401"/>
      <c r="CY593" s="401"/>
      <c r="CZ593" s="401"/>
      <c r="DA593" s="401"/>
      <c r="DB593" s="401"/>
      <c r="DC593" s="401"/>
      <c r="DD593" s="401"/>
      <c r="DE593" s="401"/>
      <c r="DF593" s="401"/>
      <c r="DG593" s="401"/>
      <c r="DH593" s="401"/>
      <c r="DI593" s="401"/>
      <c r="DJ593" s="401"/>
      <c r="DK593" s="401"/>
      <c r="DL593" s="401"/>
      <c r="DM593" s="401"/>
      <c r="DN593" s="401"/>
      <c r="DO593" s="401"/>
      <c r="DP593" s="401"/>
      <c r="DQ593" s="401"/>
      <c r="DR593" s="401"/>
      <c r="DS593" s="401"/>
      <c r="DT593" s="401"/>
      <c r="DU593" s="401"/>
      <c r="DV593" s="401"/>
      <c r="DW593" s="401"/>
      <c r="DX593" s="401"/>
      <c r="DY593" s="401"/>
      <c r="DZ593" s="401"/>
      <c r="EA593" s="401"/>
      <c r="EB593" s="401"/>
      <c r="EC593" s="401"/>
      <c r="ED593" s="401"/>
      <c r="EE593" s="401"/>
      <c r="EF593" s="401"/>
      <c r="EG593" s="401"/>
      <c r="EH593" s="401"/>
      <c r="EI593" s="401"/>
      <c r="EJ593" s="401"/>
      <c r="EK593" s="40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4"/>
  <sheetViews>
    <sheetView tabSelected="1" topLeftCell="E1" zoomScaleNormal="100" workbookViewId="0">
      <selection activeCell="O4" sqref="O4:W108"/>
    </sheetView>
  </sheetViews>
  <sheetFormatPr defaultRowHeight="14.4" x14ac:dyDescent="0.3"/>
  <cols>
    <col min="1" max="1" width="11.8984375" style="467" customWidth="1"/>
    <col min="2" max="2" width="17" style="472" customWidth="1"/>
    <col min="3" max="3" width="15.296875" style="467" bestFit="1" customWidth="1"/>
    <col min="4" max="4" width="9.5" style="490" bestFit="1" customWidth="1"/>
    <col min="5" max="5" width="9.59765625" style="467" customWidth="1"/>
    <col min="6" max="6" width="10.5" style="467" customWidth="1"/>
    <col min="7" max="7" width="6.796875" style="472" customWidth="1"/>
    <col min="8" max="8" width="7.296875" style="472" bestFit="1" customWidth="1"/>
    <col min="9" max="9" width="6.796875" style="472" customWidth="1"/>
    <col min="10" max="10" width="10.69921875" style="467" customWidth="1"/>
    <col min="11" max="11" width="10" style="467" customWidth="1"/>
    <col min="12" max="12" width="17" style="473" customWidth="1"/>
    <col min="13" max="14" width="8.19921875" style="472" hidden="1" customWidth="1"/>
    <col min="15" max="15" width="10.3984375" style="472" customWidth="1"/>
    <col min="16" max="16" width="11.8984375" style="472" customWidth="1"/>
    <col min="17" max="17" width="11.59765625" style="472" customWidth="1"/>
    <col min="18" max="19" width="11.09765625" style="472" customWidth="1"/>
    <col min="20" max="20" width="8.796875" style="472"/>
    <col min="21" max="21" width="9.5" style="472" customWidth="1"/>
    <col min="22" max="22" width="9.69921875" style="472" customWidth="1"/>
    <col min="23" max="23" width="8.796875" style="472"/>
    <col min="24" max="24" width="13.3984375" style="472" customWidth="1"/>
    <col min="25" max="25" width="11.796875" style="472" customWidth="1"/>
    <col min="26" max="26" width="37.296875" style="469" customWidth="1"/>
    <col min="27" max="16384" width="8.796875" style="472"/>
  </cols>
  <sheetData>
    <row r="1" spans="1:42" ht="100.8" x14ac:dyDescent="0.3">
      <c r="B1" s="468" t="s">
        <v>4032</v>
      </c>
      <c r="C1" s="469" t="s">
        <v>3767</v>
      </c>
      <c r="D1" s="470" t="s">
        <v>3768</v>
      </c>
      <c r="F1" s="471" t="s">
        <v>3769</v>
      </c>
      <c r="J1" s="469" t="s">
        <v>3770</v>
      </c>
      <c r="L1" s="473" t="s">
        <v>3771</v>
      </c>
      <c r="X1" s="468" t="s">
        <v>4030</v>
      </c>
      <c r="Y1" s="472" t="s">
        <v>4028</v>
      </c>
      <c r="Z1" s="469" t="s">
        <v>4031</v>
      </c>
    </row>
    <row r="2" spans="1:42" ht="15.6" x14ac:dyDescent="0.3">
      <c r="A2" s="474" t="s">
        <v>3732</v>
      </c>
      <c r="B2" s="474" t="s">
        <v>3772</v>
      </c>
      <c r="C2" s="474" t="s">
        <v>3773</v>
      </c>
      <c r="D2" s="475" t="s">
        <v>3774</v>
      </c>
      <c r="E2" s="474" t="s">
        <v>1538</v>
      </c>
      <c r="F2" s="474" t="s">
        <v>3775</v>
      </c>
      <c r="G2" s="426" t="s">
        <v>1555</v>
      </c>
      <c r="H2" s="474" t="s">
        <v>3776</v>
      </c>
      <c r="I2" s="427" t="s">
        <v>1554</v>
      </c>
      <c r="J2" s="426" t="s">
        <v>3777</v>
      </c>
      <c r="K2" s="426" t="s">
        <v>3758</v>
      </c>
      <c r="L2" s="474" t="s">
        <v>930</v>
      </c>
      <c r="O2" s="299" t="s">
        <v>3718</v>
      </c>
      <c r="P2" s="299" t="s">
        <v>3719</v>
      </c>
      <c r="Q2" s="299" t="s">
        <v>3720</v>
      </c>
      <c r="R2" s="299" t="s">
        <v>3721</v>
      </c>
      <c r="S2" s="299" t="s">
        <v>3722</v>
      </c>
      <c r="T2" s="299" t="s">
        <v>3742</v>
      </c>
      <c r="U2" s="299" t="s">
        <v>3743</v>
      </c>
      <c r="V2" s="399" t="s">
        <v>3740</v>
      </c>
      <c r="W2" s="399" t="s">
        <v>3741</v>
      </c>
      <c r="X2" s="502" t="s">
        <v>4029</v>
      </c>
      <c r="Y2" s="502" t="s">
        <v>4013</v>
      </c>
      <c r="Z2" s="505" t="s">
        <v>4014</v>
      </c>
    </row>
    <row r="3" spans="1:42" ht="28.8" x14ac:dyDescent="0.3">
      <c r="A3" s="476">
        <v>901</v>
      </c>
      <c r="B3" s="476" t="s">
        <v>3778</v>
      </c>
      <c r="C3" s="476" t="s">
        <v>3779</v>
      </c>
      <c r="D3" s="477" t="s">
        <v>3759</v>
      </c>
      <c r="E3" s="478">
        <v>39273</v>
      </c>
      <c r="F3" s="476" t="s">
        <v>3780</v>
      </c>
      <c r="G3" s="479">
        <v>21</v>
      </c>
      <c r="H3" s="480">
        <v>2</v>
      </c>
      <c r="I3" s="480">
        <f>SUM(G3-H3)</f>
        <v>19</v>
      </c>
      <c r="J3" s="481">
        <v>27.5</v>
      </c>
      <c r="K3" s="481">
        <v>1</v>
      </c>
      <c r="L3" s="482" t="s">
        <v>3781</v>
      </c>
      <c r="O3" s="300" t="s">
        <v>3716</v>
      </c>
      <c r="P3" s="300" t="s">
        <v>3754</v>
      </c>
      <c r="Q3" s="300"/>
      <c r="R3" s="300" t="s">
        <v>3726</v>
      </c>
      <c r="S3" s="300" t="s">
        <v>3723</v>
      </c>
      <c r="T3" s="300" t="s">
        <v>3724</v>
      </c>
      <c r="U3" s="300" t="s">
        <v>3725</v>
      </c>
      <c r="V3" s="491" t="s">
        <v>4012</v>
      </c>
      <c r="W3" s="491" t="s">
        <v>3754</v>
      </c>
      <c r="X3" s="407">
        <v>7</v>
      </c>
      <c r="Y3" s="407">
        <v>125</v>
      </c>
      <c r="Z3" s="506" t="s">
        <v>4015</v>
      </c>
      <c r="AA3" s="503"/>
      <c r="AB3" s="503"/>
      <c r="AC3" s="503"/>
      <c r="AD3" s="503"/>
      <c r="AE3" s="503"/>
      <c r="AF3" s="503"/>
      <c r="AG3" s="503"/>
      <c r="AH3" s="503"/>
      <c r="AI3" s="503"/>
      <c r="AJ3" s="503"/>
      <c r="AK3" s="503"/>
      <c r="AL3" s="503"/>
      <c r="AM3" s="503"/>
      <c r="AN3" s="503"/>
      <c r="AO3" s="504"/>
      <c r="AP3" s="504"/>
    </row>
    <row r="4" spans="1:42" x14ac:dyDescent="0.3">
      <c r="A4" s="476">
        <v>902</v>
      </c>
      <c r="B4" s="476" t="s">
        <v>3782</v>
      </c>
      <c r="C4" s="476" t="s">
        <v>3783</v>
      </c>
      <c r="D4" s="477" t="s">
        <v>3759</v>
      </c>
      <c r="E4" s="478">
        <v>39273</v>
      </c>
      <c r="F4" s="476" t="s">
        <v>3780</v>
      </c>
      <c r="G4" s="479">
        <v>20</v>
      </c>
      <c r="H4" s="480"/>
      <c r="I4" s="480">
        <f t="shared" ref="I4:I67" si="0">SUM(G4-H4)</f>
        <v>20</v>
      </c>
      <c r="J4" s="481">
        <v>32.5</v>
      </c>
      <c r="K4" s="481">
        <v>1</v>
      </c>
      <c r="L4" s="482" t="s">
        <v>3784</v>
      </c>
      <c r="O4" s="300" t="s">
        <v>3716</v>
      </c>
      <c r="P4" s="300" t="s">
        <v>3754</v>
      </c>
      <c r="Q4" s="300"/>
      <c r="R4" s="300" t="s">
        <v>3726</v>
      </c>
      <c r="S4" s="300" t="s">
        <v>3723</v>
      </c>
      <c r="T4" s="300" t="s">
        <v>3724</v>
      </c>
      <c r="U4" s="300" t="s">
        <v>3725</v>
      </c>
      <c r="V4" s="491" t="s">
        <v>4012</v>
      </c>
      <c r="W4" s="491" t="s">
        <v>3754</v>
      </c>
      <c r="X4" s="407">
        <v>0</v>
      </c>
      <c r="Y4" s="407"/>
      <c r="Z4" s="506"/>
      <c r="AA4" s="503"/>
      <c r="AB4" s="503"/>
      <c r="AC4" s="503"/>
      <c r="AD4" s="503"/>
      <c r="AE4" s="503"/>
      <c r="AF4" s="503"/>
      <c r="AG4" s="503"/>
      <c r="AH4" s="503"/>
      <c r="AI4" s="503"/>
      <c r="AJ4" s="503"/>
      <c r="AK4" s="503"/>
      <c r="AL4" s="503"/>
      <c r="AM4" s="503"/>
      <c r="AN4" s="503"/>
      <c r="AO4" s="504"/>
      <c r="AP4" s="504"/>
    </row>
    <row r="5" spans="1:42" x14ac:dyDescent="0.3">
      <c r="A5" s="476">
        <v>903</v>
      </c>
      <c r="B5" s="476" t="s">
        <v>3785</v>
      </c>
      <c r="C5" s="476" t="s">
        <v>3786</v>
      </c>
      <c r="D5" s="477" t="s">
        <v>3759</v>
      </c>
      <c r="E5" s="478">
        <v>39273</v>
      </c>
      <c r="F5" s="476" t="s">
        <v>3780</v>
      </c>
      <c r="G5" s="479">
        <v>21</v>
      </c>
      <c r="H5" s="480"/>
      <c r="I5" s="480">
        <f t="shared" si="0"/>
        <v>21</v>
      </c>
      <c r="J5" s="481">
        <v>32.5</v>
      </c>
      <c r="K5" s="481">
        <v>1</v>
      </c>
      <c r="L5" s="482" t="s">
        <v>3787</v>
      </c>
      <c r="O5" s="300" t="s">
        <v>3716</v>
      </c>
      <c r="P5" s="300" t="s">
        <v>3754</v>
      </c>
      <c r="Q5" s="300"/>
      <c r="R5" s="300" t="s">
        <v>3726</v>
      </c>
      <c r="S5" s="300" t="s">
        <v>3723</v>
      </c>
      <c r="T5" s="300" t="s">
        <v>3724</v>
      </c>
      <c r="U5" s="300" t="s">
        <v>3725</v>
      </c>
      <c r="V5" s="491" t="s">
        <v>4012</v>
      </c>
      <c r="W5" s="491" t="s">
        <v>3754</v>
      </c>
      <c r="X5" s="407">
        <v>0</v>
      </c>
      <c r="Y5" s="407"/>
      <c r="Z5" s="506"/>
      <c r="AA5" s="503"/>
      <c r="AB5" s="503"/>
      <c r="AC5" s="503"/>
      <c r="AD5" s="503"/>
      <c r="AE5" s="503"/>
      <c r="AF5" s="503"/>
      <c r="AG5" s="503"/>
      <c r="AH5" s="503"/>
      <c r="AI5" s="503"/>
      <c r="AJ5" s="503"/>
      <c r="AK5" s="503"/>
      <c r="AL5" s="503"/>
      <c r="AM5" s="503"/>
      <c r="AN5" s="503"/>
      <c r="AO5" s="504"/>
      <c r="AP5" s="504"/>
    </row>
    <row r="6" spans="1:42" x14ac:dyDescent="0.3">
      <c r="A6" s="476">
        <v>904</v>
      </c>
      <c r="B6" s="476" t="s">
        <v>3788</v>
      </c>
      <c r="C6" s="476" t="s">
        <v>3789</v>
      </c>
      <c r="D6" s="477" t="s">
        <v>3759</v>
      </c>
      <c r="E6" s="478">
        <v>39273</v>
      </c>
      <c r="F6" s="476" t="s">
        <v>3780</v>
      </c>
      <c r="G6" s="479">
        <v>21</v>
      </c>
      <c r="H6" s="480"/>
      <c r="I6" s="480">
        <f t="shared" si="0"/>
        <v>21</v>
      </c>
      <c r="J6" s="481">
        <v>32</v>
      </c>
      <c r="K6" s="481">
        <v>1</v>
      </c>
      <c r="L6" s="482" t="s">
        <v>3790</v>
      </c>
      <c r="O6" s="300" t="s">
        <v>3716</v>
      </c>
      <c r="P6" s="300" t="s">
        <v>3754</v>
      </c>
      <c r="Q6" s="300"/>
      <c r="R6" s="300" t="s">
        <v>3726</v>
      </c>
      <c r="S6" s="300" t="s">
        <v>3723</v>
      </c>
      <c r="T6" s="300" t="s">
        <v>3724</v>
      </c>
      <c r="U6" s="300" t="s">
        <v>3725</v>
      </c>
      <c r="V6" s="491" t="s">
        <v>4012</v>
      </c>
      <c r="W6" s="491" t="s">
        <v>3754</v>
      </c>
      <c r="X6" s="407">
        <v>0</v>
      </c>
      <c r="Y6" s="407"/>
      <c r="Z6" s="506"/>
      <c r="AA6" s="503"/>
      <c r="AB6" s="503"/>
      <c r="AC6" s="503"/>
      <c r="AD6" s="503"/>
      <c r="AE6" s="503"/>
      <c r="AF6" s="503"/>
      <c r="AG6" s="503"/>
      <c r="AH6" s="503"/>
      <c r="AI6" s="503"/>
      <c r="AJ6" s="503"/>
      <c r="AK6" s="503"/>
      <c r="AL6" s="503"/>
      <c r="AM6" s="503"/>
      <c r="AN6" s="503"/>
      <c r="AO6" s="504"/>
      <c r="AP6" s="504"/>
    </row>
    <row r="7" spans="1:42" ht="28.8" x14ac:dyDescent="0.3">
      <c r="A7" s="476">
        <v>905</v>
      </c>
      <c r="B7" s="476" t="s">
        <v>3791</v>
      </c>
      <c r="C7" s="476" t="s">
        <v>3792</v>
      </c>
      <c r="D7" s="477" t="s">
        <v>3759</v>
      </c>
      <c r="E7" s="478">
        <v>39280</v>
      </c>
      <c r="F7" s="476" t="s">
        <v>3780</v>
      </c>
      <c r="G7" s="479">
        <v>22</v>
      </c>
      <c r="H7" s="480">
        <v>1</v>
      </c>
      <c r="I7" s="480">
        <f t="shared" si="0"/>
        <v>21</v>
      </c>
      <c r="J7" s="481">
        <v>27.5</v>
      </c>
      <c r="K7" s="481">
        <v>1</v>
      </c>
      <c r="L7" s="482" t="s">
        <v>3790</v>
      </c>
      <c r="O7" s="300" t="s">
        <v>3716</v>
      </c>
      <c r="P7" s="300" t="s">
        <v>3754</v>
      </c>
      <c r="Q7" s="300"/>
      <c r="R7" s="300" t="s">
        <v>3726</v>
      </c>
      <c r="S7" s="300" t="s">
        <v>3723</v>
      </c>
      <c r="T7" s="300" t="s">
        <v>3724</v>
      </c>
      <c r="U7" s="300" t="s">
        <v>3725</v>
      </c>
      <c r="V7" s="491" t="s">
        <v>4012</v>
      </c>
      <c r="W7" s="491" t="s">
        <v>3754</v>
      </c>
      <c r="X7" s="407">
        <v>7</v>
      </c>
      <c r="Y7" s="407">
        <v>125</v>
      </c>
      <c r="Z7" s="506" t="s">
        <v>4016</v>
      </c>
      <c r="AA7" s="503"/>
      <c r="AB7" s="503"/>
      <c r="AC7" s="503"/>
      <c r="AD7" s="503"/>
      <c r="AE7" s="503"/>
      <c r="AF7" s="503"/>
      <c r="AG7" s="503"/>
      <c r="AH7" s="503"/>
      <c r="AI7" s="503"/>
      <c r="AJ7" s="503"/>
      <c r="AK7" s="503"/>
      <c r="AL7" s="503"/>
      <c r="AM7" s="503"/>
      <c r="AN7" s="503"/>
      <c r="AO7" s="504"/>
      <c r="AP7" s="504"/>
    </row>
    <row r="8" spans="1:42" x14ac:dyDescent="0.3">
      <c r="A8" s="476">
        <v>906</v>
      </c>
      <c r="B8" s="476" t="s">
        <v>3793</v>
      </c>
      <c r="C8" s="476" t="s">
        <v>3794</v>
      </c>
      <c r="D8" s="477" t="s">
        <v>3759</v>
      </c>
      <c r="E8" s="478">
        <v>39280</v>
      </c>
      <c r="F8" s="476" t="s">
        <v>3780</v>
      </c>
      <c r="G8" s="479">
        <v>24</v>
      </c>
      <c r="H8" s="480">
        <v>1</v>
      </c>
      <c r="I8" s="480">
        <f t="shared" si="0"/>
        <v>23</v>
      </c>
      <c r="J8" s="481">
        <v>37.5</v>
      </c>
      <c r="K8" s="481">
        <v>1</v>
      </c>
      <c r="L8" s="482" t="s">
        <v>3795</v>
      </c>
      <c r="O8" s="300" t="s">
        <v>3716</v>
      </c>
      <c r="P8" s="300" t="s">
        <v>3754</v>
      </c>
      <c r="Q8" s="300"/>
      <c r="R8" s="300" t="s">
        <v>3726</v>
      </c>
      <c r="S8" s="300" t="s">
        <v>3723</v>
      </c>
      <c r="T8" s="300" t="s">
        <v>3724</v>
      </c>
      <c r="U8" s="300" t="s">
        <v>3725</v>
      </c>
      <c r="V8" s="491" t="s">
        <v>4012</v>
      </c>
      <c r="W8" s="491" t="s">
        <v>3754</v>
      </c>
      <c r="X8" s="407">
        <v>0</v>
      </c>
      <c r="Y8" s="407"/>
      <c r="Z8" s="506"/>
      <c r="AA8" s="503"/>
      <c r="AB8" s="503"/>
      <c r="AC8" s="503"/>
      <c r="AD8" s="503"/>
      <c r="AE8" s="503"/>
      <c r="AF8" s="503"/>
      <c r="AG8" s="503"/>
      <c r="AH8" s="503"/>
      <c r="AI8" s="503"/>
      <c r="AJ8" s="503"/>
      <c r="AK8" s="503"/>
      <c r="AL8" s="503"/>
      <c r="AM8" s="503"/>
      <c r="AN8" s="503"/>
      <c r="AO8" s="504"/>
      <c r="AP8" s="504"/>
    </row>
    <row r="9" spans="1:42" x14ac:dyDescent="0.3">
      <c r="A9" s="476">
        <v>907</v>
      </c>
      <c r="B9" s="476" t="s">
        <v>3796</v>
      </c>
      <c r="C9" s="476" t="s">
        <v>3797</v>
      </c>
      <c r="D9" s="477" t="s">
        <v>3759</v>
      </c>
      <c r="E9" s="478">
        <v>39280</v>
      </c>
      <c r="F9" s="476" t="s">
        <v>3780</v>
      </c>
      <c r="G9" s="479">
        <v>24</v>
      </c>
      <c r="H9" s="480">
        <v>1</v>
      </c>
      <c r="I9" s="480">
        <f t="shared" si="0"/>
        <v>23</v>
      </c>
      <c r="J9" s="481">
        <v>26</v>
      </c>
      <c r="K9" s="481">
        <v>1</v>
      </c>
      <c r="L9" s="482" t="s">
        <v>3798</v>
      </c>
      <c r="O9" s="300" t="s">
        <v>3716</v>
      </c>
      <c r="P9" s="300" t="s">
        <v>3754</v>
      </c>
      <c r="Q9" s="300"/>
      <c r="R9" s="300" t="s">
        <v>3726</v>
      </c>
      <c r="S9" s="300" t="s">
        <v>3723</v>
      </c>
      <c r="T9" s="300" t="s">
        <v>3724</v>
      </c>
      <c r="U9" s="300" t="s">
        <v>3725</v>
      </c>
      <c r="V9" s="491" t="s">
        <v>4012</v>
      </c>
      <c r="W9" s="491" t="s">
        <v>3754</v>
      </c>
      <c r="X9" s="407">
        <v>0</v>
      </c>
      <c r="Y9" s="407"/>
      <c r="Z9" s="506"/>
      <c r="AA9" s="503"/>
      <c r="AB9" s="503"/>
      <c r="AC9" s="503"/>
      <c r="AD9" s="503"/>
      <c r="AE9" s="503"/>
      <c r="AF9" s="503"/>
      <c r="AG9" s="503"/>
      <c r="AH9" s="503"/>
      <c r="AI9" s="503"/>
      <c r="AJ9" s="503"/>
      <c r="AK9" s="503"/>
      <c r="AL9" s="503"/>
      <c r="AM9" s="503"/>
      <c r="AN9" s="503"/>
      <c r="AO9" s="504"/>
      <c r="AP9" s="504"/>
    </row>
    <row r="10" spans="1:42" x14ac:dyDescent="0.3">
      <c r="A10" s="476">
        <v>908</v>
      </c>
      <c r="B10" s="476" t="s">
        <v>3799</v>
      </c>
      <c r="C10" s="476" t="s">
        <v>3800</v>
      </c>
      <c r="D10" s="477" t="s">
        <v>3759</v>
      </c>
      <c r="E10" s="478">
        <v>39280</v>
      </c>
      <c r="F10" s="476" t="s">
        <v>3780</v>
      </c>
      <c r="G10" s="479">
        <v>22</v>
      </c>
      <c r="H10" s="480"/>
      <c r="I10" s="480">
        <f t="shared" si="0"/>
        <v>22</v>
      </c>
      <c r="J10" s="481" t="s">
        <v>3801</v>
      </c>
      <c r="K10" s="481">
        <v>1</v>
      </c>
      <c r="L10" s="482" t="s">
        <v>3802</v>
      </c>
      <c r="O10" s="300" t="s">
        <v>3716</v>
      </c>
      <c r="P10" s="300" t="s">
        <v>3754</v>
      </c>
      <c r="Q10" s="300"/>
      <c r="R10" s="300" t="s">
        <v>3726</v>
      </c>
      <c r="S10" s="300" t="s">
        <v>3723</v>
      </c>
      <c r="T10" s="300" t="s">
        <v>3724</v>
      </c>
      <c r="U10" s="300" t="s">
        <v>3725</v>
      </c>
      <c r="V10" s="491" t="s">
        <v>4012</v>
      </c>
      <c r="W10" s="491" t="s">
        <v>3754</v>
      </c>
      <c r="X10" s="407">
        <v>0</v>
      </c>
      <c r="Y10" s="407"/>
      <c r="Z10" s="506"/>
      <c r="AA10" s="503"/>
      <c r="AB10" s="503"/>
      <c r="AC10" s="503"/>
      <c r="AD10" s="503"/>
      <c r="AE10" s="503"/>
      <c r="AF10" s="503"/>
      <c r="AG10" s="503"/>
      <c r="AH10" s="503"/>
      <c r="AI10" s="503"/>
      <c r="AJ10" s="503"/>
      <c r="AK10" s="503"/>
      <c r="AL10" s="503"/>
      <c r="AM10" s="503"/>
      <c r="AN10" s="503"/>
      <c r="AO10" s="504"/>
      <c r="AP10" s="504"/>
    </row>
    <row r="11" spans="1:42" x14ac:dyDescent="0.3">
      <c r="A11" s="476">
        <v>909</v>
      </c>
      <c r="B11" s="476" t="s">
        <v>3803</v>
      </c>
      <c r="C11" s="476" t="s">
        <v>3804</v>
      </c>
      <c r="D11" s="477" t="s">
        <v>3759</v>
      </c>
      <c r="E11" s="478">
        <v>39287</v>
      </c>
      <c r="F11" s="476" t="s">
        <v>3780</v>
      </c>
      <c r="G11" s="479">
        <v>22</v>
      </c>
      <c r="H11" s="480"/>
      <c r="I11" s="480">
        <f t="shared" si="0"/>
        <v>22</v>
      </c>
      <c r="J11" s="481">
        <v>28</v>
      </c>
      <c r="K11" s="481">
        <v>1</v>
      </c>
      <c r="L11" s="482" t="s">
        <v>3790</v>
      </c>
      <c r="O11" s="300" t="s">
        <v>3716</v>
      </c>
      <c r="P11" s="300" t="s">
        <v>3754</v>
      </c>
      <c r="Q11" s="300"/>
      <c r="R11" s="300" t="s">
        <v>3726</v>
      </c>
      <c r="S11" s="300" t="s">
        <v>3723</v>
      </c>
      <c r="T11" s="300" t="s">
        <v>3724</v>
      </c>
      <c r="U11" s="300" t="s">
        <v>3725</v>
      </c>
      <c r="V11" s="491" t="s">
        <v>4012</v>
      </c>
      <c r="W11" s="491" t="s">
        <v>3754</v>
      </c>
      <c r="X11" s="407">
        <v>0</v>
      </c>
      <c r="Y11" s="407"/>
      <c r="Z11" s="506"/>
      <c r="AA11" s="503"/>
      <c r="AB11" s="503"/>
      <c r="AC11" s="503"/>
      <c r="AD11" s="503"/>
      <c r="AE11" s="503"/>
      <c r="AF11" s="503"/>
      <c r="AG11" s="503"/>
      <c r="AH11" s="503"/>
      <c r="AI11" s="503"/>
      <c r="AJ11" s="503"/>
      <c r="AK11" s="503"/>
      <c r="AL11" s="503"/>
      <c r="AM11" s="503"/>
      <c r="AN11" s="503"/>
      <c r="AO11" s="504"/>
      <c r="AP11" s="504"/>
    </row>
    <row r="12" spans="1:42" x14ac:dyDescent="0.3">
      <c r="A12" s="476">
        <v>910</v>
      </c>
      <c r="B12" s="476" t="s">
        <v>3805</v>
      </c>
      <c r="C12" s="476" t="s">
        <v>3806</v>
      </c>
      <c r="D12" s="477" t="s">
        <v>3759</v>
      </c>
      <c r="E12" s="478">
        <v>39287</v>
      </c>
      <c r="F12" s="476" t="s">
        <v>3780</v>
      </c>
      <c r="G12" s="479">
        <v>22</v>
      </c>
      <c r="H12" s="480">
        <v>1</v>
      </c>
      <c r="I12" s="480">
        <f t="shared" si="0"/>
        <v>21</v>
      </c>
      <c r="J12" s="481">
        <v>45</v>
      </c>
      <c r="K12" s="481">
        <v>1</v>
      </c>
      <c r="L12" s="482" t="s">
        <v>3807</v>
      </c>
      <c r="O12" s="300" t="s">
        <v>3716</v>
      </c>
      <c r="P12" s="300" t="s">
        <v>3754</v>
      </c>
      <c r="Q12" s="300"/>
      <c r="R12" s="300" t="s">
        <v>3726</v>
      </c>
      <c r="S12" s="300" t="s">
        <v>3723</v>
      </c>
      <c r="T12" s="300" t="s">
        <v>3724</v>
      </c>
      <c r="U12" s="300" t="s">
        <v>3725</v>
      </c>
      <c r="V12" s="491" t="s">
        <v>4012</v>
      </c>
      <c r="W12" s="491" t="s">
        <v>3754</v>
      </c>
      <c r="X12" s="407">
        <v>0</v>
      </c>
      <c r="Y12" s="407"/>
      <c r="Z12" s="506"/>
      <c r="AA12" s="503"/>
      <c r="AB12" s="503"/>
      <c r="AC12" s="503"/>
      <c r="AD12" s="503"/>
      <c r="AE12" s="503"/>
      <c r="AF12" s="503"/>
      <c r="AG12" s="503"/>
      <c r="AH12" s="503"/>
      <c r="AI12" s="503"/>
      <c r="AJ12" s="503"/>
      <c r="AK12" s="503"/>
      <c r="AL12" s="503"/>
      <c r="AM12" s="503"/>
      <c r="AN12" s="503"/>
      <c r="AO12" s="504"/>
      <c r="AP12" s="504"/>
    </row>
    <row r="13" spans="1:42" x14ac:dyDescent="0.3">
      <c r="A13" s="476">
        <v>911</v>
      </c>
      <c r="B13" s="476" t="s">
        <v>3808</v>
      </c>
      <c r="C13" s="476" t="s">
        <v>3809</v>
      </c>
      <c r="D13" s="477" t="s">
        <v>3759</v>
      </c>
      <c r="E13" s="478">
        <v>39287</v>
      </c>
      <c r="F13" s="476" t="s">
        <v>3780</v>
      </c>
      <c r="G13" s="479">
        <v>23</v>
      </c>
      <c r="H13" s="480"/>
      <c r="I13" s="480">
        <f t="shared" si="0"/>
        <v>23</v>
      </c>
      <c r="J13" s="481">
        <v>40</v>
      </c>
      <c r="K13" s="481">
        <v>1</v>
      </c>
      <c r="L13" s="482" t="s">
        <v>3810</v>
      </c>
      <c r="O13" s="300" t="s">
        <v>3716</v>
      </c>
      <c r="P13" s="300" t="s">
        <v>3754</v>
      </c>
      <c r="Q13" s="300"/>
      <c r="R13" s="300" t="s">
        <v>3726</v>
      </c>
      <c r="S13" s="300" t="s">
        <v>3723</v>
      </c>
      <c r="T13" s="300" t="s">
        <v>3724</v>
      </c>
      <c r="U13" s="300" t="s">
        <v>3725</v>
      </c>
      <c r="V13" s="491" t="s">
        <v>4012</v>
      </c>
      <c r="W13" s="491" t="s">
        <v>3754</v>
      </c>
      <c r="X13" s="407">
        <v>0</v>
      </c>
      <c r="Y13" s="407"/>
      <c r="Z13" s="506"/>
      <c r="AA13" s="503"/>
      <c r="AB13" s="503"/>
      <c r="AC13" s="503"/>
      <c r="AD13" s="503"/>
      <c r="AE13" s="503"/>
      <c r="AF13" s="503"/>
      <c r="AG13" s="503"/>
      <c r="AH13" s="503"/>
      <c r="AI13" s="503"/>
      <c r="AJ13" s="503"/>
      <c r="AK13" s="503"/>
      <c r="AL13" s="503"/>
      <c r="AM13" s="503"/>
      <c r="AN13" s="503"/>
      <c r="AO13" s="504"/>
      <c r="AP13" s="504"/>
    </row>
    <row r="14" spans="1:42" x14ac:dyDescent="0.3">
      <c r="A14" s="476">
        <v>912</v>
      </c>
      <c r="B14" s="476" t="s">
        <v>3811</v>
      </c>
      <c r="C14" s="476" t="s">
        <v>3812</v>
      </c>
      <c r="D14" s="477" t="s">
        <v>3759</v>
      </c>
      <c r="E14" s="478">
        <v>39287</v>
      </c>
      <c r="F14" s="476" t="s">
        <v>3780</v>
      </c>
      <c r="G14" s="479">
        <v>22</v>
      </c>
      <c r="H14" s="480"/>
      <c r="I14" s="480">
        <f t="shared" si="0"/>
        <v>22</v>
      </c>
      <c r="J14" s="481" t="s">
        <v>3813</v>
      </c>
      <c r="K14" s="481">
        <v>1</v>
      </c>
      <c r="L14" s="482" t="s">
        <v>3814</v>
      </c>
      <c r="O14" s="300" t="s">
        <v>3716</v>
      </c>
      <c r="P14" s="300" t="s">
        <v>3754</v>
      </c>
      <c r="Q14" s="300"/>
      <c r="R14" s="300" t="s">
        <v>3726</v>
      </c>
      <c r="S14" s="300" t="s">
        <v>3723</v>
      </c>
      <c r="T14" s="300" t="s">
        <v>3724</v>
      </c>
      <c r="U14" s="300" t="s">
        <v>3725</v>
      </c>
      <c r="V14" s="491" t="s">
        <v>4012</v>
      </c>
      <c r="W14" s="491" t="s">
        <v>3754</v>
      </c>
      <c r="X14" s="407">
        <v>0</v>
      </c>
      <c r="Y14" s="407"/>
      <c r="Z14" s="506"/>
      <c r="AA14" s="503"/>
      <c r="AB14" s="503"/>
      <c r="AC14" s="503"/>
      <c r="AD14" s="503"/>
      <c r="AE14" s="503"/>
      <c r="AF14" s="503"/>
      <c r="AG14" s="503"/>
      <c r="AH14" s="503"/>
      <c r="AI14" s="503"/>
      <c r="AJ14" s="503"/>
      <c r="AK14" s="503"/>
      <c r="AL14" s="503"/>
      <c r="AM14" s="503"/>
      <c r="AN14" s="503"/>
      <c r="AO14" s="504"/>
      <c r="AP14" s="504"/>
    </row>
    <row r="15" spans="1:42" ht="28.8" x14ac:dyDescent="0.3">
      <c r="A15" s="476">
        <v>913</v>
      </c>
      <c r="B15" s="476" t="s">
        <v>3815</v>
      </c>
      <c r="C15" s="476" t="s">
        <v>3816</v>
      </c>
      <c r="D15" s="477" t="s">
        <v>3759</v>
      </c>
      <c r="E15" s="478">
        <v>39287</v>
      </c>
      <c r="F15" s="476" t="s">
        <v>3780</v>
      </c>
      <c r="G15" s="479">
        <v>23</v>
      </c>
      <c r="H15" s="480">
        <v>1</v>
      </c>
      <c r="I15" s="480">
        <f t="shared" si="0"/>
        <v>22</v>
      </c>
      <c r="J15" s="481">
        <v>45</v>
      </c>
      <c r="K15" s="481">
        <v>1</v>
      </c>
      <c r="L15" s="482" t="s">
        <v>3817</v>
      </c>
      <c r="O15" s="300" t="s">
        <v>3716</v>
      </c>
      <c r="P15" s="300" t="s">
        <v>3754</v>
      </c>
      <c r="Q15" s="300"/>
      <c r="R15" s="300" t="s">
        <v>3726</v>
      </c>
      <c r="S15" s="300" t="s">
        <v>3723</v>
      </c>
      <c r="T15" s="300" t="s">
        <v>3724</v>
      </c>
      <c r="U15" s="300" t="s">
        <v>3725</v>
      </c>
      <c r="V15" s="491" t="s">
        <v>4012</v>
      </c>
      <c r="W15" s="491" t="s">
        <v>3754</v>
      </c>
      <c r="X15" s="407">
        <v>6</v>
      </c>
      <c r="Y15" s="407">
        <v>125</v>
      </c>
      <c r="Z15" s="506" t="s">
        <v>4015</v>
      </c>
      <c r="AA15" s="503"/>
      <c r="AB15" s="503"/>
      <c r="AC15" s="503"/>
      <c r="AD15" s="503"/>
      <c r="AE15" s="503"/>
      <c r="AF15" s="503"/>
      <c r="AG15" s="503"/>
      <c r="AH15" s="503"/>
      <c r="AI15" s="503"/>
      <c r="AJ15" s="503"/>
      <c r="AK15" s="503"/>
      <c r="AL15" s="503"/>
      <c r="AM15" s="503"/>
      <c r="AN15" s="503"/>
      <c r="AO15" s="504"/>
      <c r="AP15" s="504"/>
    </row>
    <row r="16" spans="1:42" ht="28.8" x14ac:dyDescent="0.3">
      <c r="A16" s="476">
        <v>914</v>
      </c>
      <c r="B16" s="476" t="s">
        <v>3818</v>
      </c>
      <c r="C16" s="476" t="s">
        <v>3819</v>
      </c>
      <c r="D16" s="477" t="s">
        <v>3759</v>
      </c>
      <c r="E16" s="478">
        <v>39287</v>
      </c>
      <c r="F16" s="476" t="s">
        <v>3780</v>
      </c>
      <c r="G16" s="479">
        <v>23</v>
      </c>
      <c r="H16" s="480">
        <v>2</v>
      </c>
      <c r="I16" s="480">
        <f t="shared" si="0"/>
        <v>21</v>
      </c>
      <c r="J16" s="481">
        <v>24</v>
      </c>
      <c r="K16" s="481">
        <v>1</v>
      </c>
      <c r="L16" s="482" t="s">
        <v>3798</v>
      </c>
      <c r="O16" s="300" t="s">
        <v>3716</v>
      </c>
      <c r="P16" s="300" t="s">
        <v>3754</v>
      </c>
      <c r="Q16" s="300"/>
      <c r="R16" s="300" t="s">
        <v>3726</v>
      </c>
      <c r="S16" s="300" t="s">
        <v>3723</v>
      </c>
      <c r="T16" s="300" t="s">
        <v>3724</v>
      </c>
      <c r="U16" s="300" t="s">
        <v>3725</v>
      </c>
      <c r="V16" s="491" t="s">
        <v>4012</v>
      </c>
      <c r="W16" s="491" t="s">
        <v>3754</v>
      </c>
      <c r="X16" s="407">
        <v>5</v>
      </c>
      <c r="Y16" s="407">
        <v>125</v>
      </c>
      <c r="Z16" s="506" t="s">
        <v>4017</v>
      </c>
      <c r="AA16" s="503"/>
      <c r="AB16" s="503"/>
      <c r="AC16" s="503"/>
      <c r="AD16" s="503"/>
      <c r="AE16" s="503"/>
      <c r="AF16" s="503"/>
      <c r="AG16" s="503"/>
      <c r="AH16" s="503"/>
      <c r="AI16" s="503"/>
      <c r="AJ16" s="503"/>
      <c r="AK16" s="503"/>
      <c r="AL16" s="503"/>
      <c r="AM16" s="503"/>
      <c r="AN16" s="503"/>
      <c r="AO16" s="504"/>
      <c r="AP16" s="504"/>
    </row>
    <row r="17" spans="1:42" x14ac:dyDescent="0.3">
      <c r="A17" s="476">
        <v>915</v>
      </c>
      <c r="B17" s="476" t="s">
        <v>3820</v>
      </c>
      <c r="C17" s="476" t="s">
        <v>3821</v>
      </c>
      <c r="D17" s="477" t="s">
        <v>3759</v>
      </c>
      <c r="E17" s="478">
        <v>39287</v>
      </c>
      <c r="F17" s="476" t="s">
        <v>3780</v>
      </c>
      <c r="G17" s="479">
        <v>21</v>
      </c>
      <c r="H17" s="480">
        <v>1</v>
      </c>
      <c r="I17" s="480">
        <f t="shared" si="0"/>
        <v>20</v>
      </c>
      <c r="J17" s="481" t="s">
        <v>3822</v>
      </c>
      <c r="K17" s="481">
        <v>1</v>
      </c>
      <c r="L17" s="482" t="s">
        <v>3823</v>
      </c>
      <c r="O17" s="300" t="s">
        <v>3716</v>
      </c>
      <c r="P17" s="300" t="s">
        <v>3754</v>
      </c>
      <c r="Q17" s="300"/>
      <c r="R17" s="300" t="s">
        <v>3726</v>
      </c>
      <c r="S17" s="300" t="s">
        <v>3723</v>
      </c>
      <c r="T17" s="300" t="s">
        <v>3724</v>
      </c>
      <c r="U17" s="300" t="s">
        <v>3725</v>
      </c>
      <c r="V17" s="491" t="s">
        <v>4012</v>
      </c>
      <c r="W17" s="491" t="s">
        <v>3754</v>
      </c>
      <c r="X17" s="407">
        <v>0</v>
      </c>
      <c r="Y17" s="407"/>
      <c r="Z17" s="506"/>
      <c r="AA17" s="503"/>
      <c r="AB17" s="503"/>
      <c r="AC17" s="503"/>
      <c r="AD17" s="503"/>
      <c r="AE17" s="503"/>
      <c r="AF17" s="503"/>
      <c r="AG17" s="503"/>
      <c r="AH17" s="503"/>
      <c r="AI17" s="503"/>
      <c r="AJ17" s="503"/>
      <c r="AK17" s="503"/>
      <c r="AL17" s="503"/>
      <c r="AM17" s="503"/>
      <c r="AN17" s="503"/>
      <c r="AO17" s="504"/>
      <c r="AP17" s="504"/>
    </row>
    <row r="18" spans="1:42" x14ac:dyDescent="0.3">
      <c r="A18" s="476">
        <v>916</v>
      </c>
      <c r="B18" s="476" t="s">
        <v>3824</v>
      </c>
      <c r="C18" s="476" t="s">
        <v>3825</v>
      </c>
      <c r="D18" s="477" t="s">
        <v>3759</v>
      </c>
      <c r="E18" s="478">
        <v>39289</v>
      </c>
      <c r="F18" s="476" t="s">
        <v>3780</v>
      </c>
      <c r="G18" s="479">
        <v>23</v>
      </c>
      <c r="H18" s="480"/>
      <c r="I18" s="480">
        <f t="shared" si="0"/>
        <v>23</v>
      </c>
      <c r="J18" s="481">
        <v>42.5</v>
      </c>
      <c r="K18" s="481">
        <v>1</v>
      </c>
      <c r="L18" s="482" t="s">
        <v>3807</v>
      </c>
      <c r="O18" s="300" t="s">
        <v>3716</v>
      </c>
      <c r="P18" s="300" t="s">
        <v>3754</v>
      </c>
      <c r="Q18" s="300"/>
      <c r="R18" s="300" t="s">
        <v>3726</v>
      </c>
      <c r="S18" s="300" t="s">
        <v>3723</v>
      </c>
      <c r="T18" s="300" t="s">
        <v>3724</v>
      </c>
      <c r="U18" s="300" t="s">
        <v>3725</v>
      </c>
      <c r="V18" s="491" t="s">
        <v>4012</v>
      </c>
      <c r="W18" s="491" t="s">
        <v>3754</v>
      </c>
      <c r="X18" s="407">
        <v>0</v>
      </c>
      <c r="Y18" s="407"/>
      <c r="Z18" s="506"/>
      <c r="AA18" s="503"/>
      <c r="AB18" s="503"/>
      <c r="AC18" s="503"/>
      <c r="AD18" s="503"/>
      <c r="AE18" s="503"/>
      <c r="AF18" s="503"/>
      <c r="AG18" s="503"/>
      <c r="AH18" s="503"/>
      <c r="AI18" s="503"/>
      <c r="AJ18" s="503"/>
      <c r="AK18" s="503"/>
      <c r="AL18" s="503"/>
      <c r="AM18" s="503"/>
      <c r="AN18" s="503"/>
      <c r="AO18" s="504"/>
      <c r="AP18" s="504"/>
    </row>
    <row r="19" spans="1:42" x14ac:dyDescent="0.3">
      <c r="A19" s="476">
        <v>917</v>
      </c>
      <c r="B19" s="476" t="s">
        <v>3826</v>
      </c>
      <c r="C19" s="476" t="s">
        <v>3827</v>
      </c>
      <c r="D19" s="477" t="s">
        <v>3759</v>
      </c>
      <c r="E19" s="478">
        <v>39289</v>
      </c>
      <c r="F19" s="476" t="s">
        <v>3780</v>
      </c>
      <c r="G19" s="479">
        <v>27</v>
      </c>
      <c r="H19" s="480"/>
      <c r="I19" s="480">
        <f t="shared" si="0"/>
        <v>27</v>
      </c>
      <c r="J19" s="481">
        <v>17</v>
      </c>
      <c r="K19" s="481">
        <v>1</v>
      </c>
      <c r="L19" s="482" t="s">
        <v>3828</v>
      </c>
      <c r="O19" s="300" t="s">
        <v>3716</v>
      </c>
      <c r="P19" s="300" t="s">
        <v>3754</v>
      </c>
      <c r="Q19" s="300"/>
      <c r="R19" s="300" t="s">
        <v>3726</v>
      </c>
      <c r="S19" s="300" t="s">
        <v>3723</v>
      </c>
      <c r="T19" s="300" t="s">
        <v>3724</v>
      </c>
      <c r="U19" s="300" t="s">
        <v>3725</v>
      </c>
      <c r="V19" s="491" t="s">
        <v>4012</v>
      </c>
      <c r="W19" s="491" t="s">
        <v>3754</v>
      </c>
      <c r="X19" s="407">
        <v>0</v>
      </c>
      <c r="Y19" s="407"/>
      <c r="Z19" s="506"/>
      <c r="AA19" s="503"/>
      <c r="AB19" s="503"/>
      <c r="AC19" s="503"/>
      <c r="AD19" s="503"/>
      <c r="AE19" s="503"/>
      <c r="AF19" s="503"/>
      <c r="AG19" s="503"/>
      <c r="AH19" s="503"/>
      <c r="AI19" s="503"/>
      <c r="AJ19" s="503"/>
      <c r="AK19" s="503"/>
      <c r="AL19" s="503"/>
      <c r="AM19" s="503"/>
      <c r="AN19" s="503"/>
      <c r="AO19" s="504"/>
      <c r="AP19" s="504"/>
    </row>
    <row r="20" spans="1:42" x14ac:dyDescent="0.3">
      <c r="A20" s="476">
        <v>918</v>
      </c>
      <c r="B20" s="476" t="s">
        <v>3829</v>
      </c>
      <c r="C20" s="476" t="s">
        <v>3830</v>
      </c>
      <c r="D20" s="477" t="s">
        <v>3759</v>
      </c>
      <c r="E20" s="478">
        <v>39308</v>
      </c>
      <c r="F20" s="476" t="s">
        <v>3780</v>
      </c>
      <c r="G20" s="479">
        <v>22</v>
      </c>
      <c r="H20" s="480"/>
      <c r="I20" s="480">
        <f t="shared" si="0"/>
        <v>22</v>
      </c>
      <c r="J20" s="481">
        <v>42</v>
      </c>
      <c r="K20" s="481">
        <v>1</v>
      </c>
      <c r="L20" s="482" t="s">
        <v>3807</v>
      </c>
      <c r="O20" s="300" t="s">
        <v>3716</v>
      </c>
      <c r="P20" s="300" t="s">
        <v>3754</v>
      </c>
      <c r="Q20" s="300"/>
      <c r="R20" s="300" t="s">
        <v>3726</v>
      </c>
      <c r="S20" s="300" t="s">
        <v>3723</v>
      </c>
      <c r="T20" s="300" t="s">
        <v>3724</v>
      </c>
      <c r="U20" s="300" t="s">
        <v>3725</v>
      </c>
      <c r="V20" s="491" t="s">
        <v>4012</v>
      </c>
      <c r="W20" s="491" t="s">
        <v>3754</v>
      </c>
      <c r="X20" s="407">
        <v>0</v>
      </c>
      <c r="Y20" s="407"/>
      <c r="Z20" s="506"/>
      <c r="AA20" s="503"/>
      <c r="AB20" s="503"/>
      <c r="AC20" s="503"/>
      <c r="AD20" s="503"/>
      <c r="AE20" s="503"/>
      <c r="AF20" s="503"/>
      <c r="AG20" s="503"/>
      <c r="AH20" s="503"/>
      <c r="AI20" s="503"/>
      <c r="AJ20" s="503"/>
      <c r="AK20" s="503"/>
      <c r="AL20" s="503"/>
      <c r="AM20" s="503"/>
      <c r="AN20" s="503"/>
      <c r="AO20" s="504"/>
      <c r="AP20" s="504"/>
    </row>
    <row r="21" spans="1:42" x14ac:dyDescent="0.3">
      <c r="A21" s="476">
        <v>919</v>
      </c>
      <c r="B21" s="476" t="s">
        <v>3831</v>
      </c>
      <c r="C21" s="476" t="s">
        <v>3832</v>
      </c>
      <c r="D21" s="477" t="s">
        <v>3759</v>
      </c>
      <c r="E21" s="478">
        <v>39308</v>
      </c>
      <c r="F21" s="476" t="s">
        <v>3780</v>
      </c>
      <c r="G21" s="479">
        <v>22</v>
      </c>
      <c r="H21" s="480">
        <v>1</v>
      </c>
      <c r="I21" s="480">
        <f t="shared" si="0"/>
        <v>21</v>
      </c>
      <c r="J21" s="481">
        <v>44.5</v>
      </c>
      <c r="K21" s="481">
        <v>1</v>
      </c>
      <c r="L21" s="482" t="s">
        <v>3807</v>
      </c>
      <c r="O21" s="300" t="s">
        <v>3716</v>
      </c>
      <c r="P21" s="300" t="s">
        <v>3754</v>
      </c>
      <c r="Q21" s="300"/>
      <c r="R21" s="300" t="s">
        <v>3726</v>
      </c>
      <c r="S21" s="300" t="s">
        <v>3723</v>
      </c>
      <c r="T21" s="300" t="s">
        <v>3724</v>
      </c>
      <c r="U21" s="300" t="s">
        <v>3725</v>
      </c>
      <c r="V21" s="491" t="s">
        <v>4012</v>
      </c>
      <c r="W21" s="491" t="s">
        <v>3754</v>
      </c>
      <c r="X21" s="407">
        <v>0</v>
      </c>
      <c r="Y21" s="407"/>
      <c r="Z21" s="506"/>
      <c r="AA21" s="503"/>
      <c r="AB21" s="503"/>
      <c r="AC21" s="503"/>
      <c r="AD21" s="503"/>
      <c r="AE21" s="503"/>
      <c r="AF21" s="503"/>
      <c r="AG21" s="503"/>
      <c r="AH21" s="503"/>
      <c r="AI21" s="503"/>
      <c r="AJ21" s="503"/>
      <c r="AK21" s="503"/>
      <c r="AL21" s="503"/>
      <c r="AM21" s="503"/>
      <c r="AN21" s="503"/>
      <c r="AO21" s="504"/>
      <c r="AP21" s="504"/>
    </row>
    <row r="22" spans="1:42" x14ac:dyDescent="0.3">
      <c r="A22" s="476">
        <v>920</v>
      </c>
      <c r="B22" s="476" t="s">
        <v>3833</v>
      </c>
      <c r="C22" s="476" t="s">
        <v>3834</v>
      </c>
      <c r="D22" s="477" t="s">
        <v>3759</v>
      </c>
      <c r="E22" s="478">
        <v>39308</v>
      </c>
      <c r="F22" s="476" t="s">
        <v>3780</v>
      </c>
      <c r="G22" s="479">
        <v>22</v>
      </c>
      <c r="H22" s="480"/>
      <c r="I22" s="480">
        <f t="shared" si="0"/>
        <v>22</v>
      </c>
      <c r="J22" s="481" t="s">
        <v>3835</v>
      </c>
      <c r="K22" s="481">
        <v>1</v>
      </c>
      <c r="L22" s="482" t="s">
        <v>3836</v>
      </c>
      <c r="O22" s="300" t="s">
        <v>3716</v>
      </c>
      <c r="P22" s="300" t="s">
        <v>3754</v>
      </c>
      <c r="Q22" s="300"/>
      <c r="R22" s="300" t="s">
        <v>3726</v>
      </c>
      <c r="S22" s="300" t="s">
        <v>3723</v>
      </c>
      <c r="T22" s="300" t="s">
        <v>3724</v>
      </c>
      <c r="U22" s="300" t="s">
        <v>3725</v>
      </c>
      <c r="V22" s="491" t="s">
        <v>4012</v>
      </c>
      <c r="W22" s="491" t="s">
        <v>3754</v>
      </c>
      <c r="X22" s="407">
        <v>0</v>
      </c>
      <c r="Y22" s="407"/>
      <c r="Z22" s="506"/>
      <c r="AA22" s="503"/>
      <c r="AB22" s="503"/>
      <c r="AC22" s="503"/>
      <c r="AD22" s="503"/>
      <c r="AE22" s="503"/>
      <c r="AF22" s="503"/>
      <c r="AG22" s="503"/>
      <c r="AH22" s="503"/>
      <c r="AI22" s="503"/>
      <c r="AJ22" s="503"/>
      <c r="AK22" s="503"/>
      <c r="AL22" s="503"/>
      <c r="AM22" s="503"/>
      <c r="AN22" s="503"/>
      <c r="AO22" s="504"/>
      <c r="AP22" s="504"/>
    </row>
    <row r="23" spans="1:42" x14ac:dyDescent="0.3">
      <c r="A23" s="476">
        <v>921</v>
      </c>
      <c r="B23" s="476" t="s">
        <v>3837</v>
      </c>
      <c r="C23" s="476" t="s">
        <v>3838</v>
      </c>
      <c r="D23" s="477" t="s">
        <v>3759</v>
      </c>
      <c r="E23" s="478">
        <v>39308</v>
      </c>
      <c r="F23" s="476" t="s">
        <v>3780</v>
      </c>
      <c r="G23" s="479">
        <v>22</v>
      </c>
      <c r="H23" s="480"/>
      <c r="I23" s="480">
        <f t="shared" si="0"/>
        <v>22</v>
      </c>
      <c r="J23" s="481">
        <v>29</v>
      </c>
      <c r="K23" s="481">
        <v>1</v>
      </c>
      <c r="L23" s="482" t="s">
        <v>3790</v>
      </c>
      <c r="O23" s="300" t="s">
        <v>3716</v>
      </c>
      <c r="P23" s="300" t="s">
        <v>3754</v>
      </c>
      <c r="Q23" s="300"/>
      <c r="R23" s="300" t="s">
        <v>3726</v>
      </c>
      <c r="S23" s="300" t="s">
        <v>3723</v>
      </c>
      <c r="T23" s="300" t="s">
        <v>3724</v>
      </c>
      <c r="U23" s="300" t="s">
        <v>3725</v>
      </c>
      <c r="V23" s="491" t="s">
        <v>4012</v>
      </c>
      <c r="W23" s="491" t="s">
        <v>3754</v>
      </c>
      <c r="X23" s="407">
        <v>0</v>
      </c>
      <c r="Y23" s="407"/>
      <c r="Z23" s="506"/>
      <c r="AA23" s="503"/>
      <c r="AB23" s="503"/>
      <c r="AC23" s="503"/>
      <c r="AD23" s="503"/>
      <c r="AE23" s="503"/>
      <c r="AF23" s="503"/>
      <c r="AG23" s="503"/>
      <c r="AH23" s="503"/>
      <c r="AI23" s="503"/>
      <c r="AJ23" s="503"/>
      <c r="AK23" s="503"/>
      <c r="AL23" s="503"/>
      <c r="AM23" s="503"/>
      <c r="AN23" s="503"/>
      <c r="AO23" s="504"/>
      <c r="AP23" s="504"/>
    </row>
    <row r="24" spans="1:42" ht="28.8" x14ac:dyDescent="0.3">
      <c r="A24" s="476">
        <v>922</v>
      </c>
      <c r="B24" s="476" t="s">
        <v>3839</v>
      </c>
      <c r="C24" s="476" t="s">
        <v>3840</v>
      </c>
      <c r="D24" s="477" t="s">
        <v>3759</v>
      </c>
      <c r="E24" s="478">
        <v>39316</v>
      </c>
      <c r="F24" s="476" t="s">
        <v>3780</v>
      </c>
      <c r="G24" s="479">
        <v>23</v>
      </c>
      <c r="H24" s="480">
        <v>2</v>
      </c>
      <c r="I24" s="480">
        <f t="shared" si="0"/>
        <v>21</v>
      </c>
      <c r="J24" s="481">
        <v>40</v>
      </c>
      <c r="K24" s="481">
        <v>1</v>
      </c>
      <c r="L24" s="482" t="s">
        <v>3841</v>
      </c>
      <c r="O24" s="300" t="s">
        <v>3716</v>
      </c>
      <c r="P24" s="300" t="s">
        <v>3754</v>
      </c>
      <c r="Q24" s="300"/>
      <c r="R24" s="300" t="s">
        <v>3726</v>
      </c>
      <c r="S24" s="300" t="s">
        <v>3723</v>
      </c>
      <c r="T24" s="300" t="s">
        <v>3724</v>
      </c>
      <c r="U24" s="300" t="s">
        <v>3725</v>
      </c>
      <c r="V24" s="491" t="s">
        <v>4012</v>
      </c>
      <c r="W24" s="491" t="s">
        <v>3754</v>
      </c>
      <c r="X24" s="407">
        <v>5</v>
      </c>
      <c r="Y24" s="407">
        <v>125</v>
      </c>
      <c r="Z24" s="506" t="s">
        <v>4017</v>
      </c>
      <c r="AA24" s="503"/>
      <c r="AB24" s="503"/>
      <c r="AC24" s="503"/>
      <c r="AD24" s="503"/>
      <c r="AE24" s="503"/>
      <c r="AF24" s="503"/>
      <c r="AG24" s="503"/>
      <c r="AH24" s="503"/>
      <c r="AI24" s="503"/>
      <c r="AJ24" s="503"/>
      <c r="AK24" s="503"/>
      <c r="AL24" s="503"/>
      <c r="AM24" s="503"/>
      <c r="AN24" s="503"/>
      <c r="AO24" s="504"/>
      <c r="AP24" s="504"/>
    </row>
    <row r="25" spans="1:42" x14ac:dyDescent="0.3">
      <c r="A25" s="476">
        <v>923</v>
      </c>
      <c r="B25" s="476" t="s">
        <v>3842</v>
      </c>
      <c r="C25" s="476" t="s">
        <v>3843</v>
      </c>
      <c r="D25" s="477" t="s">
        <v>3759</v>
      </c>
      <c r="E25" s="478">
        <v>39316</v>
      </c>
      <c r="F25" s="476" t="s">
        <v>3780</v>
      </c>
      <c r="G25" s="479">
        <v>23</v>
      </c>
      <c r="H25" s="480">
        <v>1</v>
      </c>
      <c r="I25" s="480">
        <f t="shared" si="0"/>
        <v>22</v>
      </c>
      <c r="J25" s="481">
        <v>41</v>
      </c>
      <c r="K25" s="481">
        <v>1</v>
      </c>
      <c r="L25" s="482" t="s">
        <v>3844</v>
      </c>
      <c r="O25" s="300" t="s">
        <v>3716</v>
      </c>
      <c r="P25" s="300" t="s">
        <v>3754</v>
      </c>
      <c r="Q25" s="300"/>
      <c r="R25" s="300" t="s">
        <v>3726</v>
      </c>
      <c r="S25" s="300" t="s">
        <v>3723</v>
      </c>
      <c r="T25" s="300" t="s">
        <v>3724</v>
      </c>
      <c r="U25" s="300" t="s">
        <v>3725</v>
      </c>
      <c r="V25" s="491" t="s">
        <v>4012</v>
      </c>
      <c r="W25" s="491" t="s">
        <v>3754</v>
      </c>
      <c r="X25" s="407">
        <v>0</v>
      </c>
      <c r="Y25" s="407"/>
      <c r="Z25" s="506"/>
      <c r="AA25" s="503"/>
      <c r="AB25" s="503"/>
      <c r="AC25" s="503"/>
      <c r="AD25" s="503"/>
      <c r="AE25" s="503"/>
      <c r="AF25" s="503"/>
      <c r="AG25" s="503"/>
      <c r="AH25" s="503"/>
      <c r="AI25" s="503"/>
      <c r="AJ25" s="503"/>
      <c r="AK25" s="503"/>
      <c r="AL25" s="503"/>
      <c r="AM25" s="503"/>
      <c r="AN25" s="503"/>
      <c r="AO25" s="504"/>
      <c r="AP25" s="504"/>
    </row>
    <row r="26" spans="1:42" x14ac:dyDescent="0.3">
      <c r="A26" s="476">
        <v>924</v>
      </c>
      <c r="B26" s="476" t="s">
        <v>3845</v>
      </c>
      <c r="C26" s="476" t="s">
        <v>3846</v>
      </c>
      <c r="D26" s="477" t="s">
        <v>3759</v>
      </c>
      <c r="E26" s="478">
        <v>39316</v>
      </c>
      <c r="F26" s="476" t="s">
        <v>3780</v>
      </c>
      <c r="G26" s="479">
        <v>23</v>
      </c>
      <c r="H26" s="480">
        <v>1</v>
      </c>
      <c r="I26" s="480">
        <f t="shared" si="0"/>
        <v>22</v>
      </c>
      <c r="J26" s="481">
        <v>43</v>
      </c>
      <c r="K26" s="481">
        <v>1</v>
      </c>
      <c r="L26" s="482" t="s">
        <v>3807</v>
      </c>
      <c r="O26" s="300" t="s">
        <v>3716</v>
      </c>
      <c r="P26" s="300" t="s">
        <v>3754</v>
      </c>
      <c r="Q26" s="300"/>
      <c r="R26" s="300" t="s">
        <v>3726</v>
      </c>
      <c r="S26" s="300" t="s">
        <v>3723</v>
      </c>
      <c r="T26" s="300" t="s">
        <v>3724</v>
      </c>
      <c r="U26" s="300" t="s">
        <v>3725</v>
      </c>
      <c r="V26" s="491" t="s">
        <v>4012</v>
      </c>
      <c r="W26" s="491" t="s">
        <v>3754</v>
      </c>
      <c r="X26" s="407">
        <v>0</v>
      </c>
      <c r="Y26" s="407"/>
      <c r="Z26" s="506"/>
      <c r="AA26" s="503"/>
      <c r="AB26" s="503"/>
      <c r="AC26" s="503"/>
      <c r="AD26" s="503"/>
      <c r="AE26" s="503"/>
      <c r="AF26" s="503"/>
      <c r="AG26" s="503"/>
      <c r="AH26" s="503"/>
      <c r="AI26" s="503"/>
      <c r="AJ26" s="503"/>
      <c r="AK26" s="503"/>
      <c r="AL26" s="503"/>
      <c r="AM26" s="503"/>
      <c r="AN26" s="503"/>
      <c r="AO26" s="504"/>
      <c r="AP26" s="504"/>
    </row>
    <row r="27" spans="1:42" x14ac:dyDescent="0.3">
      <c r="A27" s="476">
        <v>925</v>
      </c>
      <c r="B27" s="476" t="s">
        <v>3847</v>
      </c>
      <c r="C27" s="476" t="s">
        <v>3848</v>
      </c>
      <c r="D27" s="477" t="s">
        <v>3759</v>
      </c>
      <c r="E27" s="478">
        <v>39316</v>
      </c>
      <c r="F27" s="476" t="s">
        <v>3780</v>
      </c>
      <c r="G27" s="479">
        <v>23</v>
      </c>
      <c r="H27" s="480">
        <v>1</v>
      </c>
      <c r="I27" s="480">
        <f t="shared" si="0"/>
        <v>22</v>
      </c>
      <c r="J27" s="481">
        <v>45</v>
      </c>
      <c r="K27" s="481">
        <v>1</v>
      </c>
      <c r="L27" s="482" t="s">
        <v>3807</v>
      </c>
      <c r="O27" s="300" t="s">
        <v>3716</v>
      </c>
      <c r="P27" s="300" t="s">
        <v>3754</v>
      </c>
      <c r="Q27" s="300"/>
      <c r="R27" s="300" t="s">
        <v>3726</v>
      </c>
      <c r="S27" s="300" t="s">
        <v>3723</v>
      </c>
      <c r="T27" s="300" t="s">
        <v>3724</v>
      </c>
      <c r="U27" s="300" t="s">
        <v>3725</v>
      </c>
      <c r="V27" s="491" t="s">
        <v>4012</v>
      </c>
      <c r="W27" s="491" t="s">
        <v>3754</v>
      </c>
      <c r="X27" s="407">
        <v>0</v>
      </c>
      <c r="Y27" s="407"/>
      <c r="Z27" s="506"/>
      <c r="AA27" s="503"/>
      <c r="AB27" s="503"/>
      <c r="AC27" s="503"/>
      <c r="AD27" s="503"/>
      <c r="AE27" s="503"/>
      <c r="AF27" s="503"/>
      <c r="AG27" s="503"/>
      <c r="AH27" s="503"/>
      <c r="AI27" s="503"/>
      <c r="AJ27" s="503"/>
      <c r="AK27" s="503"/>
      <c r="AL27" s="503"/>
      <c r="AM27" s="503"/>
      <c r="AN27" s="503"/>
      <c r="AO27" s="504"/>
      <c r="AP27" s="504"/>
    </row>
    <row r="28" spans="1:42" x14ac:dyDescent="0.3">
      <c r="A28" s="476">
        <v>926</v>
      </c>
      <c r="B28" s="476" t="s">
        <v>3849</v>
      </c>
      <c r="C28" s="476" t="s">
        <v>3850</v>
      </c>
      <c r="D28" s="477" t="s">
        <v>3759</v>
      </c>
      <c r="E28" s="476"/>
      <c r="F28" s="476" t="s">
        <v>3780</v>
      </c>
      <c r="G28" s="479">
        <v>20</v>
      </c>
      <c r="H28" s="480">
        <v>1</v>
      </c>
      <c r="I28" s="480">
        <f t="shared" si="0"/>
        <v>19</v>
      </c>
      <c r="J28" s="481">
        <v>47.5</v>
      </c>
      <c r="K28" s="481">
        <v>1</v>
      </c>
      <c r="L28" s="482" t="s">
        <v>3817</v>
      </c>
      <c r="O28" s="300" t="s">
        <v>3716</v>
      </c>
      <c r="P28" s="300" t="s">
        <v>3754</v>
      </c>
      <c r="Q28" s="300"/>
      <c r="R28" s="300" t="s">
        <v>3726</v>
      </c>
      <c r="S28" s="300" t="s">
        <v>3723</v>
      </c>
      <c r="T28" s="300" t="s">
        <v>3724</v>
      </c>
      <c r="U28" s="300" t="s">
        <v>3725</v>
      </c>
      <c r="V28" s="491" t="s">
        <v>4012</v>
      </c>
      <c r="W28" s="491" t="s">
        <v>3754</v>
      </c>
      <c r="X28" s="407">
        <v>0</v>
      </c>
      <c r="Y28" s="407"/>
      <c r="Z28" s="506"/>
      <c r="AA28" s="503"/>
      <c r="AB28" s="503"/>
      <c r="AC28" s="503"/>
      <c r="AD28" s="503"/>
      <c r="AE28" s="503"/>
      <c r="AF28" s="503"/>
      <c r="AG28" s="503"/>
      <c r="AH28" s="503"/>
      <c r="AI28" s="503"/>
      <c r="AJ28" s="503"/>
      <c r="AK28" s="503"/>
      <c r="AL28" s="503"/>
      <c r="AM28" s="503"/>
      <c r="AN28" s="503"/>
      <c r="AO28" s="504"/>
      <c r="AP28" s="504"/>
    </row>
    <row r="29" spans="1:42" x14ac:dyDescent="0.3">
      <c r="A29" s="476">
        <v>927</v>
      </c>
      <c r="B29" s="476" t="s">
        <v>3851</v>
      </c>
      <c r="C29" s="476" t="s">
        <v>3852</v>
      </c>
      <c r="D29" s="477" t="s">
        <v>3759</v>
      </c>
      <c r="E29" s="476"/>
      <c r="F29" s="476" t="s">
        <v>3780</v>
      </c>
      <c r="G29" s="479">
        <v>21</v>
      </c>
      <c r="H29" s="480">
        <v>1</v>
      </c>
      <c r="I29" s="480">
        <f t="shared" si="0"/>
        <v>20</v>
      </c>
      <c r="J29" s="481">
        <v>37.5</v>
      </c>
      <c r="K29" s="481">
        <v>1</v>
      </c>
      <c r="L29" s="482" t="s">
        <v>3817</v>
      </c>
      <c r="O29" s="300" t="s">
        <v>3716</v>
      </c>
      <c r="P29" s="300" t="s">
        <v>3754</v>
      </c>
      <c r="Q29" s="300"/>
      <c r="R29" s="300" t="s">
        <v>3726</v>
      </c>
      <c r="S29" s="300" t="s">
        <v>3723</v>
      </c>
      <c r="T29" s="300" t="s">
        <v>3724</v>
      </c>
      <c r="U29" s="300" t="s">
        <v>3725</v>
      </c>
      <c r="V29" s="491" t="s">
        <v>4012</v>
      </c>
      <c r="W29" s="491" t="s">
        <v>3754</v>
      </c>
      <c r="X29" s="407">
        <v>0</v>
      </c>
      <c r="Y29" s="407"/>
      <c r="Z29" s="506"/>
      <c r="AA29" s="503"/>
      <c r="AB29" s="503"/>
      <c r="AC29" s="503"/>
      <c r="AD29" s="503"/>
      <c r="AE29" s="503"/>
      <c r="AF29" s="503"/>
      <c r="AG29" s="503"/>
      <c r="AH29" s="503"/>
      <c r="AI29" s="503"/>
      <c r="AJ29" s="503"/>
      <c r="AK29" s="503"/>
      <c r="AL29" s="503"/>
      <c r="AM29" s="503"/>
      <c r="AN29" s="503"/>
      <c r="AO29" s="504"/>
      <c r="AP29" s="504"/>
    </row>
    <row r="30" spans="1:42" x14ac:dyDescent="0.3">
      <c r="A30" s="476">
        <v>928</v>
      </c>
      <c r="B30" s="476" t="s">
        <v>3853</v>
      </c>
      <c r="C30" s="476" t="s">
        <v>3854</v>
      </c>
      <c r="D30" s="477" t="s">
        <v>3759</v>
      </c>
      <c r="E30" s="476"/>
      <c r="F30" s="476" t="s">
        <v>3780</v>
      </c>
      <c r="G30" s="479">
        <v>19</v>
      </c>
      <c r="H30" s="480"/>
      <c r="I30" s="480">
        <f t="shared" si="0"/>
        <v>19</v>
      </c>
      <c r="J30" s="481">
        <v>50</v>
      </c>
      <c r="K30" s="481">
        <v>1</v>
      </c>
      <c r="L30" s="482" t="s">
        <v>3817</v>
      </c>
      <c r="O30" s="300" t="s">
        <v>3716</v>
      </c>
      <c r="P30" s="300" t="s">
        <v>3754</v>
      </c>
      <c r="Q30" s="300"/>
      <c r="R30" s="300" t="s">
        <v>3726</v>
      </c>
      <c r="S30" s="300" t="s">
        <v>3723</v>
      </c>
      <c r="T30" s="300" t="s">
        <v>3724</v>
      </c>
      <c r="U30" s="300" t="s">
        <v>3725</v>
      </c>
      <c r="V30" s="491" t="s">
        <v>4012</v>
      </c>
      <c r="W30" s="491" t="s">
        <v>3754</v>
      </c>
      <c r="X30" s="407">
        <v>0</v>
      </c>
      <c r="Y30" s="407"/>
      <c r="Z30" s="506"/>
      <c r="AA30" s="503"/>
      <c r="AB30" s="503"/>
      <c r="AC30" s="503"/>
      <c r="AD30" s="503"/>
      <c r="AE30" s="503"/>
      <c r="AF30" s="503"/>
      <c r="AG30" s="503"/>
      <c r="AH30" s="503"/>
      <c r="AI30" s="503"/>
      <c r="AJ30" s="503"/>
      <c r="AK30" s="503"/>
      <c r="AL30" s="503"/>
      <c r="AM30" s="503"/>
      <c r="AN30" s="503"/>
      <c r="AO30" s="504"/>
      <c r="AP30" s="504"/>
    </row>
    <row r="31" spans="1:42" x14ac:dyDescent="0.3">
      <c r="A31" s="476">
        <v>929</v>
      </c>
      <c r="B31" s="476" t="s">
        <v>3855</v>
      </c>
      <c r="C31" s="476" t="s">
        <v>3852</v>
      </c>
      <c r="D31" s="477" t="s">
        <v>3759</v>
      </c>
      <c r="E31" s="476"/>
      <c r="F31" s="476" t="s">
        <v>3780</v>
      </c>
      <c r="G31" s="479">
        <v>19</v>
      </c>
      <c r="H31" s="480">
        <v>1</v>
      </c>
      <c r="I31" s="480">
        <f t="shared" si="0"/>
        <v>18</v>
      </c>
      <c r="J31" s="481" t="s">
        <v>3856</v>
      </c>
      <c r="K31" s="481">
        <v>1</v>
      </c>
      <c r="L31" s="482" t="s">
        <v>3857</v>
      </c>
      <c r="O31" s="300" t="s">
        <v>3716</v>
      </c>
      <c r="P31" s="300" t="s">
        <v>3754</v>
      </c>
      <c r="Q31" s="300"/>
      <c r="R31" s="300" t="s">
        <v>3726</v>
      </c>
      <c r="S31" s="300" t="s">
        <v>3723</v>
      </c>
      <c r="T31" s="300" t="s">
        <v>3724</v>
      </c>
      <c r="U31" s="300" t="s">
        <v>3725</v>
      </c>
      <c r="V31" s="491" t="s">
        <v>4012</v>
      </c>
      <c r="W31" s="491" t="s">
        <v>3754</v>
      </c>
      <c r="X31" s="407">
        <v>0</v>
      </c>
      <c r="Y31" s="407"/>
      <c r="Z31" s="506"/>
      <c r="AA31" s="503"/>
      <c r="AB31" s="503"/>
      <c r="AC31" s="503"/>
      <c r="AD31" s="503"/>
      <c r="AE31" s="503"/>
      <c r="AF31" s="503"/>
      <c r="AG31" s="503"/>
      <c r="AH31" s="503"/>
      <c r="AI31" s="503"/>
      <c r="AJ31" s="503"/>
      <c r="AK31" s="503"/>
      <c r="AL31" s="503"/>
      <c r="AM31" s="503"/>
      <c r="AN31" s="503"/>
      <c r="AO31" s="504"/>
      <c r="AP31" s="504"/>
    </row>
    <row r="32" spans="1:42" x14ac:dyDescent="0.3">
      <c r="A32" s="476">
        <v>930</v>
      </c>
      <c r="B32" s="483" t="s">
        <v>3858</v>
      </c>
      <c r="C32" s="483" t="s">
        <v>3859</v>
      </c>
      <c r="D32" s="477" t="s">
        <v>3759</v>
      </c>
      <c r="E32" s="478">
        <v>41091</v>
      </c>
      <c r="F32" s="478">
        <v>41457</v>
      </c>
      <c r="G32" s="479">
        <v>52</v>
      </c>
      <c r="H32" s="480"/>
      <c r="I32" s="480">
        <f t="shared" si="0"/>
        <v>52</v>
      </c>
      <c r="J32" s="476">
        <v>26</v>
      </c>
      <c r="K32" s="476">
        <v>0.5</v>
      </c>
      <c r="L32" s="484"/>
      <c r="O32" s="300" t="s">
        <v>3716</v>
      </c>
      <c r="P32" s="300" t="s">
        <v>3754</v>
      </c>
      <c r="Q32" s="300"/>
      <c r="R32" s="300" t="s">
        <v>3726</v>
      </c>
      <c r="S32" s="300" t="s">
        <v>3723</v>
      </c>
      <c r="T32" s="300" t="s">
        <v>3724</v>
      </c>
      <c r="U32" s="300" t="s">
        <v>3725</v>
      </c>
      <c r="V32" s="491" t="s">
        <v>4012</v>
      </c>
      <c r="W32" s="491" t="s">
        <v>3754</v>
      </c>
      <c r="X32" s="408">
        <v>0</v>
      </c>
      <c r="Y32" s="408"/>
      <c r="Z32" s="507"/>
      <c r="AA32" s="503"/>
      <c r="AB32" s="503"/>
      <c r="AC32" s="503"/>
      <c r="AD32" s="503"/>
      <c r="AE32" s="503"/>
      <c r="AF32" s="503"/>
      <c r="AG32" s="503"/>
      <c r="AH32" s="503"/>
      <c r="AI32" s="503"/>
      <c r="AJ32" s="503"/>
      <c r="AK32" s="503"/>
      <c r="AL32" s="503"/>
      <c r="AM32" s="503"/>
      <c r="AN32" s="503"/>
      <c r="AO32" s="504"/>
      <c r="AP32" s="504"/>
    </row>
    <row r="33" spans="1:42" x14ac:dyDescent="0.3">
      <c r="A33" s="476">
        <v>931</v>
      </c>
      <c r="B33" s="483" t="s">
        <v>3860</v>
      </c>
      <c r="C33" s="483" t="s">
        <v>3861</v>
      </c>
      <c r="D33" s="477" t="s">
        <v>3759</v>
      </c>
      <c r="E33" s="478">
        <v>41091</v>
      </c>
      <c r="F33" s="478">
        <v>41547</v>
      </c>
      <c r="G33" s="479">
        <v>53</v>
      </c>
      <c r="H33" s="480"/>
      <c r="I33" s="480">
        <f t="shared" si="0"/>
        <v>53</v>
      </c>
      <c r="J33" s="476">
        <v>27</v>
      </c>
      <c r="K33" s="476">
        <v>0.5</v>
      </c>
      <c r="L33" s="484"/>
      <c r="O33" s="300" t="s">
        <v>3716</v>
      </c>
      <c r="P33" s="300" t="s">
        <v>3754</v>
      </c>
      <c r="Q33" s="300"/>
      <c r="R33" s="300" t="s">
        <v>3726</v>
      </c>
      <c r="S33" s="300" t="s">
        <v>3723</v>
      </c>
      <c r="T33" s="300" t="s">
        <v>3724</v>
      </c>
      <c r="U33" s="300" t="s">
        <v>3725</v>
      </c>
      <c r="V33" s="491" t="s">
        <v>4012</v>
      </c>
      <c r="W33" s="491" t="s">
        <v>3754</v>
      </c>
      <c r="X33" s="408">
        <v>0</v>
      </c>
      <c r="Y33" s="408"/>
      <c r="Z33" s="507"/>
      <c r="AA33" s="503"/>
      <c r="AB33" s="503"/>
      <c r="AC33" s="503"/>
      <c r="AD33" s="503"/>
      <c r="AE33" s="503"/>
      <c r="AF33" s="503"/>
      <c r="AG33" s="503"/>
      <c r="AH33" s="503"/>
      <c r="AI33" s="503"/>
      <c r="AJ33" s="503"/>
      <c r="AK33" s="503"/>
      <c r="AL33" s="503"/>
      <c r="AM33" s="503"/>
      <c r="AN33" s="503"/>
      <c r="AO33" s="504"/>
      <c r="AP33" s="504"/>
    </row>
    <row r="34" spans="1:42" x14ac:dyDescent="0.3">
      <c r="A34" s="476">
        <v>932</v>
      </c>
      <c r="B34" s="483" t="s">
        <v>3862</v>
      </c>
      <c r="C34" s="483" t="s">
        <v>3863</v>
      </c>
      <c r="D34" s="477" t="s">
        <v>3759</v>
      </c>
      <c r="E34" s="478">
        <v>41091</v>
      </c>
      <c r="F34" s="478">
        <v>41547</v>
      </c>
      <c r="G34" s="479">
        <v>27</v>
      </c>
      <c r="H34" s="480"/>
      <c r="I34" s="480">
        <f t="shared" si="0"/>
        <v>27</v>
      </c>
      <c r="J34" s="476">
        <v>15</v>
      </c>
      <c r="K34" s="476">
        <v>0.5</v>
      </c>
      <c r="L34" s="484"/>
      <c r="O34" s="300" t="s">
        <v>3716</v>
      </c>
      <c r="P34" s="300" t="s">
        <v>3754</v>
      </c>
      <c r="Q34" s="300"/>
      <c r="R34" s="300" t="s">
        <v>3726</v>
      </c>
      <c r="S34" s="300" t="s">
        <v>3723</v>
      </c>
      <c r="T34" s="300" t="s">
        <v>3724</v>
      </c>
      <c r="U34" s="300" t="s">
        <v>3725</v>
      </c>
      <c r="V34" s="491" t="s">
        <v>4012</v>
      </c>
      <c r="W34" s="491" t="s">
        <v>3754</v>
      </c>
      <c r="X34" s="408">
        <v>0</v>
      </c>
      <c r="Y34" s="408"/>
      <c r="Z34" s="507"/>
      <c r="AA34" s="503"/>
      <c r="AB34" s="503"/>
      <c r="AC34" s="503"/>
      <c r="AD34" s="503"/>
      <c r="AE34" s="503"/>
      <c r="AF34" s="503"/>
      <c r="AG34" s="503"/>
      <c r="AH34" s="503"/>
      <c r="AI34" s="503"/>
      <c r="AJ34" s="503"/>
      <c r="AK34" s="503"/>
      <c r="AL34" s="503"/>
      <c r="AM34" s="503"/>
      <c r="AN34" s="503"/>
      <c r="AO34" s="504"/>
      <c r="AP34" s="504"/>
    </row>
    <row r="35" spans="1:42" x14ac:dyDescent="0.3">
      <c r="A35" s="476">
        <v>933</v>
      </c>
      <c r="B35" s="483" t="s">
        <v>3864</v>
      </c>
      <c r="C35" s="483" t="s">
        <v>3865</v>
      </c>
      <c r="D35" s="477" t="s">
        <v>3759</v>
      </c>
      <c r="E35" s="478">
        <v>41091</v>
      </c>
      <c r="F35" s="478">
        <v>41547</v>
      </c>
      <c r="G35" s="479">
        <v>66</v>
      </c>
      <c r="H35" s="480"/>
      <c r="I35" s="480">
        <f t="shared" si="0"/>
        <v>66</v>
      </c>
      <c r="J35" s="476">
        <v>35</v>
      </c>
      <c r="K35" s="476">
        <v>0.5</v>
      </c>
      <c r="L35" s="484"/>
      <c r="O35" s="300" t="s">
        <v>3716</v>
      </c>
      <c r="P35" s="300" t="s">
        <v>3754</v>
      </c>
      <c r="Q35" s="300"/>
      <c r="R35" s="300" t="s">
        <v>3726</v>
      </c>
      <c r="S35" s="300" t="s">
        <v>3723</v>
      </c>
      <c r="T35" s="300" t="s">
        <v>3724</v>
      </c>
      <c r="U35" s="300" t="s">
        <v>3725</v>
      </c>
      <c r="V35" s="491" t="s">
        <v>4012</v>
      </c>
      <c r="W35" s="491" t="s">
        <v>3754</v>
      </c>
      <c r="X35" s="408">
        <v>0</v>
      </c>
      <c r="Y35" s="408"/>
      <c r="Z35" s="507"/>
      <c r="AA35" s="503"/>
      <c r="AB35" s="503"/>
      <c r="AC35" s="503"/>
      <c r="AD35" s="503"/>
      <c r="AE35" s="503"/>
      <c r="AF35" s="503"/>
      <c r="AG35" s="503"/>
      <c r="AH35" s="503"/>
      <c r="AI35" s="503"/>
      <c r="AJ35" s="503"/>
      <c r="AK35" s="503"/>
      <c r="AL35" s="503"/>
      <c r="AM35" s="503"/>
      <c r="AN35" s="503"/>
      <c r="AO35" s="504"/>
      <c r="AP35" s="504"/>
    </row>
    <row r="36" spans="1:42" x14ac:dyDescent="0.3">
      <c r="A36" s="476">
        <v>934</v>
      </c>
      <c r="B36" s="483" t="s">
        <v>3866</v>
      </c>
      <c r="C36" s="483" t="s">
        <v>3867</v>
      </c>
      <c r="D36" s="477" t="s">
        <v>3759</v>
      </c>
      <c r="E36" s="478">
        <v>41091</v>
      </c>
      <c r="F36" s="478">
        <v>41547</v>
      </c>
      <c r="G36" s="479">
        <v>58</v>
      </c>
      <c r="H36" s="480"/>
      <c r="I36" s="480">
        <f t="shared" si="0"/>
        <v>58</v>
      </c>
      <c r="J36" s="476">
        <v>30</v>
      </c>
      <c r="K36" s="476">
        <v>0.5</v>
      </c>
      <c r="L36" s="484"/>
      <c r="O36" s="300" t="s">
        <v>3716</v>
      </c>
      <c r="P36" s="300" t="s">
        <v>3754</v>
      </c>
      <c r="Q36" s="300"/>
      <c r="R36" s="300" t="s">
        <v>3726</v>
      </c>
      <c r="S36" s="300" t="s">
        <v>3723</v>
      </c>
      <c r="T36" s="300" t="s">
        <v>3724</v>
      </c>
      <c r="U36" s="300" t="s">
        <v>3725</v>
      </c>
      <c r="V36" s="491" t="s">
        <v>4012</v>
      </c>
      <c r="W36" s="491" t="s">
        <v>3754</v>
      </c>
      <c r="X36" s="408">
        <v>0</v>
      </c>
      <c r="Y36" s="408"/>
      <c r="Z36" s="507"/>
      <c r="AA36" s="503"/>
      <c r="AB36" s="503"/>
      <c r="AC36" s="503"/>
      <c r="AD36" s="503"/>
      <c r="AE36" s="503"/>
      <c r="AF36" s="503"/>
      <c r="AG36" s="503"/>
      <c r="AH36" s="503"/>
      <c r="AI36" s="503"/>
      <c r="AJ36" s="503"/>
      <c r="AK36" s="503"/>
      <c r="AL36" s="503"/>
      <c r="AM36" s="503"/>
      <c r="AN36" s="503"/>
      <c r="AO36" s="504"/>
      <c r="AP36" s="504"/>
    </row>
    <row r="37" spans="1:42" x14ac:dyDescent="0.3">
      <c r="A37" s="476">
        <v>935</v>
      </c>
      <c r="B37" s="483" t="s">
        <v>3868</v>
      </c>
      <c r="C37" s="483" t="s">
        <v>3869</v>
      </c>
      <c r="D37" s="477" t="s">
        <v>3759</v>
      </c>
      <c r="E37" s="478">
        <v>41091</v>
      </c>
      <c r="F37" s="478">
        <v>41457</v>
      </c>
      <c r="G37" s="479">
        <v>30</v>
      </c>
      <c r="H37" s="480"/>
      <c r="I37" s="480">
        <f t="shared" si="0"/>
        <v>30</v>
      </c>
      <c r="J37" s="476">
        <v>16</v>
      </c>
      <c r="K37" s="476">
        <v>0.5</v>
      </c>
      <c r="L37" s="484"/>
      <c r="O37" s="300" t="s">
        <v>3716</v>
      </c>
      <c r="P37" s="300" t="s">
        <v>3754</v>
      </c>
      <c r="Q37" s="300"/>
      <c r="R37" s="300" t="s">
        <v>3726</v>
      </c>
      <c r="S37" s="300" t="s">
        <v>3723</v>
      </c>
      <c r="T37" s="300" t="s">
        <v>3724</v>
      </c>
      <c r="U37" s="300" t="s">
        <v>3725</v>
      </c>
      <c r="V37" s="491" t="s">
        <v>4012</v>
      </c>
      <c r="W37" s="491" t="s">
        <v>3754</v>
      </c>
      <c r="X37" s="408">
        <v>0</v>
      </c>
      <c r="Y37" s="408"/>
      <c r="Z37" s="507"/>
      <c r="AA37" s="503"/>
      <c r="AB37" s="503"/>
      <c r="AC37" s="503"/>
      <c r="AD37" s="503"/>
      <c r="AE37" s="503"/>
      <c r="AF37" s="503"/>
      <c r="AG37" s="503"/>
      <c r="AH37" s="503"/>
      <c r="AI37" s="503"/>
      <c r="AJ37" s="503"/>
      <c r="AK37" s="503"/>
      <c r="AL37" s="503"/>
      <c r="AM37" s="503"/>
      <c r="AN37" s="503"/>
      <c r="AO37" s="504"/>
      <c r="AP37" s="504"/>
    </row>
    <row r="38" spans="1:42" x14ac:dyDescent="0.3">
      <c r="A38" s="476">
        <v>936</v>
      </c>
      <c r="B38" s="483" t="s">
        <v>3870</v>
      </c>
      <c r="C38" s="483" t="s">
        <v>3871</v>
      </c>
      <c r="D38" s="477" t="s">
        <v>3759</v>
      </c>
      <c r="E38" s="478">
        <v>41091</v>
      </c>
      <c r="F38" s="478">
        <v>41547</v>
      </c>
      <c r="G38" s="479">
        <v>75</v>
      </c>
      <c r="H38" s="480"/>
      <c r="I38" s="480">
        <f t="shared" si="0"/>
        <v>75</v>
      </c>
      <c r="J38" s="476">
        <v>39</v>
      </c>
      <c r="K38" s="476">
        <v>0.5</v>
      </c>
      <c r="L38" s="484"/>
      <c r="O38" s="300" t="s">
        <v>3716</v>
      </c>
      <c r="P38" s="300" t="s">
        <v>3754</v>
      </c>
      <c r="Q38" s="300"/>
      <c r="R38" s="300" t="s">
        <v>3726</v>
      </c>
      <c r="S38" s="300" t="s">
        <v>3723</v>
      </c>
      <c r="T38" s="300" t="s">
        <v>3724</v>
      </c>
      <c r="U38" s="300" t="s">
        <v>3725</v>
      </c>
      <c r="V38" s="491" t="s">
        <v>4012</v>
      </c>
      <c r="W38" s="491" t="s">
        <v>3754</v>
      </c>
      <c r="X38" s="408">
        <v>0</v>
      </c>
      <c r="Y38" s="408"/>
      <c r="Z38" s="507"/>
      <c r="AA38" s="503"/>
      <c r="AB38" s="503"/>
      <c r="AC38" s="503"/>
      <c r="AD38" s="503"/>
      <c r="AE38" s="503"/>
      <c r="AF38" s="503"/>
      <c r="AG38" s="503"/>
      <c r="AH38" s="503"/>
      <c r="AI38" s="503"/>
      <c r="AJ38" s="503"/>
      <c r="AK38" s="503"/>
      <c r="AL38" s="503"/>
      <c r="AM38" s="503"/>
      <c r="AN38" s="503"/>
      <c r="AO38" s="504"/>
      <c r="AP38" s="504"/>
    </row>
    <row r="39" spans="1:42" x14ac:dyDescent="0.3">
      <c r="A39" s="476">
        <v>937</v>
      </c>
      <c r="B39" s="483" t="s">
        <v>3872</v>
      </c>
      <c r="C39" s="483" t="s">
        <v>3873</v>
      </c>
      <c r="D39" s="477" t="s">
        <v>3759</v>
      </c>
      <c r="E39" s="478">
        <v>41091</v>
      </c>
      <c r="F39" s="478">
        <v>41547</v>
      </c>
      <c r="G39" s="479">
        <v>57</v>
      </c>
      <c r="H39" s="480"/>
      <c r="I39" s="480">
        <f t="shared" si="0"/>
        <v>57</v>
      </c>
      <c r="J39" s="476">
        <v>29</v>
      </c>
      <c r="K39" s="476">
        <v>0.5</v>
      </c>
      <c r="L39" s="484"/>
      <c r="O39" s="300" t="s">
        <v>3716</v>
      </c>
      <c r="P39" s="300" t="s">
        <v>3754</v>
      </c>
      <c r="Q39" s="300"/>
      <c r="R39" s="300" t="s">
        <v>3726</v>
      </c>
      <c r="S39" s="300" t="s">
        <v>3723</v>
      </c>
      <c r="T39" s="300" t="s">
        <v>3724</v>
      </c>
      <c r="U39" s="300" t="s">
        <v>3725</v>
      </c>
      <c r="V39" s="491" t="s">
        <v>4012</v>
      </c>
      <c r="W39" s="491" t="s">
        <v>3754</v>
      </c>
      <c r="X39" s="408">
        <v>0</v>
      </c>
      <c r="Y39" s="408"/>
      <c r="Z39" s="507"/>
      <c r="AA39" s="503"/>
      <c r="AB39" s="503"/>
      <c r="AC39" s="503"/>
      <c r="AD39" s="503"/>
      <c r="AE39" s="503"/>
      <c r="AF39" s="503"/>
      <c r="AG39" s="503"/>
      <c r="AH39" s="503"/>
      <c r="AI39" s="503"/>
      <c r="AJ39" s="503"/>
      <c r="AK39" s="503"/>
      <c r="AL39" s="503"/>
      <c r="AM39" s="503"/>
      <c r="AN39" s="503"/>
      <c r="AO39" s="504"/>
      <c r="AP39" s="504"/>
    </row>
    <row r="40" spans="1:42" x14ac:dyDescent="0.3">
      <c r="A40" s="476">
        <v>938</v>
      </c>
      <c r="B40" s="483" t="s">
        <v>3874</v>
      </c>
      <c r="C40" s="483" t="s">
        <v>3875</v>
      </c>
      <c r="D40" s="477" t="s">
        <v>3759</v>
      </c>
      <c r="E40" s="478">
        <v>41091</v>
      </c>
      <c r="F40" s="478">
        <v>41547</v>
      </c>
      <c r="G40" s="479">
        <v>55</v>
      </c>
      <c r="H40" s="480"/>
      <c r="I40" s="480">
        <f t="shared" si="0"/>
        <v>55</v>
      </c>
      <c r="J40" s="476">
        <v>28</v>
      </c>
      <c r="K40" s="476">
        <v>0.5</v>
      </c>
      <c r="L40" s="484"/>
      <c r="O40" s="300" t="s">
        <v>3716</v>
      </c>
      <c r="P40" s="300" t="s">
        <v>3754</v>
      </c>
      <c r="Q40" s="300"/>
      <c r="R40" s="300" t="s">
        <v>3726</v>
      </c>
      <c r="S40" s="300" t="s">
        <v>3723</v>
      </c>
      <c r="T40" s="300" t="s">
        <v>3724</v>
      </c>
      <c r="U40" s="300" t="s">
        <v>3725</v>
      </c>
      <c r="V40" s="491" t="s">
        <v>4012</v>
      </c>
      <c r="W40" s="491" t="s">
        <v>3754</v>
      </c>
      <c r="X40" s="408">
        <v>0</v>
      </c>
      <c r="Y40" s="408"/>
      <c r="Z40" s="507"/>
      <c r="AA40" s="503"/>
      <c r="AB40" s="503"/>
      <c r="AC40" s="503"/>
      <c r="AD40" s="503"/>
      <c r="AE40" s="503"/>
      <c r="AF40" s="503"/>
      <c r="AG40" s="503"/>
      <c r="AH40" s="503"/>
      <c r="AI40" s="503"/>
      <c r="AJ40" s="503"/>
      <c r="AK40" s="503"/>
      <c r="AL40" s="503"/>
      <c r="AM40" s="503"/>
      <c r="AN40" s="503"/>
      <c r="AO40" s="504"/>
      <c r="AP40" s="504"/>
    </row>
    <row r="41" spans="1:42" x14ac:dyDescent="0.3">
      <c r="A41" s="476">
        <v>939</v>
      </c>
      <c r="B41" s="483" t="s">
        <v>3876</v>
      </c>
      <c r="C41" s="483" t="s">
        <v>3877</v>
      </c>
      <c r="D41" s="477" t="s">
        <v>3759</v>
      </c>
      <c r="E41" s="478">
        <v>41091</v>
      </c>
      <c r="F41" s="478">
        <v>41547</v>
      </c>
      <c r="G41" s="479">
        <v>93</v>
      </c>
      <c r="H41" s="480"/>
      <c r="I41" s="480">
        <f t="shared" si="0"/>
        <v>93</v>
      </c>
      <c r="J41" s="476">
        <v>46</v>
      </c>
      <c r="K41" s="476">
        <v>0.5</v>
      </c>
      <c r="L41" s="484"/>
      <c r="O41" s="300" t="s">
        <v>3716</v>
      </c>
      <c r="P41" s="300" t="s">
        <v>3754</v>
      </c>
      <c r="Q41" s="300"/>
      <c r="R41" s="300" t="s">
        <v>3726</v>
      </c>
      <c r="S41" s="300" t="s">
        <v>3723</v>
      </c>
      <c r="T41" s="300" t="s">
        <v>3724</v>
      </c>
      <c r="U41" s="300" t="s">
        <v>3725</v>
      </c>
      <c r="V41" s="491" t="s">
        <v>4012</v>
      </c>
      <c r="W41" s="491" t="s">
        <v>3754</v>
      </c>
      <c r="X41" s="408">
        <v>0</v>
      </c>
      <c r="Y41" s="408"/>
      <c r="Z41" s="507"/>
      <c r="AA41" s="503"/>
      <c r="AB41" s="503"/>
      <c r="AC41" s="503"/>
      <c r="AD41" s="503"/>
      <c r="AE41" s="503"/>
      <c r="AF41" s="503"/>
      <c r="AG41" s="503"/>
      <c r="AH41" s="503"/>
      <c r="AI41" s="503"/>
      <c r="AJ41" s="503"/>
      <c r="AK41" s="503"/>
      <c r="AL41" s="503"/>
      <c r="AM41" s="503"/>
      <c r="AN41" s="503"/>
      <c r="AO41" s="504"/>
      <c r="AP41" s="504"/>
    </row>
    <row r="42" spans="1:42" x14ac:dyDescent="0.3">
      <c r="A42" s="476">
        <v>940</v>
      </c>
      <c r="B42" s="483" t="s">
        <v>3878</v>
      </c>
      <c r="C42" s="483" t="s">
        <v>3879</v>
      </c>
      <c r="D42" s="477" t="s">
        <v>3759</v>
      </c>
      <c r="E42" s="478">
        <v>41091</v>
      </c>
      <c r="F42" s="478">
        <v>41599</v>
      </c>
      <c r="G42" s="479">
        <v>41</v>
      </c>
      <c r="H42" s="480"/>
      <c r="I42" s="480">
        <f t="shared" si="0"/>
        <v>41</v>
      </c>
      <c r="J42" s="476">
        <v>21</v>
      </c>
      <c r="K42" s="476">
        <v>0.5</v>
      </c>
      <c r="L42" s="484"/>
      <c r="O42" s="300" t="s">
        <v>3716</v>
      </c>
      <c r="P42" s="300" t="s">
        <v>3754</v>
      </c>
      <c r="Q42" s="300"/>
      <c r="R42" s="300" t="s">
        <v>3726</v>
      </c>
      <c r="S42" s="300" t="s">
        <v>3723</v>
      </c>
      <c r="T42" s="300" t="s">
        <v>3724</v>
      </c>
      <c r="U42" s="300" t="s">
        <v>3725</v>
      </c>
      <c r="V42" s="491" t="s">
        <v>4012</v>
      </c>
      <c r="W42" s="491" t="s">
        <v>3754</v>
      </c>
      <c r="X42" s="408">
        <v>1</v>
      </c>
      <c r="Y42" s="407">
        <v>125</v>
      </c>
      <c r="Z42" s="507" t="s">
        <v>4018</v>
      </c>
      <c r="AA42" s="503"/>
      <c r="AB42" s="503"/>
      <c r="AC42" s="503"/>
      <c r="AD42" s="503"/>
      <c r="AE42" s="503"/>
      <c r="AF42" s="503"/>
      <c r="AG42" s="503"/>
      <c r="AH42" s="503"/>
      <c r="AI42" s="503"/>
      <c r="AJ42" s="503"/>
      <c r="AK42" s="503"/>
      <c r="AL42" s="503"/>
      <c r="AM42" s="503"/>
      <c r="AN42" s="503"/>
      <c r="AO42" s="504"/>
      <c r="AP42" s="504"/>
    </row>
    <row r="43" spans="1:42" x14ac:dyDescent="0.3">
      <c r="A43" s="476">
        <v>941</v>
      </c>
      <c r="B43" s="483" t="s">
        <v>3880</v>
      </c>
      <c r="C43" s="483" t="s">
        <v>3881</v>
      </c>
      <c r="D43" s="477" t="s">
        <v>3759</v>
      </c>
      <c r="E43" s="478">
        <v>41091</v>
      </c>
      <c r="F43" s="478">
        <v>41150</v>
      </c>
      <c r="G43" s="479">
        <v>51</v>
      </c>
      <c r="H43" s="480"/>
      <c r="I43" s="480">
        <f t="shared" si="0"/>
        <v>51</v>
      </c>
      <c r="J43" s="476">
        <v>26</v>
      </c>
      <c r="K43" s="476">
        <v>0.5</v>
      </c>
      <c r="L43" s="484"/>
      <c r="O43" s="300" t="s">
        <v>3716</v>
      </c>
      <c r="P43" s="300" t="s">
        <v>3754</v>
      </c>
      <c r="Q43" s="300"/>
      <c r="R43" s="300" t="s">
        <v>3726</v>
      </c>
      <c r="S43" s="300" t="s">
        <v>3723</v>
      </c>
      <c r="T43" s="300" t="s">
        <v>3724</v>
      </c>
      <c r="U43" s="300" t="s">
        <v>3725</v>
      </c>
      <c r="V43" s="491" t="s">
        <v>4012</v>
      </c>
      <c r="W43" s="491" t="s">
        <v>3754</v>
      </c>
      <c r="X43" s="408">
        <v>0</v>
      </c>
      <c r="Y43" s="408"/>
      <c r="Z43" s="507"/>
      <c r="AA43" s="503"/>
      <c r="AB43" s="503"/>
      <c r="AC43" s="503"/>
      <c r="AD43" s="503"/>
      <c r="AE43" s="503"/>
      <c r="AF43" s="503"/>
      <c r="AG43" s="503"/>
      <c r="AH43" s="503"/>
      <c r="AI43" s="503"/>
      <c r="AJ43" s="503"/>
      <c r="AK43" s="503"/>
      <c r="AL43" s="503"/>
      <c r="AM43" s="503"/>
      <c r="AN43" s="503"/>
      <c r="AO43" s="504"/>
      <c r="AP43" s="504"/>
    </row>
    <row r="44" spans="1:42" x14ac:dyDescent="0.3">
      <c r="A44" s="476">
        <v>942</v>
      </c>
      <c r="B44" s="483" t="s">
        <v>3882</v>
      </c>
      <c r="C44" s="483" t="s">
        <v>3883</v>
      </c>
      <c r="D44" s="477" t="s">
        <v>3759</v>
      </c>
      <c r="E44" s="478">
        <v>41091</v>
      </c>
      <c r="F44" s="478">
        <v>41150</v>
      </c>
      <c r="G44" s="479">
        <v>66</v>
      </c>
      <c r="H44" s="480"/>
      <c r="I44" s="480">
        <f t="shared" si="0"/>
        <v>66</v>
      </c>
      <c r="J44" s="476">
        <v>34</v>
      </c>
      <c r="K44" s="476">
        <v>0.5</v>
      </c>
      <c r="L44" s="484"/>
      <c r="O44" s="300" t="s">
        <v>3716</v>
      </c>
      <c r="P44" s="300" t="s">
        <v>3754</v>
      </c>
      <c r="Q44" s="300"/>
      <c r="R44" s="300" t="s">
        <v>3726</v>
      </c>
      <c r="S44" s="300" t="s">
        <v>3723</v>
      </c>
      <c r="T44" s="300" t="s">
        <v>3724</v>
      </c>
      <c r="U44" s="300" t="s">
        <v>3725</v>
      </c>
      <c r="V44" s="491" t="s">
        <v>4012</v>
      </c>
      <c r="W44" s="491" t="s">
        <v>3754</v>
      </c>
      <c r="X44" s="408">
        <v>0</v>
      </c>
      <c r="Y44" s="408"/>
      <c r="Z44" s="507"/>
      <c r="AA44" s="503"/>
      <c r="AB44" s="503"/>
      <c r="AC44" s="503"/>
      <c r="AD44" s="503"/>
      <c r="AE44" s="503"/>
      <c r="AF44" s="503"/>
      <c r="AG44" s="503"/>
      <c r="AH44" s="503"/>
      <c r="AI44" s="503"/>
      <c r="AJ44" s="503"/>
      <c r="AK44" s="503"/>
      <c r="AL44" s="503"/>
      <c r="AM44" s="503"/>
      <c r="AN44" s="503"/>
      <c r="AO44" s="504"/>
      <c r="AP44" s="504"/>
    </row>
    <row r="45" spans="1:42" x14ac:dyDescent="0.3">
      <c r="A45" s="476">
        <v>943</v>
      </c>
      <c r="B45" s="483" t="s">
        <v>3884</v>
      </c>
      <c r="C45" s="483" t="s">
        <v>3885</v>
      </c>
      <c r="D45" s="477" t="s">
        <v>3759</v>
      </c>
      <c r="E45" s="478">
        <v>41091</v>
      </c>
      <c r="F45" s="478">
        <v>41150</v>
      </c>
      <c r="G45" s="479">
        <v>41</v>
      </c>
      <c r="H45" s="480">
        <v>1</v>
      </c>
      <c r="I45" s="480">
        <f t="shared" si="0"/>
        <v>40</v>
      </c>
      <c r="J45" s="476">
        <v>21</v>
      </c>
      <c r="K45" s="476">
        <v>0.5</v>
      </c>
      <c r="L45" s="484"/>
      <c r="O45" s="300" t="s">
        <v>3716</v>
      </c>
      <c r="P45" s="300" t="s">
        <v>3754</v>
      </c>
      <c r="Q45" s="300"/>
      <c r="R45" s="300" t="s">
        <v>3726</v>
      </c>
      <c r="S45" s="300" t="s">
        <v>3723</v>
      </c>
      <c r="T45" s="300" t="s">
        <v>3724</v>
      </c>
      <c r="U45" s="300" t="s">
        <v>3725</v>
      </c>
      <c r="V45" s="491" t="s">
        <v>4012</v>
      </c>
      <c r="W45" s="491" t="s">
        <v>3754</v>
      </c>
      <c r="X45" s="408">
        <v>2</v>
      </c>
      <c r="Y45" s="407">
        <v>125</v>
      </c>
      <c r="Z45" s="507" t="s">
        <v>4019</v>
      </c>
      <c r="AA45" s="503"/>
      <c r="AB45" s="503"/>
      <c r="AC45" s="503"/>
      <c r="AD45" s="503"/>
      <c r="AE45" s="503"/>
      <c r="AF45" s="503"/>
      <c r="AG45" s="503"/>
      <c r="AH45" s="503"/>
      <c r="AI45" s="503"/>
      <c r="AJ45" s="503"/>
      <c r="AK45" s="503"/>
      <c r="AL45" s="503"/>
      <c r="AM45" s="503"/>
      <c r="AN45" s="503"/>
      <c r="AO45" s="504"/>
      <c r="AP45" s="504"/>
    </row>
    <row r="46" spans="1:42" x14ac:dyDescent="0.3">
      <c r="A46" s="476">
        <v>944</v>
      </c>
      <c r="B46" s="483" t="s">
        <v>3886</v>
      </c>
      <c r="C46" s="483" t="s">
        <v>3887</v>
      </c>
      <c r="D46" s="477" t="s">
        <v>3759</v>
      </c>
      <c r="E46" s="478">
        <v>41091</v>
      </c>
      <c r="F46" s="478">
        <v>41150</v>
      </c>
      <c r="G46" s="479">
        <v>34</v>
      </c>
      <c r="H46" s="480"/>
      <c r="I46" s="480">
        <f t="shared" si="0"/>
        <v>34</v>
      </c>
      <c r="J46" s="476">
        <v>18</v>
      </c>
      <c r="K46" s="476">
        <v>0.5</v>
      </c>
      <c r="L46" s="484"/>
      <c r="O46" s="300" t="s">
        <v>3716</v>
      </c>
      <c r="P46" s="300" t="s">
        <v>3754</v>
      </c>
      <c r="Q46" s="300"/>
      <c r="R46" s="300" t="s">
        <v>3726</v>
      </c>
      <c r="S46" s="300" t="s">
        <v>3723</v>
      </c>
      <c r="T46" s="300" t="s">
        <v>3724</v>
      </c>
      <c r="U46" s="300" t="s">
        <v>3725</v>
      </c>
      <c r="V46" s="491" t="s">
        <v>4012</v>
      </c>
      <c r="W46" s="491" t="s">
        <v>3754</v>
      </c>
      <c r="X46" s="408">
        <v>0</v>
      </c>
      <c r="Y46" s="408"/>
      <c r="Z46" s="507"/>
      <c r="AA46" s="503"/>
      <c r="AB46" s="503"/>
      <c r="AC46" s="503"/>
      <c r="AD46" s="503"/>
      <c r="AE46" s="503"/>
      <c r="AF46" s="503"/>
      <c r="AG46" s="503"/>
      <c r="AH46" s="503"/>
      <c r="AI46" s="503"/>
      <c r="AJ46" s="503"/>
      <c r="AK46" s="503"/>
      <c r="AL46" s="503"/>
      <c r="AM46" s="503"/>
      <c r="AN46" s="503"/>
      <c r="AO46" s="504"/>
      <c r="AP46" s="504"/>
    </row>
    <row r="47" spans="1:42" x14ac:dyDescent="0.3">
      <c r="A47" s="476">
        <v>945</v>
      </c>
      <c r="B47" s="483" t="s">
        <v>3888</v>
      </c>
      <c r="C47" s="483" t="s">
        <v>3889</v>
      </c>
      <c r="D47" s="477" t="s">
        <v>3759</v>
      </c>
      <c r="E47" s="478">
        <v>41091</v>
      </c>
      <c r="F47" s="478">
        <v>41150</v>
      </c>
      <c r="G47" s="479">
        <v>69</v>
      </c>
      <c r="H47" s="480">
        <v>1</v>
      </c>
      <c r="I47" s="480">
        <f t="shared" si="0"/>
        <v>68</v>
      </c>
      <c r="J47" s="476">
        <v>35</v>
      </c>
      <c r="K47" s="476">
        <v>0.5</v>
      </c>
      <c r="L47" s="484"/>
      <c r="O47" s="300" t="s">
        <v>3716</v>
      </c>
      <c r="P47" s="300" t="s">
        <v>3754</v>
      </c>
      <c r="Q47" s="300"/>
      <c r="R47" s="300" t="s">
        <v>3726</v>
      </c>
      <c r="S47" s="300" t="s">
        <v>3723</v>
      </c>
      <c r="T47" s="300" t="s">
        <v>3724</v>
      </c>
      <c r="U47" s="300" t="s">
        <v>3725</v>
      </c>
      <c r="V47" s="491" t="s">
        <v>4012</v>
      </c>
      <c r="W47" s="491" t="s">
        <v>3754</v>
      </c>
      <c r="X47" s="408">
        <v>2</v>
      </c>
      <c r="Y47" s="407">
        <v>125</v>
      </c>
      <c r="Z47" s="507" t="s">
        <v>4019</v>
      </c>
      <c r="AA47" s="503"/>
      <c r="AB47" s="503"/>
      <c r="AC47" s="503"/>
      <c r="AD47" s="503"/>
      <c r="AE47" s="503"/>
      <c r="AF47" s="503"/>
      <c r="AG47" s="503"/>
      <c r="AH47" s="503"/>
      <c r="AI47" s="503"/>
      <c r="AJ47" s="503"/>
      <c r="AK47" s="503"/>
      <c r="AL47" s="503"/>
      <c r="AM47" s="503"/>
      <c r="AN47" s="503"/>
      <c r="AO47" s="504"/>
      <c r="AP47" s="504"/>
    </row>
    <row r="48" spans="1:42" x14ac:dyDescent="0.3">
      <c r="A48" s="476">
        <v>946</v>
      </c>
      <c r="B48" s="483" t="s">
        <v>3890</v>
      </c>
      <c r="C48" s="483" t="s">
        <v>3891</v>
      </c>
      <c r="D48" s="477" t="s">
        <v>3759</v>
      </c>
      <c r="E48" s="478">
        <v>41091</v>
      </c>
      <c r="F48" s="478">
        <v>41156</v>
      </c>
      <c r="G48" s="479">
        <v>48</v>
      </c>
      <c r="H48" s="480"/>
      <c r="I48" s="480">
        <f t="shared" si="0"/>
        <v>48</v>
      </c>
      <c r="J48" s="476">
        <v>25</v>
      </c>
      <c r="K48" s="476">
        <v>0.5</v>
      </c>
      <c r="L48" s="484"/>
      <c r="O48" s="300" t="s">
        <v>3716</v>
      </c>
      <c r="P48" s="300" t="s">
        <v>3754</v>
      </c>
      <c r="Q48" s="300"/>
      <c r="R48" s="300" t="s">
        <v>3726</v>
      </c>
      <c r="S48" s="300" t="s">
        <v>3723</v>
      </c>
      <c r="T48" s="300" t="s">
        <v>3724</v>
      </c>
      <c r="U48" s="300" t="s">
        <v>3725</v>
      </c>
      <c r="V48" s="491" t="s">
        <v>4012</v>
      </c>
      <c r="W48" s="491" t="s">
        <v>3754</v>
      </c>
      <c r="X48" s="408">
        <v>0</v>
      </c>
      <c r="Y48" s="408"/>
      <c r="Z48" s="507"/>
      <c r="AA48" s="503"/>
      <c r="AB48" s="503"/>
      <c r="AC48" s="503"/>
      <c r="AD48" s="503"/>
      <c r="AE48" s="503"/>
      <c r="AF48" s="503"/>
      <c r="AG48" s="503"/>
      <c r="AH48" s="503"/>
      <c r="AI48" s="503"/>
      <c r="AJ48" s="503"/>
      <c r="AK48" s="503"/>
      <c r="AL48" s="503"/>
      <c r="AM48" s="503"/>
      <c r="AN48" s="503"/>
      <c r="AO48" s="504"/>
      <c r="AP48" s="504"/>
    </row>
    <row r="49" spans="1:42" x14ac:dyDescent="0.3">
      <c r="A49" s="476">
        <v>947</v>
      </c>
      <c r="B49" s="483" t="s">
        <v>3892</v>
      </c>
      <c r="C49" s="483" t="s">
        <v>3893</v>
      </c>
      <c r="D49" s="477" t="s">
        <v>3759</v>
      </c>
      <c r="E49" s="478">
        <v>41091</v>
      </c>
      <c r="F49" s="478">
        <v>41156</v>
      </c>
      <c r="G49" s="479">
        <v>48</v>
      </c>
      <c r="H49" s="480"/>
      <c r="I49" s="480">
        <f t="shared" si="0"/>
        <v>48</v>
      </c>
      <c r="J49" s="476">
        <v>25</v>
      </c>
      <c r="K49" s="476">
        <v>0.5</v>
      </c>
      <c r="L49" s="484"/>
      <c r="O49" s="300" t="s">
        <v>3716</v>
      </c>
      <c r="P49" s="300" t="s">
        <v>3754</v>
      </c>
      <c r="Q49" s="300"/>
      <c r="R49" s="300" t="s">
        <v>3726</v>
      </c>
      <c r="S49" s="300" t="s">
        <v>3723</v>
      </c>
      <c r="T49" s="300" t="s">
        <v>3724</v>
      </c>
      <c r="U49" s="300" t="s">
        <v>3725</v>
      </c>
      <c r="V49" s="491" t="s">
        <v>4012</v>
      </c>
      <c r="W49" s="491" t="s">
        <v>3754</v>
      </c>
      <c r="X49" s="408">
        <v>0</v>
      </c>
      <c r="Y49" s="408"/>
      <c r="Z49" s="507"/>
      <c r="AA49" s="503"/>
      <c r="AB49" s="503"/>
      <c r="AC49" s="503"/>
      <c r="AD49" s="503"/>
      <c r="AE49" s="503"/>
      <c r="AF49" s="503"/>
      <c r="AG49" s="503"/>
      <c r="AH49" s="503"/>
      <c r="AI49" s="503"/>
      <c r="AJ49" s="503"/>
      <c r="AK49" s="503"/>
      <c r="AL49" s="503"/>
      <c r="AM49" s="503"/>
      <c r="AN49" s="503"/>
      <c r="AO49" s="504"/>
      <c r="AP49" s="504"/>
    </row>
    <row r="50" spans="1:42" x14ac:dyDescent="0.3">
      <c r="A50" s="476">
        <v>948</v>
      </c>
      <c r="B50" s="483" t="s">
        <v>3894</v>
      </c>
      <c r="C50" s="483" t="s">
        <v>3895</v>
      </c>
      <c r="D50" s="477" t="s">
        <v>3759</v>
      </c>
      <c r="E50" s="478">
        <v>41091</v>
      </c>
      <c r="F50" s="478">
        <v>41156</v>
      </c>
      <c r="G50" s="479">
        <v>66</v>
      </c>
      <c r="H50" s="480"/>
      <c r="I50" s="480">
        <f t="shared" si="0"/>
        <v>66</v>
      </c>
      <c r="J50" s="476">
        <v>35</v>
      </c>
      <c r="K50" s="476">
        <v>0.5</v>
      </c>
      <c r="L50" s="484"/>
      <c r="O50" s="300" t="s">
        <v>3716</v>
      </c>
      <c r="P50" s="300" t="s">
        <v>3754</v>
      </c>
      <c r="Q50" s="300"/>
      <c r="R50" s="300" t="s">
        <v>3726</v>
      </c>
      <c r="S50" s="300" t="s">
        <v>3723</v>
      </c>
      <c r="T50" s="300" t="s">
        <v>3724</v>
      </c>
      <c r="U50" s="300" t="s">
        <v>3725</v>
      </c>
      <c r="V50" s="491" t="s">
        <v>4012</v>
      </c>
      <c r="W50" s="491" t="s">
        <v>3754</v>
      </c>
      <c r="X50" s="408">
        <v>0</v>
      </c>
      <c r="Y50" s="408"/>
      <c r="Z50" s="507"/>
      <c r="AA50" s="503"/>
      <c r="AB50" s="503"/>
      <c r="AC50" s="503"/>
      <c r="AD50" s="503"/>
      <c r="AE50" s="503"/>
      <c r="AF50" s="503"/>
      <c r="AG50" s="503"/>
      <c r="AH50" s="503"/>
      <c r="AI50" s="503"/>
      <c r="AJ50" s="503"/>
      <c r="AK50" s="503"/>
      <c r="AL50" s="503"/>
      <c r="AM50" s="503"/>
      <c r="AN50" s="503"/>
      <c r="AO50" s="504"/>
      <c r="AP50" s="504"/>
    </row>
    <row r="51" spans="1:42" x14ac:dyDescent="0.3">
      <c r="A51" s="476">
        <v>949</v>
      </c>
      <c r="B51" s="483" t="s">
        <v>3896</v>
      </c>
      <c r="C51" s="483" t="s">
        <v>3897</v>
      </c>
      <c r="D51" s="477" t="s">
        <v>3759</v>
      </c>
      <c r="E51" s="478">
        <v>41091</v>
      </c>
      <c r="F51" s="478">
        <v>41156</v>
      </c>
      <c r="G51" s="479">
        <v>29</v>
      </c>
      <c r="H51" s="480"/>
      <c r="I51" s="480">
        <f t="shared" si="0"/>
        <v>29</v>
      </c>
      <c r="J51" s="476">
        <v>16</v>
      </c>
      <c r="K51" s="476">
        <v>0.5</v>
      </c>
      <c r="L51" s="484"/>
      <c r="O51" s="300" t="s">
        <v>3716</v>
      </c>
      <c r="P51" s="300" t="s">
        <v>3754</v>
      </c>
      <c r="Q51" s="300"/>
      <c r="R51" s="300" t="s">
        <v>3726</v>
      </c>
      <c r="S51" s="300" t="s">
        <v>3723</v>
      </c>
      <c r="T51" s="300" t="s">
        <v>3724</v>
      </c>
      <c r="U51" s="300" t="s">
        <v>3725</v>
      </c>
      <c r="V51" s="491" t="s">
        <v>4012</v>
      </c>
      <c r="W51" s="491" t="s">
        <v>3754</v>
      </c>
      <c r="X51" s="408">
        <v>0</v>
      </c>
      <c r="Y51" s="408"/>
      <c r="Z51" s="507"/>
      <c r="AA51" s="503"/>
      <c r="AB51" s="503"/>
      <c r="AC51" s="503"/>
      <c r="AD51" s="503"/>
      <c r="AE51" s="503"/>
      <c r="AF51" s="503"/>
      <c r="AG51" s="503"/>
      <c r="AH51" s="503"/>
      <c r="AI51" s="503"/>
      <c r="AJ51" s="503"/>
      <c r="AK51" s="503"/>
      <c r="AL51" s="503"/>
      <c r="AM51" s="503"/>
      <c r="AN51" s="503"/>
      <c r="AO51" s="504"/>
      <c r="AP51" s="504"/>
    </row>
    <row r="52" spans="1:42" x14ac:dyDescent="0.3">
      <c r="A52" s="476">
        <v>950</v>
      </c>
      <c r="B52" s="485" t="s">
        <v>3898</v>
      </c>
      <c r="C52" s="476" t="s">
        <v>3899</v>
      </c>
      <c r="D52" s="477" t="s">
        <v>3759</v>
      </c>
      <c r="E52" s="478">
        <v>41653</v>
      </c>
      <c r="F52" s="478">
        <v>41715</v>
      </c>
      <c r="G52" s="479">
        <v>43</v>
      </c>
      <c r="H52" s="480">
        <v>1</v>
      </c>
      <c r="I52" s="480">
        <f t="shared" si="0"/>
        <v>42</v>
      </c>
      <c r="J52" s="476">
        <v>23</v>
      </c>
      <c r="K52" s="476">
        <v>0.5</v>
      </c>
      <c r="L52" s="484"/>
      <c r="O52" s="300" t="s">
        <v>3716</v>
      </c>
      <c r="P52" s="300" t="s">
        <v>3754</v>
      </c>
      <c r="Q52" s="300"/>
      <c r="R52" s="300" t="s">
        <v>3726</v>
      </c>
      <c r="S52" s="300" t="s">
        <v>3723</v>
      </c>
      <c r="T52" s="300" t="s">
        <v>3724</v>
      </c>
      <c r="U52" s="300" t="s">
        <v>3725</v>
      </c>
      <c r="V52" s="491" t="s">
        <v>4012</v>
      </c>
      <c r="W52" s="491" t="s">
        <v>3754</v>
      </c>
      <c r="X52" s="408">
        <v>1</v>
      </c>
      <c r="Y52" s="407">
        <v>125</v>
      </c>
      <c r="Z52" s="507" t="s">
        <v>4020</v>
      </c>
      <c r="AA52" s="503"/>
      <c r="AB52" s="503"/>
      <c r="AC52" s="503"/>
      <c r="AD52" s="503"/>
      <c r="AE52" s="503"/>
      <c r="AF52" s="503"/>
      <c r="AG52" s="503"/>
      <c r="AH52" s="503"/>
      <c r="AI52" s="503"/>
      <c r="AJ52" s="503"/>
      <c r="AK52" s="503"/>
      <c r="AL52" s="503"/>
      <c r="AM52" s="503"/>
      <c r="AN52" s="503"/>
      <c r="AO52" s="504"/>
      <c r="AP52" s="504"/>
    </row>
    <row r="53" spans="1:42" x14ac:dyDescent="0.3">
      <c r="A53" s="476">
        <v>951</v>
      </c>
      <c r="B53" s="485" t="s">
        <v>3900</v>
      </c>
      <c r="C53" s="476" t="s">
        <v>3901</v>
      </c>
      <c r="D53" s="477" t="s">
        <v>3759</v>
      </c>
      <c r="E53" s="478">
        <v>41653</v>
      </c>
      <c r="F53" s="478">
        <v>41715</v>
      </c>
      <c r="G53" s="479">
        <v>46</v>
      </c>
      <c r="H53" s="480">
        <v>1</v>
      </c>
      <c r="I53" s="480">
        <f t="shared" si="0"/>
        <v>45</v>
      </c>
      <c r="J53" s="476">
        <v>24</v>
      </c>
      <c r="K53" s="476">
        <v>0.5</v>
      </c>
      <c r="L53" s="484"/>
      <c r="O53" s="300" t="s">
        <v>3716</v>
      </c>
      <c r="P53" s="300" t="s">
        <v>3754</v>
      </c>
      <c r="Q53" s="300"/>
      <c r="R53" s="300" t="s">
        <v>3726</v>
      </c>
      <c r="S53" s="300" t="s">
        <v>3723</v>
      </c>
      <c r="T53" s="300" t="s">
        <v>3724</v>
      </c>
      <c r="U53" s="300" t="s">
        <v>3725</v>
      </c>
      <c r="V53" s="491" t="s">
        <v>4012</v>
      </c>
      <c r="W53" s="491" t="s">
        <v>3754</v>
      </c>
      <c r="X53" s="408">
        <v>3</v>
      </c>
      <c r="Y53" s="407">
        <v>125</v>
      </c>
      <c r="Z53" s="507" t="s">
        <v>4020</v>
      </c>
      <c r="AA53" s="503"/>
      <c r="AB53" s="503"/>
      <c r="AC53" s="503"/>
      <c r="AD53" s="503"/>
      <c r="AE53" s="503"/>
      <c r="AF53" s="503"/>
      <c r="AG53" s="503"/>
      <c r="AH53" s="503"/>
      <c r="AI53" s="503"/>
      <c r="AJ53" s="503"/>
      <c r="AK53" s="503"/>
      <c r="AL53" s="503"/>
      <c r="AM53" s="503"/>
      <c r="AN53" s="503"/>
      <c r="AO53" s="504"/>
      <c r="AP53" s="504"/>
    </row>
    <row r="54" spans="1:42" x14ac:dyDescent="0.3">
      <c r="A54" s="476">
        <v>952</v>
      </c>
      <c r="B54" s="485" t="s">
        <v>3902</v>
      </c>
      <c r="C54" s="476" t="s">
        <v>3903</v>
      </c>
      <c r="D54" s="477" t="s">
        <v>3759</v>
      </c>
      <c r="E54" s="478">
        <v>41653</v>
      </c>
      <c r="F54" s="478">
        <v>41715</v>
      </c>
      <c r="G54" s="479">
        <v>46</v>
      </c>
      <c r="H54" s="480">
        <v>4</v>
      </c>
      <c r="I54" s="480">
        <f t="shared" si="0"/>
        <v>42</v>
      </c>
      <c r="J54" s="476">
        <v>23</v>
      </c>
      <c r="K54" s="476">
        <v>0.5</v>
      </c>
      <c r="L54" s="484"/>
      <c r="O54" s="300" t="s">
        <v>3716</v>
      </c>
      <c r="P54" s="300" t="s">
        <v>3754</v>
      </c>
      <c r="Q54" s="300"/>
      <c r="R54" s="300" t="s">
        <v>3726</v>
      </c>
      <c r="S54" s="300" t="s">
        <v>3723</v>
      </c>
      <c r="T54" s="300" t="s">
        <v>3724</v>
      </c>
      <c r="U54" s="300" t="s">
        <v>3725</v>
      </c>
      <c r="V54" s="491" t="s">
        <v>4012</v>
      </c>
      <c r="W54" s="491" t="s">
        <v>3754</v>
      </c>
      <c r="X54" s="408">
        <v>3</v>
      </c>
      <c r="Y54" s="407">
        <v>125</v>
      </c>
      <c r="Z54" s="507" t="s">
        <v>4020</v>
      </c>
      <c r="AA54" s="503"/>
      <c r="AB54" s="503"/>
      <c r="AC54" s="503"/>
      <c r="AD54" s="503"/>
      <c r="AE54" s="503"/>
      <c r="AF54" s="503"/>
      <c r="AG54" s="503"/>
      <c r="AH54" s="503"/>
      <c r="AI54" s="503"/>
      <c r="AJ54" s="503"/>
      <c r="AK54" s="503"/>
      <c r="AL54" s="503"/>
      <c r="AM54" s="503"/>
      <c r="AN54" s="503"/>
      <c r="AO54" s="504"/>
      <c r="AP54" s="504"/>
    </row>
    <row r="55" spans="1:42" x14ac:dyDescent="0.3">
      <c r="A55" s="476">
        <v>953</v>
      </c>
      <c r="B55" s="485" t="s">
        <v>3904</v>
      </c>
      <c r="C55" s="476" t="s">
        <v>3905</v>
      </c>
      <c r="D55" s="477" t="s">
        <v>3759</v>
      </c>
      <c r="E55" s="478">
        <v>41653</v>
      </c>
      <c r="F55" s="478">
        <v>41715</v>
      </c>
      <c r="G55" s="479">
        <v>44</v>
      </c>
      <c r="H55" s="480">
        <v>1</v>
      </c>
      <c r="I55" s="480">
        <f t="shared" si="0"/>
        <v>43</v>
      </c>
      <c r="J55" s="476">
        <v>25</v>
      </c>
      <c r="K55" s="476">
        <v>0.5</v>
      </c>
      <c r="L55" s="484"/>
      <c r="O55" s="300" t="s">
        <v>3716</v>
      </c>
      <c r="P55" s="300" t="s">
        <v>3754</v>
      </c>
      <c r="Q55" s="300"/>
      <c r="R55" s="300" t="s">
        <v>3726</v>
      </c>
      <c r="S55" s="300" t="s">
        <v>3723</v>
      </c>
      <c r="T55" s="300" t="s">
        <v>3724</v>
      </c>
      <c r="U55" s="300" t="s">
        <v>3725</v>
      </c>
      <c r="V55" s="491" t="s">
        <v>4012</v>
      </c>
      <c r="W55" s="491" t="s">
        <v>3754</v>
      </c>
      <c r="X55" s="408">
        <v>0</v>
      </c>
      <c r="Y55" s="408"/>
      <c r="Z55" s="507"/>
      <c r="AA55" s="503"/>
      <c r="AB55" s="503"/>
      <c r="AC55" s="503"/>
      <c r="AD55" s="503"/>
      <c r="AE55" s="503"/>
      <c r="AF55" s="503"/>
      <c r="AG55" s="503"/>
      <c r="AH55" s="503"/>
      <c r="AI55" s="503"/>
      <c r="AJ55" s="503"/>
      <c r="AK55" s="503"/>
      <c r="AL55" s="503"/>
      <c r="AM55" s="503"/>
      <c r="AN55" s="503"/>
      <c r="AO55" s="504"/>
      <c r="AP55" s="504"/>
    </row>
    <row r="56" spans="1:42" x14ac:dyDescent="0.3">
      <c r="A56" s="476">
        <v>954</v>
      </c>
      <c r="B56" s="485" t="s">
        <v>3906</v>
      </c>
      <c r="C56" s="476" t="s">
        <v>3907</v>
      </c>
      <c r="D56" s="477" t="s">
        <v>3759</v>
      </c>
      <c r="E56" s="478">
        <v>41653</v>
      </c>
      <c r="F56" s="478">
        <v>41723</v>
      </c>
      <c r="G56" s="479">
        <v>43</v>
      </c>
      <c r="H56" s="480">
        <v>1</v>
      </c>
      <c r="I56" s="480">
        <f t="shared" si="0"/>
        <v>42</v>
      </c>
      <c r="J56" s="476">
        <v>23</v>
      </c>
      <c r="K56" s="476">
        <v>0.5</v>
      </c>
      <c r="L56" s="484"/>
      <c r="O56" s="300" t="s">
        <v>3716</v>
      </c>
      <c r="P56" s="300" t="s">
        <v>3754</v>
      </c>
      <c r="Q56" s="300"/>
      <c r="R56" s="300" t="s">
        <v>3726</v>
      </c>
      <c r="S56" s="300" t="s">
        <v>3723</v>
      </c>
      <c r="T56" s="300" t="s">
        <v>3724</v>
      </c>
      <c r="U56" s="300" t="s">
        <v>3725</v>
      </c>
      <c r="V56" s="491" t="s">
        <v>4012</v>
      </c>
      <c r="W56" s="491" t="s">
        <v>3754</v>
      </c>
      <c r="X56" s="408">
        <v>0</v>
      </c>
      <c r="Y56" s="408"/>
      <c r="Z56" s="507"/>
      <c r="AA56" s="503"/>
      <c r="AB56" s="503"/>
      <c r="AC56" s="503"/>
      <c r="AD56" s="503"/>
      <c r="AE56" s="503"/>
      <c r="AF56" s="503"/>
      <c r="AG56" s="503"/>
      <c r="AH56" s="503"/>
      <c r="AI56" s="503"/>
      <c r="AJ56" s="503"/>
      <c r="AK56" s="503"/>
      <c r="AL56" s="503"/>
      <c r="AM56" s="503"/>
      <c r="AN56" s="503"/>
      <c r="AO56" s="504"/>
      <c r="AP56" s="504"/>
    </row>
    <row r="57" spans="1:42" x14ac:dyDescent="0.3">
      <c r="A57" s="476">
        <v>955</v>
      </c>
      <c r="B57" s="486" t="s">
        <v>3908</v>
      </c>
      <c r="C57" s="476" t="s">
        <v>3909</v>
      </c>
      <c r="D57" s="477" t="s">
        <v>3759</v>
      </c>
      <c r="E57" s="478">
        <v>41653</v>
      </c>
      <c r="F57" s="478">
        <v>41723</v>
      </c>
      <c r="G57" s="479">
        <v>47</v>
      </c>
      <c r="H57" s="480">
        <v>1</v>
      </c>
      <c r="I57" s="480">
        <f t="shared" si="0"/>
        <v>46</v>
      </c>
      <c r="J57" s="476">
        <v>24</v>
      </c>
      <c r="K57" s="476">
        <v>0.5</v>
      </c>
      <c r="L57" s="484"/>
      <c r="O57" s="300" t="s">
        <v>3716</v>
      </c>
      <c r="P57" s="300" t="s">
        <v>3754</v>
      </c>
      <c r="Q57" s="300"/>
      <c r="R57" s="300" t="s">
        <v>3726</v>
      </c>
      <c r="S57" s="300" t="s">
        <v>3723</v>
      </c>
      <c r="T57" s="300" t="s">
        <v>3724</v>
      </c>
      <c r="U57" s="300" t="s">
        <v>3725</v>
      </c>
      <c r="V57" s="491" t="s">
        <v>4012</v>
      </c>
      <c r="W57" s="491" t="s">
        <v>3754</v>
      </c>
      <c r="X57" s="408">
        <v>3</v>
      </c>
      <c r="Y57" s="407">
        <v>125</v>
      </c>
      <c r="Z57" s="507" t="s">
        <v>4021</v>
      </c>
      <c r="AA57" s="503"/>
      <c r="AB57" s="503"/>
      <c r="AC57" s="503"/>
      <c r="AD57" s="503"/>
      <c r="AE57" s="503"/>
      <c r="AF57" s="503"/>
      <c r="AG57" s="503"/>
      <c r="AH57" s="503"/>
      <c r="AI57" s="503"/>
      <c r="AJ57" s="503"/>
      <c r="AK57" s="503"/>
      <c r="AL57" s="503"/>
      <c r="AM57" s="503"/>
      <c r="AN57" s="503"/>
      <c r="AO57" s="504"/>
      <c r="AP57" s="504"/>
    </row>
    <row r="58" spans="1:42" ht="28.8" x14ac:dyDescent="0.3">
      <c r="A58" s="476">
        <v>956</v>
      </c>
      <c r="B58" s="486" t="s">
        <v>3910</v>
      </c>
      <c r="C58" s="476" t="s">
        <v>3911</v>
      </c>
      <c r="D58" s="477" t="s">
        <v>3759</v>
      </c>
      <c r="E58" s="478">
        <v>41653</v>
      </c>
      <c r="F58" s="478">
        <v>41729</v>
      </c>
      <c r="G58" s="479">
        <v>38</v>
      </c>
      <c r="H58" s="480">
        <v>2</v>
      </c>
      <c r="I58" s="480">
        <f t="shared" si="0"/>
        <v>36</v>
      </c>
      <c r="J58" s="476">
        <v>20</v>
      </c>
      <c r="K58" s="476">
        <v>0.5</v>
      </c>
      <c r="L58" s="484"/>
      <c r="O58" s="300" t="s">
        <v>3716</v>
      </c>
      <c r="P58" s="300" t="s">
        <v>3754</v>
      </c>
      <c r="Q58" s="300"/>
      <c r="R58" s="300" t="s">
        <v>3726</v>
      </c>
      <c r="S58" s="300" t="s">
        <v>3723</v>
      </c>
      <c r="T58" s="300" t="s">
        <v>3724</v>
      </c>
      <c r="U58" s="300" t="s">
        <v>3725</v>
      </c>
      <c r="V58" s="491" t="s">
        <v>4012</v>
      </c>
      <c r="W58" s="491" t="s">
        <v>3754</v>
      </c>
      <c r="X58" s="408">
        <v>3</v>
      </c>
      <c r="Y58" s="407">
        <v>125</v>
      </c>
      <c r="Z58" s="506" t="s">
        <v>4017</v>
      </c>
      <c r="AA58" s="503"/>
      <c r="AB58" s="503"/>
      <c r="AC58" s="503"/>
      <c r="AD58" s="503"/>
      <c r="AE58" s="503"/>
      <c r="AF58" s="503"/>
      <c r="AG58" s="503"/>
      <c r="AH58" s="503"/>
      <c r="AI58" s="503"/>
      <c r="AJ58" s="503"/>
      <c r="AK58" s="503"/>
      <c r="AL58" s="503"/>
      <c r="AM58" s="503"/>
      <c r="AN58" s="503"/>
      <c r="AO58" s="504"/>
      <c r="AP58" s="504"/>
    </row>
    <row r="59" spans="1:42" x14ac:dyDescent="0.3">
      <c r="A59" s="476">
        <v>957</v>
      </c>
      <c r="B59" s="485" t="s">
        <v>3912</v>
      </c>
      <c r="C59" s="476" t="s">
        <v>3913</v>
      </c>
      <c r="D59" s="477" t="s">
        <v>3759</v>
      </c>
      <c r="E59" s="478">
        <v>41653</v>
      </c>
      <c r="F59" s="478">
        <v>41729</v>
      </c>
      <c r="G59" s="479">
        <v>44</v>
      </c>
      <c r="H59" s="480">
        <v>1</v>
      </c>
      <c r="I59" s="480">
        <f t="shared" si="0"/>
        <v>43</v>
      </c>
      <c r="J59" s="476">
        <v>22</v>
      </c>
      <c r="K59" s="476">
        <v>0.5</v>
      </c>
      <c r="L59" s="484"/>
      <c r="O59" s="300" t="s">
        <v>3716</v>
      </c>
      <c r="P59" s="300" t="s">
        <v>3754</v>
      </c>
      <c r="Q59" s="300"/>
      <c r="R59" s="300" t="s">
        <v>3726</v>
      </c>
      <c r="S59" s="300" t="s">
        <v>3723</v>
      </c>
      <c r="T59" s="300" t="s">
        <v>3724</v>
      </c>
      <c r="U59" s="300" t="s">
        <v>3725</v>
      </c>
      <c r="V59" s="491" t="s">
        <v>4012</v>
      </c>
      <c r="W59" s="491" t="s">
        <v>3754</v>
      </c>
      <c r="X59" s="408">
        <v>2</v>
      </c>
      <c r="Y59" s="407">
        <v>125</v>
      </c>
      <c r="Z59" s="507" t="s">
        <v>4021</v>
      </c>
      <c r="AA59" s="503"/>
      <c r="AB59" s="503"/>
      <c r="AC59" s="503"/>
      <c r="AD59" s="503"/>
      <c r="AE59" s="503"/>
      <c r="AF59" s="503"/>
      <c r="AG59" s="503"/>
      <c r="AH59" s="503"/>
      <c r="AI59" s="503"/>
      <c r="AJ59" s="503"/>
      <c r="AK59" s="503"/>
      <c r="AL59" s="503"/>
      <c r="AM59" s="503"/>
      <c r="AN59" s="503"/>
      <c r="AO59" s="504"/>
      <c r="AP59" s="504"/>
    </row>
    <row r="60" spans="1:42" x14ac:dyDescent="0.3">
      <c r="A60" s="476">
        <v>958</v>
      </c>
      <c r="B60" s="485" t="s">
        <v>3914</v>
      </c>
      <c r="C60" s="476" t="s">
        <v>3915</v>
      </c>
      <c r="D60" s="477" t="s">
        <v>3759</v>
      </c>
      <c r="E60" s="478">
        <v>41653</v>
      </c>
      <c r="F60" s="478">
        <v>41729</v>
      </c>
      <c r="G60" s="479">
        <v>47</v>
      </c>
      <c r="H60" s="480">
        <v>1</v>
      </c>
      <c r="I60" s="480">
        <f t="shared" si="0"/>
        <v>46</v>
      </c>
      <c r="J60" s="476">
        <v>24</v>
      </c>
      <c r="K60" s="476">
        <v>0.5</v>
      </c>
      <c r="L60" s="484"/>
      <c r="O60" s="300" t="s">
        <v>3716</v>
      </c>
      <c r="P60" s="300" t="s">
        <v>3754</v>
      </c>
      <c r="Q60" s="300"/>
      <c r="R60" s="300" t="s">
        <v>3726</v>
      </c>
      <c r="S60" s="300" t="s">
        <v>3723</v>
      </c>
      <c r="T60" s="300" t="s">
        <v>3724</v>
      </c>
      <c r="U60" s="300" t="s">
        <v>3725</v>
      </c>
      <c r="V60" s="491" t="s">
        <v>4012</v>
      </c>
      <c r="W60" s="491" t="s">
        <v>3754</v>
      </c>
      <c r="X60" s="408">
        <v>0</v>
      </c>
      <c r="Y60" s="408"/>
      <c r="Z60" s="507"/>
      <c r="AA60" s="503"/>
      <c r="AB60" s="503"/>
      <c r="AC60" s="503"/>
      <c r="AD60" s="503"/>
      <c r="AE60" s="503"/>
      <c r="AF60" s="503"/>
      <c r="AG60" s="503"/>
      <c r="AH60" s="503"/>
      <c r="AI60" s="503"/>
      <c r="AJ60" s="503"/>
      <c r="AK60" s="503"/>
      <c r="AL60" s="503"/>
      <c r="AM60" s="503"/>
      <c r="AN60" s="503"/>
      <c r="AO60" s="504"/>
      <c r="AP60" s="504"/>
    </row>
    <row r="61" spans="1:42" x14ac:dyDescent="0.3">
      <c r="A61" s="476">
        <v>959</v>
      </c>
      <c r="B61" s="485" t="s">
        <v>3916</v>
      </c>
      <c r="C61" s="476" t="s">
        <v>3917</v>
      </c>
      <c r="D61" s="477" t="s">
        <v>3759</v>
      </c>
      <c r="E61" s="478">
        <v>41653</v>
      </c>
      <c r="F61" s="478">
        <v>41729</v>
      </c>
      <c r="G61" s="479">
        <v>46</v>
      </c>
      <c r="H61" s="480">
        <v>1</v>
      </c>
      <c r="I61" s="480">
        <f t="shared" si="0"/>
        <v>45</v>
      </c>
      <c r="J61" s="476">
        <v>24</v>
      </c>
      <c r="K61" s="476">
        <v>0.5</v>
      </c>
      <c r="L61" s="484"/>
      <c r="O61" s="300" t="s">
        <v>3716</v>
      </c>
      <c r="P61" s="300" t="s">
        <v>3754</v>
      </c>
      <c r="Q61" s="300"/>
      <c r="R61" s="300" t="s">
        <v>3726</v>
      </c>
      <c r="S61" s="300" t="s">
        <v>3723</v>
      </c>
      <c r="T61" s="300" t="s">
        <v>3724</v>
      </c>
      <c r="U61" s="300" t="s">
        <v>3725</v>
      </c>
      <c r="V61" s="491" t="s">
        <v>4012</v>
      </c>
      <c r="W61" s="491" t="s">
        <v>3754</v>
      </c>
      <c r="X61" s="408">
        <v>0</v>
      </c>
      <c r="Y61" s="408"/>
      <c r="Z61" s="507"/>
      <c r="AA61" s="503"/>
      <c r="AB61" s="503"/>
      <c r="AC61" s="503"/>
      <c r="AD61" s="503"/>
      <c r="AE61" s="503"/>
      <c r="AF61" s="503"/>
      <c r="AG61" s="503"/>
      <c r="AH61" s="503"/>
      <c r="AI61" s="503"/>
      <c r="AJ61" s="503"/>
      <c r="AK61" s="503"/>
      <c r="AL61" s="503"/>
      <c r="AM61" s="503"/>
      <c r="AN61" s="503"/>
      <c r="AO61" s="504"/>
      <c r="AP61" s="504"/>
    </row>
    <row r="62" spans="1:42" x14ac:dyDescent="0.3">
      <c r="A62" s="476">
        <v>960</v>
      </c>
      <c r="B62" s="485" t="s">
        <v>3918</v>
      </c>
      <c r="C62" s="476" t="s">
        <v>3919</v>
      </c>
      <c r="D62" s="477" t="s">
        <v>3759</v>
      </c>
      <c r="E62" s="478">
        <v>41653</v>
      </c>
      <c r="F62" s="478">
        <v>41737</v>
      </c>
      <c r="G62" s="479">
        <v>47</v>
      </c>
      <c r="H62" s="480">
        <v>2</v>
      </c>
      <c r="I62" s="480">
        <f t="shared" si="0"/>
        <v>45</v>
      </c>
      <c r="J62" s="476">
        <v>24</v>
      </c>
      <c r="K62" s="476">
        <v>0.5</v>
      </c>
      <c r="L62" s="484"/>
      <c r="O62" s="300" t="s">
        <v>3716</v>
      </c>
      <c r="P62" s="300" t="s">
        <v>3754</v>
      </c>
      <c r="Q62" s="300"/>
      <c r="R62" s="300" t="s">
        <v>3726</v>
      </c>
      <c r="S62" s="300" t="s">
        <v>3723</v>
      </c>
      <c r="T62" s="300" t="s">
        <v>3724</v>
      </c>
      <c r="U62" s="300" t="s">
        <v>3725</v>
      </c>
      <c r="V62" s="491" t="s">
        <v>4012</v>
      </c>
      <c r="W62" s="491" t="s">
        <v>3754</v>
      </c>
      <c r="X62" s="408">
        <v>6</v>
      </c>
      <c r="Y62" s="407">
        <v>125</v>
      </c>
      <c r="Z62" s="507" t="s">
        <v>4022</v>
      </c>
      <c r="AA62" s="503"/>
      <c r="AB62" s="503"/>
      <c r="AC62" s="503"/>
      <c r="AD62" s="503"/>
      <c r="AE62" s="503"/>
      <c r="AF62" s="503"/>
      <c r="AG62" s="503"/>
      <c r="AH62" s="503"/>
      <c r="AI62" s="503"/>
      <c r="AJ62" s="503"/>
      <c r="AK62" s="503"/>
      <c r="AL62" s="503"/>
      <c r="AM62" s="503"/>
      <c r="AN62" s="503"/>
      <c r="AO62" s="504"/>
      <c r="AP62" s="504"/>
    </row>
    <row r="63" spans="1:42" x14ac:dyDescent="0.3">
      <c r="A63" s="476">
        <v>961</v>
      </c>
      <c r="B63" s="485" t="s">
        <v>3920</v>
      </c>
      <c r="C63" s="476" t="s">
        <v>3921</v>
      </c>
      <c r="D63" s="477" t="s">
        <v>3759</v>
      </c>
      <c r="E63" s="478">
        <v>41653</v>
      </c>
      <c r="F63" s="478">
        <v>41737</v>
      </c>
      <c r="G63" s="479">
        <v>44</v>
      </c>
      <c r="H63" s="480">
        <v>2</v>
      </c>
      <c r="I63" s="480">
        <f t="shared" si="0"/>
        <v>42</v>
      </c>
      <c r="J63" s="476">
        <v>22</v>
      </c>
      <c r="K63" s="476">
        <v>0.5</v>
      </c>
      <c r="L63" s="484"/>
      <c r="O63" s="300" t="s">
        <v>3716</v>
      </c>
      <c r="P63" s="300" t="s">
        <v>3754</v>
      </c>
      <c r="Q63" s="300"/>
      <c r="R63" s="300" t="s">
        <v>3726</v>
      </c>
      <c r="S63" s="300" t="s">
        <v>3723</v>
      </c>
      <c r="T63" s="300" t="s">
        <v>3724</v>
      </c>
      <c r="U63" s="300" t="s">
        <v>3725</v>
      </c>
      <c r="V63" s="491" t="s">
        <v>4012</v>
      </c>
      <c r="W63" s="491" t="s">
        <v>3754</v>
      </c>
      <c r="X63" s="408">
        <v>5</v>
      </c>
      <c r="Y63" s="407">
        <v>125</v>
      </c>
      <c r="Z63" s="507" t="s">
        <v>4023</v>
      </c>
      <c r="AA63" s="503"/>
      <c r="AB63" s="503"/>
      <c r="AC63" s="503"/>
      <c r="AD63" s="503"/>
      <c r="AE63" s="503"/>
      <c r="AF63" s="503"/>
      <c r="AG63" s="503"/>
      <c r="AH63" s="503"/>
      <c r="AI63" s="503"/>
      <c r="AJ63" s="503"/>
      <c r="AK63" s="503"/>
      <c r="AL63" s="503"/>
      <c r="AM63" s="503"/>
      <c r="AN63" s="503"/>
      <c r="AO63" s="504"/>
      <c r="AP63" s="504"/>
    </row>
    <row r="64" spans="1:42" x14ac:dyDescent="0.3">
      <c r="A64" s="476">
        <v>962</v>
      </c>
      <c r="B64" s="485" t="s">
        <v>3922</v>
      </c>
      <c r="C64" s="476" t="s">
        <v>3923</v>
      </c>
      <c r="D64" s="477" t="s">
        <v>3759</v>
      </c>
      <c r="E64" s="478">
        <v>41653</v>
      </c>
      <c r="F64" s="478">
        <v>41750</v>
      </c>
      <c r="G64" s="479">
        <v>43</v>
      </c>
      <c r="H64" s="480">
        <v>2</v>
      </c>
      <c r="I64" s="480">
        <f t="shared" si="0"/>
        <v>41</v>
      </c>
      <c r="J64" s="476">
        <v>22</v>
      </c>
      <c r="K64" s="476">
        <v>0.5</v>
      </c>
      <c r="L64" s="484"/>
      <c r="O64" s="300" t="s">
        <v>3716</v>
      </c>
      <c r="P64" s="300" t="s">
        <v>3754</v>
      </c>
      <c r="Q64" s="300"/>
      <c r="R64" s="300" t="s">
        <v>3726</v>
      </c>
      <c r="S64" s="300" t="s">
        <v>3723</v>
      </c>
      <c r="T64" s="300" t="s">
        <v>3724</v>
      </c>
      <c r="U64" s="300" t="s">
        <v>3725</v>
      </c>
      <c r="V64" s="491" t="s">
        <v>4012</v>
      </c>
      <c r="W64" s="491" t="s">
        <v>3754</v>
      </c>
      <c r="X64" s="408">
        <v>5</v>
      </c>
      <c r="Y64" s="407">
        <v>125</v>
      </c>
      <c r="Z64" s="507" t="s">
        <v>4023</v>
      </c>
      <c r="AA64" s="503"/>
      <c r="AB64" s="503"/>
      <c r="AC64" s="503"/>
      <c r="AD64" s="503"/>
      <c r="AE64" s="503"/>
      <c r="AF64" s="503"/>
      <c r="AG64" s="503"/>
      <c r="AH64" s="503"/>
      <c r="AI64" s="503"/>
      <c r="AJ64" s="503"/>
      <c r="AK64" s="503"/>
      <c r="AL64" s="503"/>
      <c r="AM64" s="503"/>
      <c r="AN64" s="503"/>
      <c r="AO64" s="504"/>
      <c r="AP64" s="504"/>
    </row>
    <row r="65" spans="1:42" x14ac:dyDescent="0.3">
      <c r="A65" s="476">
        <v>963</v>
      </c>
      <c r="B65" s="485" t="s">
        <v>3924</v>
      </c>
      <c r="C65" s="476" t="s">
        <v>3925</v>
      </c>
      <c r="D65" s="477" t="s">
        <v>3759</v>
      </c>
      <c r="E65" s="478">
        <v>41653</v>
      </c>
      <c r="F65" s="478">
        <v>41750</v>
      </c>
      <c r="G65" s="479">
        <v>43</v>
      </c>
      <c r="H65" s="480">
        <v>2</v>
      </c>
      <c r="I65" s="480">
        <f t="shared" si="0"/>
        <v>41</v>
      </c>
      <c r="J65" s="476">
        <v>22</v>
      </c>
      <c r="K65" s="476">
        <v>0.5</v>
      </c>
      <c r="L65" s="484"/>
      <c r="O65" s="300" t="s">
        <v>3716</v>
      </c>
      <c r="P65" s="300" t="s">
        <v>3754</v>
      </c>
      <c r="Q65" s="300"/>
      <c r="R65" s="300" t="s">
        <v>3726</v>
      </c>
      <c r="S65" s="300" t="s">
        <v>3723</v>
      </c>
      <c r="T65" s="300" t="s">
        <v>3724</v>
      </c>
      <c r="U65" s="300" t="s">
        <v>3725</v>
      </c>
      <c r="V65" s="491" t="s">
        <v>4012</v>
      </c>
      <c r="W65" s="491" t="s">
        <v>3754</v>
      </c>
      <c r="X65" s="408">
        <v>2</v>
      </c>
      <c r="Y65" s="407">
        <v>125</v>
      </c>
      <c r="Z65" s="507" t="s">
        <v>4024</v>
      </c>
      <c r="AA65" s="503"/>
      <c r="AB65" s="503"/>
      <c r="AC65" s="503"/>
      <c r="AD65" s="503"/>
      <c r="AE65" s="503"/>
      <c r="AF65" s="503"/>
      <c r="AG65" s="503"/>
      <c r="AH65" s="503"/>
      <c r="AI65" s="503"/>
      <c r="AJ65" s="503"/>
      <c r="AK65" s="503"/>
      <c r="AL65" s="503"/>
      <c r="AM65" s="503"/>
      <c r="AN65" s="503"/>
      <c r="AO65" s="504"/>
      <c r="AP65" s="504"/>
    </row>
    <row r="66" spans="1:42" x14ac:dyDescent="0.3">
      <c r="A66" s="476">
        <v>964</v>
      </c>
      <c r="B66" s="485" t="s">
        <v>3926</v>
      </c>
      <c r="C66" s="476" t="s">
        <v>3927</v>
      </c>
      <c r="D66" s="477" t="s">
        <v>3759</v>
      </c>
      <c r="E66" s="478">
        <v>41653</v>
      </c>
      <c r="F66" s="478">
        <v>41750</v>
      </c>
      <c r="G66" s="479">
        <v>48</v>
      </c>
      <c r="H66" s="480">
        <v>2</v>
      </c>
      <c r="I66" s="480">
        <f t="shared" si="0"/>
        <v>46</v>
      </c>
      <c r="J66" s="476">
        <v>24</v>
      </c>
      <c r="K66" s="476">
        <v>0.5</v>
      </c>
      <c r="L66" s="484"/>
      <c r="O66" s="300" t="s">
        <v>3716</v>
      </c>
      <c r="P66" s="300" t="s">
        <v>3754</v>
      </c>
      <c r="Q66" s="300"/>
      <c r="R66" s="300" t="s">
        <v>3726</v>
      </c>
      <c r="S66" s="300" t="s">
        <v>3723</v>
      </c>
      <c r="T66" s="300" t="s">
        <v>3724</v>
      </c>
      <c r="U66" s="300" t="s">
        <v>3725</v>
      </c>
      <c r="V66" s="491" t="s">
        <v>4012</v>
      </c>
      <c r="W66" s="491" t="s">
        <v>3754</v>
      </c>
      <c r="X66" s="408">
        <v>2</v>
      </c>
      <c r="Y66" s="407">
        <v>125</v>
      </c>
      <c r="Z66" s="507" t="s">
        <v>4024</v>
      </c>
      <c r="AA66" s="503"/>
      <c r="AB66" s="503"/>
      <c r="AC66" s="503"/>
      <c r="AD66" s="503"/>
      <c r="AE66" s="503"/>
      <c r="AF66" s="503"/>
      <c r="AG66" s="503"/>
      <c r="AH66" s="503"/>
      <c r="AI66" s="503"/>
      <c r="AJ66" s="503"/>
      <c r="AK66" s="503"/>
      <c r="AL66" s="503"/>
      <c r="AM66" s="503"/>
      <c r="AN66" s="503"/>
      <c r="AO66" s="504"/>
      <c r="AP66" s="504"/>
    </row>
    <row r="67" spans="1:42" x14ac:dyDescent="0.3">
      <c r="A67" s="476">
        <v>965</v>
      </c>
      <c r="B67" s="485" t="s">
        <v>3928</v>
      </c>
      <c r="C67" s="476" t="s">
        <v>3929</v>
      </c>
      <c r="D67" s="477" t="s">
        <v>3759</v>
      </c>
      <c r="E67" s="478">
        <v>41653</v>
      </c>
      <c r="F67" s="478">
        <v>41779</v>
      </c>
      <c r="G67" s="479">
        <v>155</v>
      </c>
      <c r="H67" s="480">
        <v>1</v>
      </c>
      <c r="I67" s="480">
        <f t="shared" si="0"/>
        <v>154</v>
      </c>
      <c r="J67" s="476">
        <v>79</v>
      </c>
      <c r="K67" s="476">
        <v>0.5</v>
      </c>
      <c r="L67" s="484"/>
      <c r="O67" s="300" t="s">
        <v>3716</v>
      </c>
      <c r="P67" s="300" t="s">
        <v>3754</v>
      </c>
      <c r="Q67" s="300"/>
      <c r="R67" s="300" t="s">
        <v>3726</v>
      </c>
      <c r="S67" s="300" t="s">
        <v>3723</v>
      </c>
      <c r="T67" s="300" t="s">
        <v>3724</v>
      </c>
      <c r="U67" s="300" t="s">
        <v>3725</v>
      </c>
      <c r="V67" s="491" t="s">
        <v>4012</v>
      </c>
      <c r="W67" s="491" t="s">
        <v>3754</v>
      </c>
      <c r="X67" s="408">
        <v>0</v>
      </c>
      <c r="Y67" s="408"/>
      <c r="Z67" s="507"/>
      <c r="AA67" s="503"/>
      <c r="AB67" s="503"/>
      <c r="AC67" s="503"/>
      <c r="AD67" s="503"/>
      <c r="AE67" s="503"/>
      <c r="AF67" s="503"/>
      <c r="AG67" s="503"/>
      <c r="AH67" s="503"/>
      <c r="AI67" s="503"/>
      <c r="AJ67" s="503"/>
      <c r="AK67" s="503"/>
      <c r="AL67" s="503"/>
      <c r="AM67" s="503"/>
      <c r="AN67" s="503"/>
      <c r="AO67" s="504"/>
      <c r="AP67" s="504"/>
    </row>
    <row r="68" spans="1:42" x14ac:dyDescent="0.3">
      <c r="A68" s="476">
        <v>966</v>
      </c>
      <c r="B68" s="486" t="s">
        <v>3930</v>
      </c>
      <c r="C68" s="476" t="s">
        <v>3931</v>
      </c>
      <c r="D68" s="477" t="s">
        <v>3759</v>
      </c>
      <c r="E68" s="478">
        <v>41653</v>
      </c>
      <c r="F68" s="478">
        <v>41779</v>
      </c>
      <c r="G68" s="479">
        <v>74</v>
      </c>
      <c r="H68" s="480">
        <v>1</v>
      </c>
      <c r="I68" s="480">
        <f t="shared" ref="I68:I108" si="1">SUM(G68-H68)</f>
        <v>73</v>
      </c>
      <c r="J68" s="476">
        <v>38</v>
      </c>
      <c r="K68" s="476">
        <v>0.5</v>
      </c>
      <c r="L68" s="484"/>
      <c r="O68" s="300" t="s">
        <v>3716</v>
      </c>
      <c r="P68" s="300" t="s">
        <v>3754</v>
      </c>
      <c r="Q68" s="300"/>
      <c r="R68" s="300" t="s">
        <v>3726</v>
      </c>
      <c r="S68" s="300" t="s">
        <v>3723</v>
      </c>
      <c r="T68" s="300" t="s">
        <v>3724</v>
      </c>
      <c r="U68" s="300" t="s">
        <v>3725</v>
      </c>
      <c r="V68" s="491" t="s">
        <v>4012</v>
      </c>
      <c r="W68" s="491" t="s">
        <v>3754</v>
      </c>
      <c r="X68" s="408">
        <v>0</v>
      </c>
      <c r="Y68" s="408"/>
      <c r="Z68" s="507"/>
      <c r="AA68" s="503"/>
      <c r="AB68" s="503"/>
      <c r="AC68" s="503"/>
      <c r="AD68" s="503"/>
      <c r="AE68" s="503"/>
      <c r="AF68" s="503"/>
      <c r="AG68" s="503"/>
      <c r="AH68" s="503"/>
      <c r="AI68" s="503"/>
      <c r="AJ68" s="503"/>
      <c r="AK68" s="503"/>
      <c r="AL68" s="503"/>
      <c r="AM68" s="503"/>
      <c r="AN68" s="503"/>
      <c r="AO68" s="504"/>
      <c r="AP68" s="504"/>
    </row>
    <row r="69" spans="1:42" x14ac:dyDescent="0.3">
      <c r="A69" s="476">
        <v>967</v>
      </c>
      <c r="B69" s="485" t="s">
        <v>3932</v>
      </c>
      <c r="C69" s="476" t="s">
        <v>3933</v>
      </c>
      <c r="D69" s="477" t="s">
        <v>3759</v>
      </c>
      <c r="E69" s="478">
        <v>41653</v>
      </c>
      <c r="F69" s="478">
        <v>41780</v>
      </c>
      <c r="G69" s="480">
        <v>85</v>
      </c>
      <c r="H69" s="480"/>
      <c r="I69" s="480">
        <f t="shared" si="1"/>
        <v>85</v>
      </c>
      <c r="J69" s="476">
        <v>44</v>
      </c>
      <c r="K69" s="476">
        <v>0.5</v>
      </c>
      <c r="L69" s="484"/>
      <c r="O69" s="300" t="s">
        <v>3716</v>
      </c>
      <c r="P69" s="300" t="s">
        <v>3754</v>
      </c>
      <c r="Q69" s="300"/>
      <c r="R69" s="300" t="s">
        <v>3726</v>
      </c>
      <c r="S69" s="300" t="s">
        <v>3723</v>
      </c>
      <c r="T69" s="300" t="s">
        <v>3724</v>
      </c>
      <c r="U69" s="300" t="s">
        <v>3725</v>
      </c>
      <c r="V69" s="491" t="s">
        <v>4012</v>
      </c>
      <c r="W69" s="491" t="s">
        <v>3754</v>
      </c>
      <c r="X69" s="408">
        <v>0</v>
      </c>
      <c r="Y69" s="408"/>
      <c r="Z69" s="507"/>
      <c r="AA69" s="503"/>
      <c r="AB69" s="503"/>
      <c r="AC69" s="503"/>
      <c r="AD69" s="503"/>
      <c r="AE69" s="503"/>
      <c r="AF69" s="503"/>
      <c r="AG69" s="503"/>
      <c r="AH69" s="503"/>
      <c r="AI69" s="503"/>
      <c r="AJ69" s="503"/>
      <c r="AK69" s="503"/>
      <c r="AL69" s="503"/>
      <c r="AM69" s="503"/>
      <c r="AN69" s="503"/>
      <c r="AO69" s="504"/>
      <c r="AP69" s="504"/>
    </row>
    <row r="70" spans="1:42" x14ac:dyDescent="0.3">
      <c r="A70" s="476">
        <v>968</v>
      </c>
      <c r="B70" s="486" t="s">
        <v>3934</v>
      </c>
      <c r="C70" s="476" t="s">
        <v>3935</v>
      </c>
      <c r="D70" s="477" t="s">
        <v>3759</v>
      </c>
      <c r="E70" s="478">
        <v>41653</v>
      </c>
      <c r="F70" s="478">
        <v>41780</v>
      </c>
      <c r="G70" s="480">
        <v>160</v>
      </c>
      <c r="H70" s="480"/>
      <c r="I70" s="480">
        <f t="shared" si="1"/>
        <v>160</v>
      </c>
      <c r="J70" s="476">
        <v>82</v>
      </c>
      <c r="K70" s="476">
        <v>0.5</v>
      </c>
      <c r="L70" s="484"/>
      <c r="O70" s="300" t="s">
        <v>3716</v>
      </c>
      <c r="P70" s="300" t="s">
        <v>3754</v>
      </c>
      <c r="Q70" s="300"/>
      <c r="R70" s="300" t="s">
        <v>3726</v>
      </c>
      <c r="S70" s="300" t="s">
        <v>3723</v>
      </c>
      <c r="T70" s="300" t="s">
        <v>3724</v>
      </c>
      <c r="U70" s="300" t="s">
        <v>3725</v>
      </c>
      <c r="V70" s="491" t="s">
        <v>4012</v>
      </c>
      <c r="W70" s="491" t="s">
        <v>3754</v>
      </c>
      <c r="X70" s="408">
        <v>0</v>
      </c>
      <c r="Y70" s="408"/>
      <c r="Z70" s="507"/>
      <c r="AA70" s="503"/>
      <c r="AB70" s="503"/>
      <c r="AC70" s="503"/>
      <c r="AD70" s="503"/>
      <c r="AE70" s="503"/>
      <c r="AF70" s="503"/>
      <c r="AG70" s="503"/>
      <c r="AH70" s="503"/>
      <c r="AI70" s="503"/>
      <c r="AJ70" s="503"/>
      <c r="AK70" s="503"/>
      <c r="AL70" s="503"/>
      <c r="AM70" s="503"/>
      <c r="AN70" s="503"/>
      <c r="AO70" s="504"/>
      <c r="AP70" s="504"/>
    </row>
    <row r="71" spans="1:42" x14ac:dyDescent="0.3">
      <c r="A71" s="476">
        <v>969</v>
      </c>
      <c r="B71" s="485" t="s">
        <v>3936</v>
      </c>
      <c r="C71" s="476" t="s">
        <v>3937</v>
      </c>
      <c r="D71" s="477" t="s">
        <v>3759</v>
      </c>
      <c r="E71" s="478">
        <v>41653</v>
      </c>
      <c r="F71" s="478">
        <v>41787</v>
      </c>
      <c r="G71" s="480">
        <v>171</v>
      </c>
      <c r="H71" s="480"/>
      <c r="I71" s="480">
        <f t="shared" si="1"/>
        <v>171</v>
      </c>
      <c r="J71" s="476">
        <v>88</v>
      </c>
      <c r="K71" s="476">
        <v>0.5</v>
      </c>
      <c r="L71" s="484"/>
      <c r="O71" s="300" t="s">
        <v>3716</v>
      </c>
      <c r="P71" s="300" t="s">
        <v>3754</v>
      </c>
      <c r="Q71" s="300"/>
      <c r="R71" s="300" t="s">
        <v>3726</v>
      </c>
      <c r="S71" s="300" t="s">
        <v>3723</v>
      </c>
      <c r="T71" s="300" t="s">
        <v>3724</v>
      </c>
      <c r="U71" s="300" t="s">
        <v>3725</v>
      </c>
      <c r="V71" s="491" t="s">
        <v>4012</v>
      </c>
      <c r="W71" s="491" t="s">
        <v>3754</v>
      </c>
      <c r="X71" s="408">
        <v>0</v>
      </c>
      <c r="Y71" s="408"/>
      <c r="Z71" s="507"/>
      <c r="AA71" s="503"/>
      <c r="AB71" s="503"/>
      <c r="AC71" s="503"/>
      <c r="AD71" s="503"/>
      <c r="AE71" s="503"/>
      <c r="AF71" s="503"/>
      <c r="AG71" s="503"/>
      <c r="AH71" s="503"/>
      <c r="AI71" s="503"/>
      <c r="AJ71" s="503"/>
      <c r="AK71" s="503"/>
      <c r="AL71" s="503"/>
      <c r="AM71" s="503"/>
      <c r="AN71" s="503"/>
      <c r="AO71" s="504"/>
      <c r="AP71" s="504"/>
    </row>
    <row r="72" spans="1:42" x14ac:dyDescent="0.3">
      <c r="A72" s="476">
        <v>970</v>
      </c>
      <c r="B72" s="485" t="s">
        <v>3938</v>
      </c>
      <c r="C72" s="476" t="s">
        <v>3939</v>
      </c>
      <c r="D72" s="477" t="s">
        <v>3759</v>
      </c>
      <c r="E72" s="478">
        <v>41653</v>
      </c>
      <c r="F72" s="478">
        <v>41787</v>
      </c>
      <c r="G72" s="480">
        <v>194</v>
      </c>
      <c r="H72" s="480"/>
      <c r="I72" s="480">
        <f t="shared" si="1"/>
        <v>194</v>
      </c>
      <c r="J72" s="476">
        <v>100</v>
      </c>
      <c r="K72" s="476">
        <v>0.5</v>
      </c>
      <c r="L72" s="484"/>
      <c r="O72" s="300" t="s">
        <v>3716</v>
      </c>
      <c r="P72" s="300" t="s">
        <v>3754</v>
      </c>
      <c r="Q72" s="300"/>
      <c r="R72" s="300" t="s">
        <v>3726</v>
      </c>
      <c r="S72" s="300" t="s">
        <v>3723</v>
      </c>
      <c r="T72" s="300" t="s">
        <v>3724</v>
      </c>
      <c r="U72" s="300" t="s">
        <v>3725</v>
      </c>
      <c r="V72" s="491" t="s">
        <v>4012</v>
      </c>
      <c r="W72" s="491" t="s">
        <v>3754</v>
      </c>
      <c r="X72" s="408">
        <v>0</v>
      </c>
      <c r="Y72" s="408"/>
      <c r="Z72" s="507"/>
      <c r="AA72" s="503"/>
      <c r="AB72" s="503"/>
      <c r="AC72" s="503"/>
      <c r="AD72" s="503"/>
      <c r="AE72" s="503"/>
      <c r="AF72" s="503"/>
      <c r="AG72" s="503"/>
      <c r="AH72" s="503"/>
      <c r="AI72" s="503"/>
      <c r="AJ72" s="503"/>
      <c r="AK72" s="503"/>
      <c r="AL72" s="503"/>
      <c r="AM72" s="503"/>
      <c r="AN72" s="503"/>
      <c r="AO72" s="504"/>
      <c r="AP72" s="504"/>
    </row>
    <row r="73" spans="1:42" x14ac:dyDescent="0.3">
      <c r="A73" s="476">
        <v>971</v>
      </c>
      <c r="B73" s="485" t="s">
        <v>3940</v>
      </c>
      <c r="C73" s="476" t="s">
        <v>3941</v>
      </c>
      <c r="D73" s="477" t="s">
        <v>3759</v>
      </c>
      <c r="E73" s="478">
        <v>41653</v>
      </c>
      <c r="F73" s="478">
        <v>41787</v>
      </c>
      <c r="G73" s="480">
        <v>142</v>
      </c>
      <c r="H73" s="480"/>
      <c r="I73" s="480">
        <f t="shared" si="1"/>
        <v>142</v>
      </c>
      <c r="J73" s="476">
        <v>74</v>
      </c>
      <c r="K73" s="476">
        <v>0.5</v>
      </c>
      <c r="L73" s="484"/>
      <c r="O73" s="300" t="s">
        <v>3716</v>
      </c>
      <c r="P73" s="300" t="s">
        <v>3754</v>
      </c>
      <c r="Q73" s="300"/>
      <c r="R73" s="300" t="s">
        <v>3726</v>
      </c>
      <c r="S73" s="300" t="s">
        <v>3723</v>
      </c>
      <c r="T73" s="300" t="s">
        <v>3724</v>
      </c>
      <c r="U73" s="300" t="s">
        <v>3725</v>
      </c>
      <c r="V73" s="491" t="s">
        <v>4012</v>
      </c>
      <c r="W73" s="491" t="s">
        <v>3754</v>
      </c>
      <c r="X73" s="408">
        <v>0</v>
      </c>
      <c r="Y73" s="408"/>
      <c r="Z73" s="507"/>
      <c r="AA73" s="503"/>
      <c r="AB73" s="503"/>
      <c r="AC73" s="503"/>
      <c r="AD73" s="503"/>
      <c r="AE73" s="503"/>
      <c r="AF73" s="503"/>
      <c r="AG73" s="503"/>
      <c r="AH73" s="503"/>
      <c r="AI73" s="503"/>
      <c r="AJ73" s="503"/>
      <c r="AK73" s="503"/>
      <c r="AL73" s="503"/>
      <c r="AM73" s="503"/>
      <c r="AN73" s="503"/>
      <c r="AO73" s="504"/>
      <c r="AP73" s="504"/>
    </row>
    <row r="74" spans="1:42" x14ac:dyDescent="0.3">
      <c r="A74" s="476">
        <v>972</v>
      </c>
      <c r="B74" s="483" t="s">
        <v>3942</v>
      </c>
      <c r="C74" s="483" t="s">
        <v>3943</v>
      </c>
      <c r="D74" s="487">
        <v>39524</v>
      </c>
      <c r="E74" s="488">
        <v>42129</v>
      </c>
      <c r="F74" s="478">
        <v>42144</v>
      </c>
      <c r="G74" s="480">
        <v>205</v>
      </c>
      <c r="H74" s="480"/>
      <c r="I74" s="480">
        <f t="shared" si="1"/>
        <v>205</v>
      </c>
      <c r="J74" s="476">
        <v>103</v>
      </c>
      <c r="K74" s="476">
        <v>0.5</v>
      </c>
      <c r="L74" s="489"/>
      <c r="O74" s="300" t="s">
        <v>3716</v>
      </c>
      <c r="P74" s="300" t="s">
        <v>3754</v>
      </c>
      <c r="Q74" s="300"/>
      <c r="R74" s="300" t="s">
        <v>3726</v>
      </c>
      <c r="S74" s="300" t="s">
        <v>3723</v>
      </c>
      <c r="T74" s="300" t="s">
        <v>3724</v>
      </c>
      <c r="U74" s="300" t="s">
        <v>3725</v>
      </c>
      <c r="V74" s="491" t="s">
        <v>4012</v>
      </c>
      <c r="W74" s="491" t="s">
        <v>3754</v>
      </c>
      <c r="X74" s="408">
        <v>0</v>
      </c>
      <c r="Y74" s="408"/>
      <c r="Z74" s="507"/>
      <c r="AA74" s="503"/>
      <c r="AB74" s="503"/>
      <c r="AC74" s="503"/>
      <c r="AD74" s="503"/>
      <c r="AE74" s="503"/>
      <c r="AF74" s="503"/>
      <c r="AG74" s="503"/>
      <c r="AH74" s="503"/>
      <c r="AI74" s="503"/>
      <c r="AJ74" s="503"/>
      <c r="AK74" s="503"/>
      <c r="AL74" s="503"/>
      <c r="AM74" s="503"/>
      <c r="AN74" s="503"/>
      <c r="AO74" s="504"/>
      <c r="AP74" s="504"/>
    </row>
    <row r="75" spans="1:42" x14ac:dyDescent="0.3">
      <c r="A75" s="476">
        <v>973</v>
      </c>
      <c r="B75" s="483" t="s">
        <v>3944</v>
      </c>
      <c r="C75" s="483" t="s">
        <v>3945</v>
      </c>
      <c r="D75" s="487">
        <v>39544</v>
      </c>
      <c r="E75" s="488">
        <v>42129</v>
      </c>
      <c r="F75" s="478">
        <v>42146</v>
      </c>
      <c r="G75" s="480">
        <v>197</v>
      </c>
      <c r="H75" s="480"/>
      <c r="I75" s="480">
        <f t="shared" si="1"/>
        <v>197</v>
      </c>
      <c r="J75" s="476">
        <v>98</v>
      </c>
      <c r="K75" s="476">
        <v>0.5</v>
      </c>
      <c r="L75" s="489"/>
      <c r="O75" s="300" t="s">
        <v>3716</v>
      </c>
      <c r="P75" s="300" t="s">
        <v>3754</v>
      </c>
      <c r="Q75" s="300"/>
      <c r="R75" s="300" t="s">
        <v>3726</v>
      </c>
      <c r="S75" s="300" t="s">
        <v>3723</v>
      </c>
      <c r="T75" s="300" t="s">
        <v>3724</v>
      </c>
      <c r="U75" s="300" t="s">
        <v>3725</v>
      </c>
      <c r="V75" s="491" t="s">
        <v>4012</v>
      </c>
      <c r="W75" s="491" t="s">
        <v>3754</v>
      </c>
      <c r="X75" s="408">
        <v>1</v>
      </c>
      <c r="Y75" s="407">
        <v>125</v>
      </c>
      <c r="Z75" s="507" t="s">
        <v>4025</v>
      </c>
      <c r="AA75" s="503"/>
      <c r="AB75" s="503"/>
      <c r="AC75" s="503"/>
      <c r="AD75" s="503"/>
      <c r="AE75" s="503"/>
      <c r="AF75" s="503"/>
      <c r="AG75" s="503"/>
      <c r="AH75" s="503"/>
      <c r="AI75" s="503"/>
      <c r="AJ75" s="503"/>
      <c r="AK75" s="503"/>
      <c r="AL75" s="503"/>
      <c r="AM75" s="503"/>
      <c r="AN75" s="503"/>
      <c r="AO75" s="504"/>
      <c r="AP75" s="504"/>
    </row>
    <row r="76" spans="1:42" x14ac:dyDescent="0.3">
      <c r="A76" s="476">
        <v>974</v>
      </c>
      <c r="B76" s="483" t="s">
        <v>3946</v>
      </c>
      <c r="C76" s="483" t="s">
        <v>3947</v>
      </c>
      <c r="D76" s="487">
        <v>39567</v>
      </c>
      <c r="E76" s="488">
        <v>42129</v>
      </c>
      <c r="F76" s="478">
        <v>42151</v>
      </c>
      <c r="G76" s="480">
        <v>203</v>
      </c>
      <c r="H76" s="480"/>
      <c r="I76" s="480">
        <f t="shared" si="1"/>
        <v>203</v>
      </c>
      <c r="J76" s="476">
        <v>100</v>
      </c>
      <c r="K76" s="476">
        <v>0.5</v>
      </c>
      <c r="L76" s="489"/>
      <c r="O76" s="300" t="s">
        <v>3716</v>
      </c>
      <c r="P76" s="300" t="s">
        <v>3754</v>
      </c>
      <c r="Q76" s="300"/>
      <c r="R76" s="300" t="s">
        <v>3726</v>
      </c>
      <c r="S76" s="300" t="s">
        <v>3723</v>
      </c>
      <c r="T76" s="300" t="s">
        <v>3724</v>
      </c>
      <c r="U76" s="300" t="s">
        <v>3725</v>
      </c>
      <c r="V76" s="491" t="s">
        <v>4012</v>
      </c>
      <c r="W76" s="491" t="s">
        <v>3754</v>
      </c>
      <c r="X76" s="408">
        <v>0</v>
      </c>
      <c r="Y76" s="408"/>
      <c r="Z76" s="507"/>
      <c r="AA76" s="503"/>
      <c r="AB76" s="503"/>
      <c r="AC76" s="503"/>
      <c r="AD76" s="503"/>
      <c r="AE76" s="503"/>
      <c r="AF76" s="503"/>
      <c r="AG76" s="503"/>
      <c r="AH76" s="503"/>
      <c r="AI76" s="503"/>
      <c r="AJ76" s="503"/>
      <c r="AK76" s="503"/>
      <c r="AL76" s="503"/>
      <c r="AM76" s="503"/>
      <c r="AN76" s="503"/>
      <c r="AO76" s="504"/>
      <c r="AP76" s="504"/>
    </row>
    <row r="77" spans="1:42" x14ac:dyDescent="0.3">
      <c r="A77" s="476">
        <v>975</v>
      </c>
      <c r="B77" s="483" t="s">
        <v>3948</v>
      </c>
      <c r="C77" s="483" t="s">
        <v>3949</v>
      </c>
      <c r="D77" s="487">
        <v>39621</v>
      </c>
      <c r="E77" s="488">
        <v>42129</v>
      </c>
      <c r="F77" s="478">
        <v>42151</v>
      </c>
      <c r="G77" s="480">
        <v>201</v>
      </c>
      <c r="H77" s="480"/>
      <c r="I77" s="480">
        <f t="shared" si="1"/>
        <v>201</v>
      </c>
      <c r="J77" s="476">
        <v>100</v>
      </c>
      <c r="K77" s="476">
        <v>0.5</v>
      </c>
      <c r="L77" s="489"/>
      <c r="O77" s="300" t="s">
        <v>3716</v>
      </c>
      <c r="P77" s="300" t="s">
        <v>3754</v>
      </c>
      <c r="Q77" s="300"/>
      <c r="R77" s="300" t="s">
        <v>3726</v>
      </c>
      <c r="S77" s="300" t="s">
        <v>3723</v>
      </c>
      <c r="T77" s="300" t="s">
        <v>3724</v>
      </c>
      <c r="U77" s="300" t="s">
        <v>3725</v>
      </c>
      <c r="V77" s="491" t="s">
        <v>4012</v>
      </c>
      <c r="W77" s="491" t="s">
        <v>3754</v>
      </c>
      <c r="X77" s="408">
        <v>0</v>
      </c>
      <c r="Y77" s="408"/>
      <c r="Z77" s="507"/>
      <c r="AA77" s="503"/>
      <c r="AB77" s="503"/>
      <c r="AC77" s="503"/>
      <c r="AD77" s="503"/>
      <c r="AE77" s="503"/>
      <c r="AF77" s="503"/>
      <c r="AG77" s="503"/>
      <c r="AH77" s="503"/>
      <c r="AI77" s="503"/>
      <c r="AJ77" s="503"/>
      <c r="AK77" s="503"/>
      <c r="AL77" s="503"/>
      <c r="AM77" s="503"/>
      <c r="AN77" s="503"/>
      <c r="AO77" s="504"/>
      <c r="AP77" s="504"/>
    </row>
    <row r="78" spans="1:42" x14ac:dyDescent="0.3">
      <c r="A78" s="476">
        <v>976</v>
      </c>
      <c r="B78" s="483" t="s">
        <v>3950</v>
      </c>
      <c r="C78" s="483" t="s">
        <v>3951</v>
      </c>
      <c r="D78" s="487">
        <v>39638</v>
      </c>
      <c r="E78" s="488">
        <v>42129</v>
      </c>
      <c r="F78" s="478">
        <v>42153</v>
      </c>
      <c r="G78" s="480">
        <v>200</v>
      </c>
      <c r="H78" s="480"/>
      <c r="I78" s="480">
        <f t="shared" si="1"/>
        <v>200</v>
      </c>
      <c r="J78" s="476">
        <v>100</v>
      </c>
      <c r="K78" s="476">
        <v>0.5</v>
      </c>
      <c r="L78" s="489"/>
      <c r="O78" s="300" t="s">
        <v>3716</v>
      </c>
      <c r="P78" s="300" t="s">
        <v>3754</v>
      </c>
      <c r="Q78" s="300"/>
      <c r="R78" s="300" t="s">
        <v>3726</v>
      </c>
      <c r="S78" s="300" t="s">
        <v>3723</v>
      </c>
      <c r="T78" s="300" t="s">
        <v>3724</v>
      </c>
      <c r="U78" s="300" t="s">
        <v>3725</v>
      </c>
      <c r="V78" s="491" t="s">
        <v>4012</v>
      </c>
      <c r="W78" s="491" t="s">
        <v>3754</v>
      </c>
      <c r="X78" s="408">
        <v>1</v>
      </c>
      <c r="Y78" s="407">
        <v>125</v>
      </c>
      <c r="Z78" s="507" t="s">
        <v>4025</v>
      </c>
      <c r="AA78" s="503"/>
      <c r="AB78" s="503"/>
      <c r="AC78" s="503"/>
      <c r="AD78" s="503"/>
      <c r="AE78" s="503"/>
      <c r="AF78" s="503"/>
      <c r="AG78" s="503"/>
      <c r="AH78" s="503"/>
      <c r="AI78" s="503"/>
      <c r="AJ78" s="503"/>
      <c r="AK78" s="503"/>
      <c r="AL78" s="503"/>
      <c r="AM78" s="503"/>
      <c r="AN78" s="503"/>
      <c r="AO78" s="504"/>
      <c r="AP78" s="504"/>
    </row>
    <row r="79" spans="1:42" x14ac:dyDescent="0.3">
      <c r="A79" s="476">
        <v>977</v>
      </c>
      <c r="B79" s="483" t="s">
        <v>3952</v>
      </c>
      <c r="C79" s="483" t="s">
        <v>3953</v>
      </c>
      <c r="D79" s="487">
        <v>39644</v>
      </c>
      <c r="E79" s="488">
        <v>42129</v>
      </c>
      <c r="F79" s="478">
        <v>42156</v>
      </c>
      <c r="G79" s="480">
        <v>201</v>
      </c>
      <c r="H79" s="480"/>
      <c r="I79" s="480">
        <f t="shared" si="1"/>
        <v>201</v>
      </c>
      <c r="J79" s="476">
        <v>100</v>
      </c>
      <c r="K79" s="476">
        <v>0.5</v>
      </c>
      <c r="L79" s="489"/>
      <c r="O79" s="300" t="s">
        <v>3716</v>
      </c>
      <c r="P79" s="300" t="s">
        <v>3754</v>
      </c>
      <c r="Q79" s="300"/>
      <c r="R79" s="300" t="s">
        <v>3726</v>
      </c>
      <c r="S79" s="300" t="s">
        <v>3723</v>
      </c>
      <c r="T79" s="300" t="s">
        <v>3724</v>
      </c>
      <c r="U79" s="300" t="s">
        <v>3725</v>
      </c>
      <c r="V79" s="491" t="s">
        <v>4012</v>
      </c>
      <c r="W79" s="491" t="s">
        <v>3754</v>
      </c>
      <c r="X79" s="408">
        <v>3</v>
      </c>
      <c r="Y79" s="407">
        <v>125</v>
      </c>
      <c r="Z79" s="507" t="s">
        <v>4025</v>
      </c>
      <c r="AA79" s="503"/>
      <c r="AB79" s="503"/>
      <c r="AC79" s="503"/>
      <c r="AD79" s="503"/>
      <c r="AE79" s="503"/>
      <c r="AF79" s="503"/>
      <c r="AG79" s="503"/>
      <c r="AH79" s="503"/>
      <c r="AI79" s="503"/>
      <c r="AJ79" s="503"/>
      <c r="AK79" s="503"/>
      <c r="AL79" s="503"/>
      <c r="AM79" s="503"/>
      <c r="AN79" s="503"/>
      <c r="AO79" s="504"/>
      <c r="AP79" s="504"/>
    </row>
    <row r="80" spans="1:42" x14ac:dyDescent="0.3">
      <c r="A80" s="476">
        <v>978</v>
      </c>
      <c r="B80" s="483" t="s">
        <v>3954</v>
      </c>
      <c r="C80" s="483" t="s">
        <v>3955</v>
      </c>
      <c r="D80" s="487">
        <v>39645</v>
      </c>
      <c r="E80" s="488">
        <v>42129</v>
      </c>
      <c r="F80" s="478">
        <v>42166</v>
      </c>
      <c r="G80" s="480">
        <v>202</v>
      </c>
      <c r="H80" s="480"/>
      <c r="I80" s="480">
        <f t="shared" si="1"/>
        <v>202</v>
      </c>
      <c r="J80" s="476">
        <v>100</v>
      </c>
      <c r="K80" s="476">
        <v>0.5</v>
      </c>
      <c r="L80" s="489"/>
      <c r="O80" s="300" t="s">
        <v>3716</v>
      </c>
      <c r="P80" s="300" t="s">
        <v>3754</v>
      </c>
      <c r="Q80" s="300"/>
      <c r="R80" s="300" t="s">
        <v>3726</v>
      </c>
      <c r="S80" s="300" t="s">
        <v>3723</v>
      </c>
      <c r="T80" s="300" t="s">
        <v>3724</v>
      </c>
      <c r="U80" s="300" t="s">
        <v>3725</v>
      </c>
      <c r="V80" s="491" t="s">
        <v>4012</v>
      </c>
      <c r="W80" s="491" t="s">
        <v>3754</v>
      </c>
      <c r="X80" s="408">
        <v>3</v>
      </c>
      <c r="Y80" s="407">
        <v>125</v>
      </c>
      <c r="Z80" s="507" t="s">
        <v>4025</v>
      </c>
      <c r="AA80" s="503"/>
      <c r="AB80" s="503"/>
      <c r="AC80" s="503"/>
      <c r="AD80" s="503"/>
      <c r="AE80" s="503"/>
      <c r="AF80" s="503"/>
      <c r="AG80" s="503"/>
      <c r="AH80" s="503"/>
      <c r="AI80" s="503"/>
      <c r="AJ80" s="503"/>
      <c r="AK80" s="503"/>
      <c r="AL80" s="503"/>
      <c r="AM80" s="503"/>
      <c r="AN80" s="503"/>
      <c r="AO80" s="504"/>
      <c r="AP80" s="504"/>
    </row>
    <row r="81" spans="1:42" x14ac:dyDescent="0.3">
      <c r="A81" s="476">
        <v>979</v>
      </c>
      <c r="B81" s="483" t="s">
        <v>3956</v>
      </c>
      <c r="C81" s="483" t="s">
        <v>3957</v>
      </c>
      <c r="D81" s="487">
        <v>39668</v>
      </c>
      <c r="E81" s="488">
        <v>42129</v>
      </c>
      <c r="F81" s="478">
        <v>42167</v>
      </c>
      <c r="G81" s="480">
        <v>200</v>
      </c>
      <c r="H81" s="480"/>
      <c r="I81" s="480">
        <f t="shared" si="1"/>
        <v>200</v>
      </c>
      <c r="J81" s="476">
        <v>100</v>
      </c>
      <c r="K81" s="476">
        <v>0.5</v>
      </c>
      <c r="L81" s="489"/>
      <c r="O81" s="300" t="s">
        <v>3716</v>
      </c>
      <c r="P81" s="300" t="s">
        <v>3754</v>
      </c>
      <c r="Q81" s="300"/>
      <c r="R81" s="300" t="s">
        <v>3726</v>
      </c>
      <c r="S81" s="300" t="s">
        <v>3723</v>
      </c>
      <c r="T81" s="300" t="s">
        <v>3724</v>
      </c>
      <c r="U81" s="300" t="s">
        <v>3725</v>
      </c>
      <c r="V81" s="491" t="s">
        <v>4012</v>
      </c>
      <c r="W81" s="491" t="s">
        <v>3754</v>
      </c>
      <c r="X81" s="408">
        <v>3</v>
      </c>
      <c r="Y81" s="407">
        <v>125</v>
      </c>
      <c r="Z81" s="507" t="s">
        <v>4025</v>
      </c>
      <c r="AA81" s="503"/>
      <c r="AB81" s="503"/>
      <c r="AC81" s="503"/>
      <c r="AD81" s="503"/>
      <c r="AE81" s="503"/>
      <c r="AF81" s="503"/>
      <c r="AG81" s="503"/>
      <c r="AH81" s="503"/>
      <c r="AI81" s="503"/>
      <c r="AJ81" s="503"/>
      <c r="AK81" s="503"/>
      <c r="AL81" s="503"/>
      <c r="AM81" s="503"/>
      <c r="AN81" s="503"/>
      <c r="AO81" s="504"/>
      <c r="AP81" s="504"/>
    </row>
    <row r="82" spans="1:42" x14ac:dyDescent="0.3">
      <c r="A82" s="476">
        <v>980</v>
      </c>
      <c r="B82" s="483" t="s">
        <v>3958</v>
      </c>
      <c r="C82" s="483" t="s">
        <v>3959</v>
      </c>
      <c r="D82" s="487">
        <v>39674</v>
      </c>
      <c r="E82" s="488">
        <v>42129</v>
      </c>
      <c r="F82" s="478">
        <v>42173</v>
      </c>
      <c r="G82" s="480">
        <v>194</v>
      </c>
      <c r="H82" s="480"/>
      <c r="I82" s="480">
        <f t="shared" si="1"/>
        <v>194</v>
      </c>
      <c r="J82" s="476">
        <v>96</v>
      </c>
      <c r="K82" s="476">
        <v>0.5</v>
      </c>
      <c r="L82" s="484"/>
      <c r="O82" s="300" t="s">
        <v>3716</v>
      </c>
      <c r="P82" s="300" t="s">
        <v>3754</v>
      </c>
      <c r="Q82" s="300"/>
      <c r="R82" s="300" t="s">
        <v>3726</v>
      </c>
      <c r="S82" s="300" t="s">
        <v>3723</v>
      </c>
      <c r="T82" s="300" t="s">
        <v>3724</v>
      </c>
      <c r="U82" s="300" t="s">
        <v>3725</v>
      </c>
      <c r="V82" s="491" t="s">
        <v>4012</v>
      </c>
      <c r="W82" s="491" t="s">
        <v>3754</v>
      </c>
      <c r="X82" s="408">
        <v>0</v>
      </c>
      <c r="Y82" s="408"/>
      <c r="Z82" s="507"/>
      <c r="AA82" s="503"/>
      <c r="AB82" s="503"/>
      <c r="AC82" s="503"/>
      <c r="AD82" s="503"/>
      <c r="AE82" s="503"/>
      <c r="AF82" s="503"/>
      <c r="AG82" s="503"/>
      <c r="AH82" s="503"/>
      <c r="AI82" s="503"/>
      <c r="AJ82" s="503"/>
      <c r="AK82" s="503"/>
      <c r="AL82" s="503"/>
      <c r="AM82" s="503"/>
      <c r="AN82" s="503"/>
      <c r="AO82" s="504"/>
      <c r="AP82" s="504"/>
    </row>
    <row r="83" spans="1:42" x14ac:dyDescent="0.3">
      <c r="A83" s="476">
        <v>981</v>
      </c>
      <c r="B83" s="483" t="s">
        <v>3960</v>
      </c>
      <c r="C83" s="483" t="s">
        <v>3961</v>
      </c>
      <c r="D83" s="487">
        <v>39763</v>
      </c>
      <c r="E83" s="488">
        <v>42129</v>
      </c>
      <c r="F83" s="478">
        <v>42173</v>
      </c>
      <c r="G83" s="480">
        <v>190</v>
      </c>
      <c r="H83" s="480"/>
      <c r="I83" s="480">
        <f t="shared" si="1"/>
        <v>190</v>
      </c>
      <c r="J83" s="476">
        <v>94</v>
      </c>
      <c r="K83" s="476">
        <v>0.5</v>
      </c>
      <c r="L83" s="484"/>
      <c r="O83" s="300" t="s">
        <v>3716</v>
      </c>
      <c r="P83" s="300" t="s">
        <v>3754</v>
      </c>
      <c r="Q83" s="300"/>
      <c r="R83" s="300" t="s">
        <v>3726</v>
      </c>
      <c r="S83" s="300" t="s">
        <v>3723</v>
      </c>
      <c r="T83" s="300" t="s">
        <v>3724</v>
      </c>
      <c r="U83" s="300" t="s">
        <v>3725</v>
      </c>
      <c r="V83" s="491" t="s">
        <v>4012</v>
      </c>
      <c r="W83" s="491" t="s">
        <v>3754</v>
      </c>
      <c r="X83" s="408">
        <v>3</v>
      </c>
      <c r="Y83" s="407">
        <v>125</v>
      </c>
      <c r="Z83" s="507" t="s">
        <v>4025</v>
      </c>
      <c r="AA83" s="503"/>
      <c r="AB83" s="503"/>
      <c r="AC83" s="503"/>
      <c r="AD83" s="503"/>
      <c r="AE83" s="503"/>
      <c r="AF83" s="503"/>
      <c r="AG83" s="503"/>
      <c r="AH83" s="503"/>
      <c r="AI83" s="503"/>
      <c r="AJ83" s="503"/>
      <c r="AK83" s="503"/>
      <c r="AL83" s="503"/>
      <c r="AM83" s="503"/>
      <c r="AN83" s="503"/>
      <c r="AO83" s="504"/>
      <c r="AP83" s="504"/>
    </row>
    <row r="84" spans="1:42" x14ac:dyDescent="0.3">
      <c r="A84" s="476">
        <v>982</v>
      </c>
      <c r="B84" s="483" t="s">
        <v>3962</v>
      </c>
      <c r="C84" s="483" t="s">
        <v>3963</v>
      </c>
      <c r="D84" s="487">
        <v>39793</v>
      </c>
      <c r="E84" s="488">
        <v>42129</v>
      </c>
      <c r="F84" s="478">
        <v>42185</v>
      </c>
      <c r="G84" s="480">
        <v>185</v>
      </c>
      <c r="H84" s="480"/>
      <c r="I84" s="480">
        <f t="shared" si="1"/>
        <v>185</v>
      </c>
      <c r="J84" s="476">
        <v>94</v>
      </c>
      <c r="K84" s="476">
        <v>0.5</v>
      </c>
      <c r="L84" s="484"/>
      <c r="O84" s="300" t="s">
        <v>3716</v>
      </c>
      <c r="P84" s="300" t="s">
        <v>3754</v>
      </c>
      <c r="Q84" s="300"/>
      <c r="R84" s="300" t="s">
        <v>3726</v>
      </c>
      <c r="S84" s="300" t="s">
        <v>3723</v>
      </c>
      <c r="T84" s="300" t="s">
        <v>3724</v>
      </c>
      <c r="U84" s="300" t="s">
        <v>3725</v>
      </c>
      <c r="V84" s="491" t="s">
        <v>4012</v>
      </c>
      <c r="W84" s="491" t="s">
        <v>3754</v>
      </c>
      <c r="X84" s="408">
        <v>3</v>
      </c>
      <c r="Y84" s="407">
        <v>125</v>
      </c>
      <c r="Z84" s="507" t="s">
        <v>4025</v>
      </c>
      <c r="AA84" s="503"/>
      <c r="AB84" s="503"/>
      <c r="AC84" s="503"/>
      <c r="AD84" s="503"/>
      <c r="AE84" s="503"/>
      <c r="AF84" s="503"/>
      <c r="AG84" s="503"/>
      <c r="AH84" s="503"/>
      <c r="AI84" s="503"/>
      <c r="AJ84" s="503"/>
      <c r="AK84" s="503"/>
      <c r="AL84" s="503"/>
      <c r="AM84" s="503"/>
      <c r="AN84" s="503"/>
      <c r="AO84" s="504"/>
      <c r="AP84" s="504"/>
    </row>
    <row r="85" spans="1:42" x14ac:dyDescent="0.3">
      <c r="A85" s="476">
        <v>983</v>
      </c>
      <c r="B85" s="483" t="s">
        <v>3964</v>
      </c>
      <c r="C85" s="483" t="s">
        <v>3965</v>
      </c>
      <c r="D85" s="487">
        <v>39853</v>
      </c>
      <c r="E85" s="488">
        <v>42129</v>
      </c>
      <c r="F85" s="478">
        <v>42185</v>
      </c>
      <c r="G85" s="480">
        <v>200</v>
      </c>
      <c r="H85" s="480"/>
      <c r="I85" s="480">
        <f t="shared" si="1"/>
        <v>200</v>
      </c>
      <c r="J85" s="476">
        <v>98</v>
      </c>
      <c r="K85" s="476">
        <v>0.5</v>
      </c>
      <c r="L85" s="484"/>
      <c r="O85" s="300" t="s">
        <v>3716</v>
      </c>
      <c r="P85" s="300" t="s">
        <v>3754</v>
      </c>
      <c r="Q85" s="300"/>
      <c r="R85" s="300" t="s">
        <v>3726</v>
      </c>
      <c r="S85" s="300" t="s">
        <v>3723</v>
      </c>
      <c r="T85" s="300" t="s">
        <v>3724</v>
      </c>
      <c r="U85" s="300" t="s">
        <v>3725</v>
      </c>
      <c r="V85" s="491" t="s">
        <v>4012</v>
      </c>
      <c r="W85" s="491" t="s">
        <v>3754</v>
      </c>
      <c r="X85" s="408">
        <v>3</v>
      </c>
      <c r="Y85" s="407">
        <v>125</v>
      </c>
      <c r="Z85" s="507" t="s">
        <v>4025</v>
      </c>
      <c r="AA85" s="503"/>
      <c r="AB85" s="503"/>
      <c r="AC85" s="503"/>
      <c r="AD85" s="503"/>
      <c r="AE85" s="503"/>
      <c r="AF85" s="503"/>
      <c r="AG85" s="503"/>
      <c r="AH85" s="503"/>
      <c r="AI85" s="503"/>
      <c r="AJ85" s="503"/>
      <c r="AK85" s="503"/>
      <c r="AL85" s="503"/>
      <c r="AM85" s="503"/>
      <c r="AN85" s="503"/>
      <c r="AO85" s="504"/>
      <c r="AP85" s="504"/>
    </row>
    <row r="86" spans="1:42" x14ac:dyDescent="0.3">
      <c r="A86" s="476">
        <v>984</v>
      </c>
      <c r="B86" s="483" t="s">
        <v>3966</v>
      </c>
      <c r="C86" s="483" t="s">
        <v>3967</v>
      </c>
      <c r="D86" s="487">
        <v>39937</v>
      </c>
      <c r="E86" s="488">
        <v>42129</v>
      </c>
      <c r="F86" s="478">
        <v>42186</v>
      </c>
      <c r="G86" s="480">
        <v>192</v>
      </c>
      <c r="H86" s="480"/>
      <c r="I86" s="480">
        <f t="shared" si="1"/>
        <v>192</v>
      </c>
      <c r="J86" s="476">
        <v>94</v>
      </c>
      <c r="K86" s="476">
        <v>0.5</v>
      </c>
      <c r="L86" s="484"/>
      <c r="O86" s="300" t="s">
        <v>3716</v>
      </c>
      <c r="P86" s="300" t="s">
        <v>3754</v>
      </c>
      <c r="Q86" s="300"/>
      <c r="R86" s="300" t="s">
        <v>3726</v>
      </c>
      <c r="S86" s="300" t="s">
        <v>3723</v>
      </c>
      <c r="T86" s="300" t="s">
        <v>3724</v>
      </c>
      <c r="U86" s="300" t="s">
        <v>3725</v>
      </c>
      <c r="V86" s="491" t="s">
        <v>4012</v>
      </c>
      <c r="W86" s="491" t="s">
        <v>3754</v>
      </c>
      <c r="X86" s="408">
        <v>0</v>
      </c>
      <c r="Y86" s="408"/>
      <c r="Z86" s="507"/>
      <c r="AA86" s="503"/>
      <c r="AB86" s="503"/>
      <c r="AC86" s="503"/>
      <c r="AD86" s="503"/>
      <c r="AE86" s="503"/>
      <c r="AF86" s="503"/>
      <c r="AG86" s="503"/>
      <c r="AH86" s="503"/>
      <c r="AI86" s="503"/>
      <c r="AJ86" s="503"/>
      <c r="AK86" s="503"/>
      <c r="AL86" s="503"/>
      <c r="AM86" s="503"/>
      <c r="AN86" s="503"/>
      <c r="AO86" s="504"/>
      <c r="AP86" s="504"/>
    </row>
    <row r="87" spans="1:42" x14ac:dyDescent="0.3">
      <c r="A87" s="476">
        <v>985</v>
      </c>
      <c r="B87" s="483" t="s">
        <v>3968</v>
      </c>
      <c r="C87" s="483" t="s">
        <v>3969</v>
      </c>
      <c r="D87" s="487">
        <v>39958</v>
      </c>
      <c r="E87" s="488">
        <v>42129</v>
      </c>
      <c r="F87" s="478">
        <v>42186</v>
      </c>
      <c r="G87" s="480">
        <v>204</v>
      </c>
      <c r="H87" s="480"/>
      <c r="I87" s="480">
        <f t="shared" si="1"/>
        <v>204</v>
      </c>
      <c r="J87" s="476">
        <v>100</v>
      </c>
      <c r="K87" s="476">
        <v>0.5</v>
      </c>
      <c r="L87" s="484"/>
      <c r="O87" s="300" t="s">
        <v>3716</v>
      </c>
      <c r="P87" s="300" t="s">
        <v>3754</v>
      </c>
      <c r="Q87" s="300"/>
      <c r="R87" s="300" t="s">
        <v>3726</v>
      </c>
      <c r="S87" s="300" t="s">
        <v>3723</v>
      </c>
      <c r="T87" s="300" t="s">
        <v>3724</v>
      </c>
      <c r="U87" s="300" t="s">
        <v>3725</v>
      </c>
      <c r="V87" s="491" t="s">
        <v>4012</v>
      </c>
      <c r="W87" s="491" t="s">
        <v>3754</v>
      </c>
      <c r="X87" s="408">
        <v>0</v>
      </c>
      <c r="Y87" s="408"/>
      <c r="Z87" s="507"/>
      <c r="AA87" s="503"/>
      <c r="AB87" s="503"/>
      <c r="AC87" s="503"/>
      <c r="AD87" s="503"/>
      <c r="AE87" s="503"/>
      <c r="AF87" s="503"/>
      <c r="AG87" s="503"/>
      <c r="AH87" s="503"/>
      <c r="AI87" s="503"/>
      <c r="AJ87" s="503"/>
      <c r="AK87" s="503"/>
      <c r="AL87" s="503"/>
      <c r="AM87" s="503"/>
      <c r="AN87" s="503"/>
      <c r="AO87" s="504"/>
      <c r="AP87" s="504"/>
    </row>
    <row r="88" spans="1:42" x14ac:dyDescent="0.3">
      <c r="A88" s="476">
        <v>986</v>
      </c>
      <c r="B88" s="483" t="s">
        <v>3970</v>
      </c>
      <c r="C88" s="483" t="s">
        <v>3971</v>
      </c>
      <c r="D88" s="487">
        <v>39987</v>
      </c>
      <c r="E88" s="488">
        <v>42129</v>
      </c>
      <c r="F88" s="478">
        <v>42192</v>
      </c>
      <c r="G88" s="480">
        <v>201</v>
      </c>
      <c r="H88" s="480"/>
      <c r="I88" s="480">
        <f t="shared" si="1"/>
        <v>201</v>
      </c>
      <c r="J88" s="476">
        <v>100</v>
      </c>
      <c r="K88" s="476">
        <v>0.5</v>
      </c>
      <c r="L88" s="484"/>
      <c r="O88" s="300" t="s">
        <v>3716</v>
      </c>
      <c r="P88" s="300" t="s">
        <v>3754</v>
      </c>
      <c r="Q88" s="300"/>
      <c r="R88" s="300" t="s">
        <v>3726</v>
      </c>
      <c r="S88" s="300" t="s">
        <v>3723</v>
      </c>
      <c r="T88" s="300" t="s">
        <v>3724</v>
      </c>
      <c r="U88" s="300" t="s">
        <v>3725</v>
      </c>
      <c r="V88" s="491" t="s">
        <v>4012</v>
      </c>
      <c r="W88" s="491" t="s">
        <v>3754</v>
      </c>
      <c r="X88" s="408">
        <v>0</v>
      </c>
      <c r="Y88" s="408"/>
      <c r="Z88" s="507"/>
      <c r="AA88" s="503"/>
      <c r="AB88" s="503"/>
      <c r="AC88" s="503"/>
      <c r="AD88" s="503"/>
      <c r="AE88" s="503"/>
      <c r="AF88" s="503"/>
      <c r="AG88" s="503"/>
      <c r="AH88" s="503"/>
      <c r="AI88" s="503"/>
      <c r="AJ88" s="503"/>
      <c r="AK88" s="503"/>
      <c r="AL88" s="503"/>
      <c r="AM88" s="503"/>
      <c r="AN88" s="503"/>
      <c r="AO88" s="504"/>
      <c r="AP88" s="504"/>
    </row>
    <row r="89" spans="1:42" x14ac:dyDescent="0.3">
      <c r="A89" s="476">
        <v>987</v>
      </c>
      <c r="B89" s="483" t="s">
        <v>3972</v>
      </c>
      <c r="C89" s="483" t="s">
        <v>3973</v>
      </c>
      <c r="D89" s="487">
        <v>40005</v>
      </c>
      <c r="E89" s="488">
        <v>42129</v>
      </c>
      <c r="F89" s="478">
        <v>42192</v>
      </c>
      <c r="G89" s="480">
        <v>203</v>
      </c>
      <c r="H89" s="480"/>
      <c r="I89" s="480">
        <f t="shared" si="1"/>
        <v>203</v>
      </c>
      <c r="J89" s="476">
        <v>100</v>
      </c>
      <c r="K89" s="476">
        <v>0.5</v>
      </c>
      <c r="L89" s="484"/>
      <c r="O89" s="300" t="s">
        <v>3716</v>
      </c>
      <c r="P89" s="300" t="s">
        <v>3754</v>
      </c>
      <c r="Q89" s="300"/>
      <c r="R89" s="300" t="s">
        <v>3726</v>
      </c>
      <c r="S89" s="300" t="s">
        <v>3723</v>
      </c>
      <c r="T89" s="300" t="s">
        <v>3724</v>
      </c>
      <c r="U89" s="300" t="s">
        <v>3725</v>
      </c>
      <c r="V89" s="491" t="s">
        <v>4012</v>
      </c>
      <c r="W89" s="491" t="s">
        <v>3754</v>
      </c>
      <c r="X89" s="408">
        <v>0</v>
      </c>
      <c r="Y89" s="408"/>
      <c r="Z89" s="507"/>
      <c r="AA89" s="503"/>
      <c r="AB89" s="503"/>
      <c r="AC89" s="503"/>
      <c r="AD89" s="503"/>
      <c r="AE89" s="503"/>
      <c r="AF89" s="503"/>
      <c r="AG89" s="503"/>
      <c r="AH89" s="503"/>
      <c r="AI89" s="503"/>
      <c r="AJ89" s="503"/>
      <c r="AK89" s="503"/>
      <c r="AL89" s="503"/>
      <c r="AM89" s="503"/>
      <c r="AN89" s="503"/>
      <c r="AO89" s="504"/>
      <c r="AP89" s="504"/>
    </row>
    <row r="90" spans="1:42" x14ac:dyDescent="0.3">
      <c r="A90" s="476">
        <v>988</v>
      </c>
      <c r="B90" s="483" t="s">
        <v>3974</v>
      </c>
      <c r="C90" s="483" t="s">
        <v>3975</v>
      </c>
      <c r="D90" s="487">
        <v>40023</v>
      </c>
      <c r="E90" s="488">
        <v>42129</v>
      </c>
      <c r="F90" s="478">
        <v>42192</v>
      </c>
      <c r="G90" s="480">
        <v>177</v>
      </c>
      <c r="H90" s="480"/>
      <c r="I90" s="480">
        <f t="shared" si="1"/>
        <v>177</v>
      </c>
      <c r="J90" s="476">
        <v>88</v>
      </c>
      <c r="K90" s="476">
        <v>0.5</v>
      </c>
      <c r="L90" s="484"/>
      <c r="O90" s="300" t="s">
        <v>3716</v>
      </c>
      <c r="P90" s="300" t="s">
        <v>3754</v>
      </c>
      <c r="Q90" s="300"/>
      <c r="R90" s="300" t="s">
        <v>3726</v>
      </c>
      <c r="S90" s="300" t="s">
        <v>3723</v>
      </c>
      <c r="T90" s="300" t="s">
        <v>3724</v>
      </c>
      <c r="U90" s="300" t="s">
        <v>3725</v>
      </c>
      <c r="V90" s="491" t="s">
        <v>4012</v>
      </c>
      <c r="W90" s="491" t="s">
        <v>3754</v>
      </c>
      <c r="X90" s="408">
        <v>0</v>
      </c>
      <c r="Y90" s="408"/>
      <c r="Z90" s="507"/>
      <c r="AA90" s="503"/>
      <c r="AB90" s="503"/>
      <c r="AC90" s="503"/>
      <c r="AD90" s="503"/>
      <c r="AE90" s="503"/>
      <c r="AF90" s="503"/>
      <c r="AG90" s="503"/>
      <c r="AH90" s="503"/>
      <c r="AI90" s="503"/>
      <c r="AJ90" s="503"/>
      <c r="AK90" s="503"/>
      <c r="AL90" s="503"/>
      <c r="AM90" s="503"/>
      <c r="AN90" s="503"/>
      <c r="AO90" s="504"/>
      <c r="AP90" s="504"/>
    </row>
    <row r="91" spans="1:42" x14ac:dyDescent="0.3">
      <c r="A91" s="476">
        <v>989</v>
      </c>
      <c r="B91" s="483" t="s">
        <v>3976</v>
      </c>
      <c r="C91" s="483" t="s">
        <v>3977</v>
      </c>
      <c r="D91" s="487">
        <v>40037</v>
      </c>
      <c r="E91" s="488">
        <v>42129</v>
      </c>
      <c r="F91" s="478">
        <v>42193</v>
      </c>
      <c r="G91" s="480">
        <v>192</v>
      </c>
      <c r="H91" s="480"/>
      <c r="I91" s="480">
        <f t="shared" si="1"/>
        <v>192</v>
      </c>
      <c r="J91" s="476">
        <v>96</v>
      </c>
      <c r="K91" s="476">
        <v>0.5</v>
      </c>
      <c r="L91" s="484"/>
      <c r="O91" s="300" t="s">
        <v>3716</v>
      </c>
      <c r="P91" s="300" t="s">
        <v>3754</v>
      </c>
      <c r="Q91" s="300"/>
      <c r="R91" s="300" t="s">
        <v>3726</v>
      </c>
      <c r="S91" s="300" t="s">
        <v>3723</v>
      </c>
      <c r="T91" s="300" t="s">
        <v>3724</v>
      </c>
      <c r="U91" s="300" t="s">
        <v>3725</v>
      </c>
      <c r="V91" s="491" t="s">
        <v>4012</v>
      </c>
      <c r="W91" s="491" t="s">
        <v>3754</v>
      </c>
      <c r="X91" s="408">
        <v>1</v>
      </c>
      <c r="Y91" s="407">
        <v>125</v>
      </c>
      <c r="Z91" s="507" t="s">
        <v>4025</v>
      </c>
      <c r="AA91" s="503"/>
      <c r="AB91" s="503"/>
      <c r="AC91" s="503"/>
      <c r="AD91" s="503"/>
      <c r="AE91" s="503"/>
      <c r="AF91" s="503"/>
      <c r="AG91" s="503"/>
      <c r="AH91" s="503"/>
      <c r="AI91" s="503"/>
      <c r="AJ91" s="503"/>
      <c r="AK91" s="503"/>
      <c r="AL91" s="503"/>
      <c r="AM91" s="503"/>
      <c r="AN91" s="503"/>
      <c r="AO91" s="504"/>
      <c r="AP91" s="504"/>
    </row>
    <row r="92" spans="1:42" x14ac:dyDescent="0.3">
      <c r="A92" s="476">
        <v>990</v>
      </c>
      <c r="B92" s="483" t="s">
        <v>3978</v>
      </c>
      <c r="C92" s="483" t="s">
        <v>3979</v>
      </c>
      <c r="D92" s="487">
        <v>40062</v>
      </c>
      <c r="E92" s="488">
        <v>42129</v>
      </c>
      <c r="F92" s="478">
        <v>42193</v>
      </c>
      <c r="G92" s="480">
        <v>170</v>
      </c>
      <c r="H92" s="480"/>
      <c r="I92" s="480">
        <f t="shared" si="1"/>
        <v>170</v>
      </c>
      <c r="J92" s="476">
        <v>84</v>
      </c>
      <c r="K92" s="476">
        <v>0.5</v>
      </c>
      <c r="L92" s="484"/>
      <c r="O92" s="300" t="s">
        <v>3716</v>
      </c>
      <c r="P92" s="300" t="s">
        <v>3754</v>
      </c>
      <c r="Q92" s="300"/>
      <c r="R92" s="300" t="s">
        <v>3726</v>
      </c>
      <c r="S92" s="300" t="s">
        <v>3723</v>
      </c>
      <c r="T92" s="300" t="s">
        <v>3724</v>
      </c>
      <c r="U92" s="300" t="s">
        <v>3725</v>
      </c>
      <c r="V92" s="491" t="s">
        <v>4012</v>
      </c>
      <c r="W92" s="491" t="s">
        <v>3754</v>
      </c>
      <c r="X92" s="408">
        <v>0</v>
      </c>
      <c r="Y92" s="408"/>
      <c r="Z92" s="507"/>
      <c r="AA92" s="503"/>
      <c r="AB92" s="503"/>
      <c r="AC92" s="503"/>
      <c r="AD92" s="503"/>
      <c r="AE92" s="503"/>
      <c r="AF92" s="503"/>
      <c r="AG92" s="503"/>
      <c r="AH92" s="503"/>
      <c r="AI92" s="503"/>
      <c r="AJ92" s="503"/>
      <c r="AK92" s="503"/>
      <c r="AL92" s="503"/>
      <c r="AM92" s="503"/>
      <c r="AN92" s="503"/>
      <c r="AO92" s="504"/>
      <c r="AP92" s="504"/>
    </row>
    <row r="93" spans="1:42" x14ac:dyDescent="0.3">
      <c r="A93" s="476">
        <v>991</v>
      </c>
      <c r="B93" s="483" t="s">
        <v>3980</v>
      </c>
      <c r="C93" s="483" t="s">
        <v>3981</v>
      </c>
      <c r="D93" s="487">
        <v>40066</v>
      </c>
      <c r="E93" s="488">
        <v>42129</v>
      </c>
      <c r="F93" s="478">
        <v>42193</v>
      </c>
      <c r="G93" s="480">
        <v>204</v>
      </c>
      <c r="H93" s="480"/>
      <c r="I93" s="480">
        <f t="shared" si="1"/>
        <v>204</v>
      </c>
      <c r="J93" s="476">
        <v>100</v>
      </c>
      <c r="K93" s="476">
        <v>0.5</v>
      </c>
      <c r="L93" s="484"/>
      <c r="O93" s="300" t="s">
        <v>3716</v>
      </c>
      <c r="P93" s="300" t="s">
        <v>3754</v>
      </c>
      <c r="Q93" s="300"/>
      <c r="R93" s="300" t="s">
        <v>3726</v>
      </c>
      <c r="S93" s="300" t="s">
        <v>3723</v>
      </c>
      <c r="T93" s="300" t="s">
        <v>3724</v>
      </c>
      <c r="U93" s="300" t="s">
        <v>3725</v>
      </c>
      <c r="V93" s="491" t="s">
        <v>4012</v>
      </c>
      <c r="W93" s="491" t="s">
        <v>3754</v>
      </c>
      <c r="X93" s="408">
        <v>0</v>
      </c>
      <c r="Y93" s="408"/>
      <c r="Z93" s="507"/>
      <c r="AA93" s="503"/>
      <c r="AB93" s="503"/>
      <c r="AC93" s="503"/>
      <c r="AD93" s="503"/>
      <c r="AE93" s="503"/>
      <c r="AF93" s="503"/>
      <c r="AG93" s="503"/>
      <c r="AH93" s="503"/>
      <c r="AI93" s="503"/>
      <c r="AJ93" s="503"/>
      <c r="AK93" s="503"/>
      <c r="AL93" s="503"/>
      <c r="AM93" s="503"/>
      <c r="AN93" s="503"/>
      <c r="AO93" s="504"/>
      <c r="AP93" s="504"/>
    </row>
    <row r="94" spans="1:42" x14ac:dyDescent="0.3">
      <c r="A94" s="476">
        <v>992</v>
      </c>
      <c r="B94" s="483" t="s">
        <v>3982</v>
      </c>
      <c r="C94" s="483" t="s">
        <v>3983</v>
      </c>
      <c r="D94" s="487">
        <v>40066</v>
      </c>
      <c r="E94" s="488">
        <v>42129</v>
      </c>
      <c r="F94" s="478">
        <v>42194</v>
      </c>
      <c r="G94" s="480">
        <v>198</v>
      </c>
      <c r="H94" s="480"/>
      <c r="I94" s="480">
        <f t="shared" si="1"/>
        <v>198</v>
      </c>
      <c r="J94" s="476">
        <v>98</v>
      </c>
      <c r="K94" s="476">
        <v>0.5</v>
      </c>
      <c r="L94" s="484"/>
      <c r="O94" s="300" t="s">
        <v>3716</v>
      </c>
      <c r="P94" s="300" t="s">
        <v>3754</v>
      </c>
      <c r="Q94" s="300"/>
      <c r="R94" s="300" t="s">
        <v>3726</v>
      </c>
      <c r="S94" s="300" t="s">
        <v>3723</v>
      </c>
      <c r="T94" s="300" t="s">
        <v>3724</v>
      </c>
      <c r="U94" s="300" t="s">
        <v>3725</v>
      </c>
      <c r="V94" s="491" t="s">
        <v>4012</v>
      </c>
      <c r="W94" s="491" t="s">
        <v>3754</v>
      </c>
      <c r="X94" s="408">
        <v>0</v>
      </c>
      <c r="Y94" s="408"/>
      <c r="Z94" s="507"/>
      <c r="AA94" s="503"/>
      <c r="AB94" s="503"/>
      <c r="AC94" s="503"/>
      <c r="AD94" s="503"/>
      <c r="AE94" s="503"/>
      <c r="AF94" s="503"/>
      <c r="AG94" s="503"/>
      <c r="AH94" s="503"/>
      <c r="AI94" s="503"/>
      <c r="AJ94" s="503"/>
      <c r="AK94" s="503"/>
      <c r="AL94" s="503"/>
      <c r="AM94" s="503"/>
      <c r="AN94" s="503"/>
      <c r="AO94" s="504"/>
      <c r="AP94" s="504"/>
    </row>
    <row r="95" spans="1:42" x14ac:dyDescent="0.3">
      <c r="A95" s="476">
        <v>993</v>
      </c>
      <c r="B95" s="483" t="s">
        <v>3984</v>
      </c>
      <c r="C95" s="483" t="s">
        <v>3985</v>
      </c>
      <c r="D95" s="487">
        <v>40081</v>
      </c>
      <c r="E95" s="488">
        <v>42129</v>
      </c>
      <c r="F95" s="478">
        <v>42194</v>
      </c>
      <c r="G95" s="480">
        <v>207</v>
      </c>
      <c r="H95" s="480"/>
      <c r="I95" s="480">
        <f t="shared" si="1"/>
        <v>207</v>
      </c>
      <c r="J95" s="476">
        <v>100</v>
      </c>
      <c r="K95" s="476">
        <v>0.5</v>
      </c>
      <c r="L95" s="484"/>
      <c r="O95" s="300" t="s">
        <v>3716</v>
      </c>
      <c r="P95" s="300" t="s">
        <v>3754</v>
      </c>
      <c r="Q95" s="300"/>
      <c r="R95" s="300" t="s">
        <v>3726</v>
      </c>
      <c r="S95" s="300" t="s">
        <v>3723</v>
      </c>
      <c r="T95" s="300" t="s">
        <v>3724</v>
      </c>
      <c r="U95" s="300" t="s">
        <v>3725</v>
      </c>
      <c r="V95" s="491" t="s">
        <v>4012</v>
      </c>
      <c r="W95" s="491" t="s">
        <v>3754</v>
      </c>
      <c r="X95" s="408">
        <v>0</v>
      </c>
      <c r="Y95" s="408"/>
      <c r="Z95" s="507"/>
      <c r="AA95" s="503"/>
      <c r="AB95" s="503"/>
      <c r="AC95" s="503"/>
      <c r="AD95" s="503"/>
      <c r="AE95" s="503"/>
      <c r="AF95" s="503"/>
      <c r="AG95" s="503"/>
      <c r="AH95" s="503"/>
      <c r="AI95" s="503"/>
      <c r="AJ95" s="503"/>
      <c r="AK95" s="503"/>
      <c r="AL95" s="503"/>
      <c r="AM95" s="503"/>
      <c r="AN95" s="503"/>
      <c r="AO95" s="504"/>
      <c r="AP95" s="504"/>
    </row>
    <row r="96" spans="1:42" x14ac:dyDescent="0.3">
      <c r="A96" s="476">
        <v>994</v>
      </c>
      <c r="B96" s="483" t="s">
        <v>3986</v>
      </c>
      <c r="C96" s="483" t="s">
        <v>3987</v>
      </c>
      <c r="D96" s="487">
        <v>40087</v>
      </c>
      <c r="E96" s="488">
        <v>42129</v>
      </c>
      <c r="F96" s="478">
        <v>42195</v>
      </c>
      <c r="G96" s="480">
        <v>183</v>
      </c>
      <c r="H96" s="480"/>
      <c r="I96" s="480">
        <f t="shared" si="1"/>
        <v>183</v>
      </c>
      <c r="J96" s="476">
        <v>90</v>
      </c>
      <c r="K96" s="476">
        <v>0.5</v>
      </c>
      <c r="L96" s="484"/>
      <c r="O96" s="300" t="s">
        <v>3716</v>
      </c>
      <c r="P96" s="300" t="s">
        <v>3754</v>
      </c>
      <c r="Q96" s="300"/>
      <c r="R96" s="300" t="s">
        <v>3726</v>
      </c>
      <c r="S96" s="300" t="s">
        <v>3723</v>
      </c>
      <c r="T96" s="300" t="s">
        <v>3724</v>
      </c>
      <c r="U96" s="300" t="s">
        <v>3725</v>
      </c>
      <c r="V96" s="491" t="s">
        <v>4012</v>
      </c>
      <c r="W96" s="491" t="s">
        <v>3754</v>
      </c>
      <c r="X96" s="408">
        <v>1</v>
      </c>
      <c r="Y96" s="407">
        <v>125</v>
      </c>
      <c r="Z96" s="507" t="s">
        <v>4025</v>
      </c>
      <c r="AA96" s="503"/>
      <c r="AB96" s="503"/>
      <c r="AC96" s="503"/>
      <c r="AD96" s="503"/>
      <c r="AE96" s="503"/>
      <c r="AF96" s="503"/>
      <c r="AG96" s="503"/>
      <c r="AH96" s="503"/>
      <c r="AI96" s="503"/>
      <c r="AJ96" s="503"/>
      <c r="AK96" s="503"/>
      <c r="AL96" s="503"/>
      <c r="AM96" s="503"/>
      <c r="AN96" s="503"/>
      <c r="AO96" s="504"/>
      <c r="AP96" s="504"/>
    </row>
    <row r="97" spans="1:42" x14ac:dyDescent="0.3">
      <c r="A97" s="476">
        <v>995</v>
      </c>
      <c r="B97" s="483" t="s">
        <v>3988</v>
      </c>
      <c r="C97" s="483" t="s">
        <v>3989</v>
      </c>
      <c r="D97" s="487">
        <v>40087</v>
      </c>
      <c r="E97" s="488">
        <v>42129</v>
      </c>
      <c r="F97" s="478">
        <v>42199</v>
      </c>
      <c r="G97" s="480">
        <v>198</v>
      </c>
      <c r="H97" s="480"/>
      <c r="I97" s="480">
        <f t="shared" si="1"/>
        <v>198</v>
      </c>
      <c r="J97" s="476">
        <v>98</v>
      </c>
      <c r="K97" s="476">
        <v>0.5</v>
      </c>
      <c r="L97" s="484"/>
      <c r="O97" s="300" t="s">
        <v>3716</v>
      </c>
      <c r="P97" s="300" t="s">
        <v>3754</v>
      </c>
      <c r="Q97" s="300"/>
      <c r="R97" s="300" t="s">
        <v>3726</v>
      </c>
      <c r="S97" s="300" t="s">
        <v>3723</v>
      </c>
      <c r="T97" s="300" t="s">
        <v>3724</v>
      </c>
      <c r="U97" s="300" t="s">
        <v>3725</v>
      </c>
      <c r="V97" s="491" t="s">
        <v>4012</v>
      </c>
      <c r="W97" s="491" t="s">
        <v>3754</v>
      </c>
      <c r="X97" s="408">
        <v>0</v>
      </c>
      <c r="Y97" s="408"/>
      <c r="Z97" s="507"/>
      <c r="AA97" s="503"/>
      <c r="AB97" s="503"/>
      <c r="AC97" s="503"/>
      <c r="AD97" s="503"/>
      <c r="AE97" s="503"/>
      <c r="AF97" s="503"/>
      <c r="AG97" s="503"/>
      <c r="AH97" s="503"/>
      <c r="AI97" s="503"/>
      <c r="AJ97" s="503"/>
      <c r="AK97" s="503"/>
      <c r="AL97" s="503"/>
      <c r="AM97" s="503"/>
      <c r="AN97" s="503"/>
      <c r="AO97" s="504"/>
      <c r="AP97" s="504"/>
    </row>
    <row r="98" spans="1:42" x14ac:dyDescent="0.3">
      <c r="A98" s="476">
        <v>996</v>
      </c>
      <c r="B98" s="483" t="s">
        <v>3990</v>
      </c>
      <c r="C98" s="483" t="s">
        <v>3991</v>
      </c>
      <c r="D98" s="487">
        <v>40094</v>
      </c>
      <c r="E98" s="488">
        <v>42129</v>
      </c>
      <c r="F98" s="478">
        <v>42199</v>
      </c>
      <c r="G98" s="480">
        <v>283</v>
      </c>
      <c r="H98" s="480"/>
      <c r="I98" s="480">
        <f t="shared" si="1"/>
        <v>283</v>
      </c>
      <c r="J98" s="476">
        <v>140</v>
      </c>
      <c r="K98" s="476">
        <v>0.5</v>
      </c>
      <c r="L98" s="484"/>
      <c r="O98" s="300" t="s">
        <v>3716</v>
      </c>
      <c r="P98" s="300" t="s">
        <v>3754</v>
      </c>
      <c r="Q98" s="300"/>
      <c r="R98" s="300" t="s">
        <v>3726</v>
      </c>
      <c r="S98" s="300" t="s">
        <v>3723</v>
      </c>
      <c r="T98" s="300" t="s">
        <v>3724</v>
      </c>
      <c r="U98" s="300" t="s">
        <v>3725</v>
      </c>
      <c r="V98" s="491" t="s">
        <v>4012</v>
      </c>
      <c r="W98" s="491" t="s">
        <v>3754</v>
      </c>
      <c r="X98" s="408">
        <v>0</v>
      </c>
      <c r="Y98" s="408"/>
      <c r="Z98" s="507"/>
      <c r="AA98" s="503"/>
      <c r="AB98" s="503"/>
      <c r="AC98" s="503"/>
      <c r="AD98" s="503"/>
      <c r="AE98" s="503"/>
      <c r="AF98" s="503"/>
      <c r="AG98" s="503"/>
      <c r="AH98" s="503"/>
      <c r="AI98" s="503"/>
      <c r="AJ98" s="503"/>
      <c r="AK98" s="503"/>
      <c r="AL98" s="503"/>
      <c r="AM98" s="503"/>
      <c r="AN98" s="503"/>
      <c r="AO98" s="504"/>
      <c r="AP98" s="504"/>
    </row>
    <row r="99" spans="1:42" x14ac:dyDescent="0.3">
      <c r="A99" s="476">
        <v>997</v>
      </c>
      <c r="B99" s="483" t="s">
        <v>3992</v>
      </c>
      <c r="C99" s="483" t="s">
        <v>3993</v>
      </c>
      <c r="D99" s="487">
        <v>40093</v>
      </c>
      <c r="E99" s="488">
        <v>42129</v>
      </c>
      <c r="F99" s="478">
        <v>42200</v>
      </c>
      <c r="G99" s="480">
        <v>204</v>
      </c>
      <c r="H99" s="480"/>
      <c r="I99" s="480">
        <f t="shared" si="1"/>
        <v>204</v>
      </c>
      <c r="J99" s="476">
        <v>100</v>
      </c>
      <c r="K99" s="476">
        <v>0.5</v>
      </c>
      <c r="L99" s="484"/>
      <c r="O99" s="300" t="s">
        <v>3716</v>
      </c>
      <c r="P99" s="300" t="s">
        <v>3754</v>
      </c>
      <c r="Q99" s="300"/>
      <c r="R99" s="300" t="s">
        <v>3726</v>
      </c>
      <c r="S99" s="300" t="s">
        <v>3723</v>
      </c>
      <c r="T99" s="300" t="s">
        <v>3724</v>
      </c>
      <c r="U99" s="300" t="s">
        <v>3725</v>
      </c>
      <c r="V99" s="491" t="s">
        <v>4012</v>
      </c>
      <c r="W99" s="491" t="s">
        <v>3754</v>
      </c>
      <c r="X99" s="408">
        <v>0</v>
      </c>
      <c r="Y99" s="408"/>
      <c r="Z99" s="507"/>
      <c r="AA99" s="503"/>
      <c r="AB99" s="503"/>
      <c r="AC99" s="503"/>
      <c r="AD99" s="503"/>
      <c r="AE99" s="503"/>
      <c r="AF99" s="503"/>
      <c r="AG99" s="503"/>
      <c r="AH99" s="503"/>
      <c r="AI99" s="503"/>
      <c r="AJ99" s="503"/>
      <c r="AK99" s="503"/>
      <c r="AL99" s="503"/>
      <c r="AM99" s="503"/>
      <c r="AN99" s="503"/>
      <c r="AO99" s="504"/>
      <c r="AP99" s="504"/>
    </row>
    <row r="100" spans="1:42" x14ac:dyDescent="0.3">
      <c r="A100" s="476">
        <v>998</v>
      </c>
      <c r="B100" s="483" t="s">
        <v>3994</v>
      </c>
      <c r="C100" s="483" t="s">
        <v>3995</v>
      </c>
      <c r="D100" s="487">
        <v>40103</v>
      </c>
      <c r="E100" s="488">
        <v>42129</v>
      </c>
      <c r="F100" s="478">
        <v>42200</v>
      </c>
      <c r="G100" s="480">
        <v>201</v>
      </c>
      <c r="H100" s="480"/>
      <c r="I100" s="480">
        <f t="shared" si="1"/>
        <v>201</v>
      </c>
      <c r="J100" s="476">
        <v>100</v>
      </c>
      <c r="K100" s="476">
        <v>0.5</v>
      </c>
      <c r="L100" s="484"/>
      <c r="O100" s="300" t="s">
        <v>3716</v>
      </c>
      <c r="P100" s="300" t="s">
        <v>3754</v>
      </c>
      <c r="Q100" s="300"/>
      <c r="R100" s="300" t="s">
        <v>3726</v>
      </c>
      <c r="S100" s="300" t="s">
        <v>3723</v>
      </c>
      <c r="T100" s="300" t="s">
        <v>3724</v>
      </c>
      <c r="U100" s="300" t="s">
        <v>3725</v>
      </c>
      <c r="V100" s="491" t="s">
        <v>4012</v>
      </c>
      <c r="W100" s="491" t="s">
        <v>3754</v>
      </c>
      <c r="X100" s="408">
        <v>1</v>
      </c>
      <c r="Y100" s="407">
        <v>125</v>
      </c>
      <c r="Z100" s="507" t="s">
        <v>4025</v>
      </c>
      <c r="AA100" s="503"/>
      <c r="AB100" s="503"/>
      <c r="AC100" s="503"/>
      <c r="AD100" s="503"/>
      <c r="AE100" s="503"/>
      <c r="AF100" s="503"/>
      <c r="AG100" s="503"/>
      <c r="AH100" s="503"/>
      <c r="AI100" s="503"/>
      <c r="AJ100" s="503"/>
      <c r="AK100" s="503"/>
      <c r="AL100" s="503"/>
      <c r="AM100" s="503"/>
      <c r="AN100" s="503"/>
      <c r="AO100" s="504"/>
      <c r="AP100" s="504"/>
    </row>
    <row r="101" spans="1:42" x14ac:dyDescent="0.3">
      <c r="A101" s="476">
        <v>999</v>
      </c>
      <c r="B101" s="483" t="s">
        <v>3996</v>
      </c>
      <c r="C101" s="483" t="s">
        <v>3997</v>
      </c>
      <c r="D101" s="487">
        <v>40158</v>
      </c>
      <c r="E101" s="488">
        <v>42129</v>
      </c>
      <c r="F101" s="478">
        <v>42201</v>
      </c>
      <c r="G101" s="480">
        <v>198</v>
      </c>
      <c r="H101" s="480"/>
      <c r="I101" s="480">
        <f t="shared" si="1"/>
        <v>198</v>
      </c>
      <c r="J101" s="476">
        <v>100</v>
      </c>
      <c r="K101" s="476">
        <v>0.5</v>
      </c>
      <c r="L101" s="484"/>
      <c r="O101" s="300" t="s">
        <v>3716</v>
      </c>
      <c r="P101" s="300" t="s">
        <v>3754</v>
      </c>
      <c r="Q101" s="300"/>
      <c r="R101" s="300" t="s">
        <v>3726</v>
      </c>
      <c r="S101" s="300" t="s">
        <v>3723</v>
      </c>
      <c r="T101" s="300" t="s">
        <v>3724</v>
      </c>
      <c r="U101" s="300" t="s">
        <v>3725</v>
      </c>
      <c r="V101" s="491" t="s">
        <v>4012</v>
      </c>
      <c r="W101" s="491" t="s">
        <v>3754</v>
      </c>
      <c r="X101" s="408">
        <v>0</v>
      </c>
      <c r="Y101" s="408"/>
      <c r="Z101" s="507"/>
      <c r="AA101" s="503"/>
      <c r="AB101" s="503"/>
      <c r="AC101" s="503"/>
      <c r="AD101" s="503"/>
      <c r="AE101" s="503"/>
      <c r="AF101" s="503"/>
      <c r="AG101" s="503"/>
      <c r="AH101" s="503"/>
      <c r="AI101" s="503"/>
      <c r="AJ101" s="503"/>
      <c r="AK101" s="503"/>
      <c r="AL101" s="503"/>
      <c r="AM101" s="503"/>
      <c r="AN101" s="503"/>
      <c r="AO101" s="504"/>
      <c r="AP101" s="504"/>
    </row>
    <row r="102" spans="1:42" x14ac:dyDescent="0.3">
      <c r="A102" s="476">
        <v>9000</v>
      </c>
      <c r="B102" s="483" t="s">
        <v>3998</v>
      </c>
      <c r="C102" s="483" t="s">
        <v>3999</v>
      </c>
      <c r="D102" s="487">
        <v>40161</v>
      </c>
      <c r="E102" s="488">
        <v>42129</v>
      </c>
      <c r="F102" s="478">
        <v>42201</v>
      </c>
      <c r="G102" s="480">
        <v>202</v>
      </c>
      <c r="H102" s="480"/>
      <c r="I102" s="480">
        <f t="shared" si="1"/>
        <v>202</v>
      </c>
      <c r="J102" s="476">
        <v>100</v>
      </c>
      <c r="K102" s="476">
        <v>0.5</v>
      </c>
      <c r="L102" s="484"/>
      <c r="O102" s="300" t="s">
        <v>3716</v>
      </c>
      <c r="P102" s="300" t="s">
        <v>3754</v>
      </c>
      <c r="Q102" s="300"/>
      <c r="R102" s="300" t="s">
        <v>3726</v>
      </c>
      <c r="S102" s="300" t="s">
        <v>3723</v>
      </c>
      <c r="T102" s="300" t="s">
        <v>3724</v>
      </c>
      <c r="U102" s="300" t="s">
        <v>3725</v>
      </c>
      <c r="V102" s="491" t="s">
        <v>4012</v>
      </c>
      <c r="W102" s="491" t="s">
        <v>3754</v>
      </c>
      <c r="X102" s="408">
        <v>0</v>
      </c>
      <c r="Y102" s="408"/>
      <c r="Z102" s="507"/>
      <c r="AA102" s="503"/>
      <c r="AB102" s="503"/>
      <c r="AC102" s="503"/>
      <c r="AD102" s="503"/>
      <c r="AE102" s="503"/>
      <c r="AF102" s="503"/>
      <c r="AG102" s="503"/>
      <c r="AH102" s="503"/>
      <c r="AI102" s="503"/>
      <c r="AJ102" s="503"/>
      <c r="AK102" s="503"/>
      <c r="AL102" s="503"/>
      <c r="AM102" s="503"/>
      <c r="AN102" s="503"/>
      <c r="AO102" s="504"/>
      <c r="AP102" s="504"/>
    </row>
    <row r="103" spans="1:42" x14ac:dyDescent="0.3">
      <c r="A103" s="476">
        <v>9001</v>
      </c>
      <c r="B103" s="483" t="s">
        <v>4000</v>
      </c>
      <c r="C103" s="483" t="s">
        <v>4001</v>
      </c>
      <c r="D103" s="487">
        <v>40174</v>
      </c>
      <c r="E103" s="488">
        <v>42129</v>
      </c>
      <c r="F103" s="478">
        <v>42201</v>
      </c>
      <c r="G103" s="480">
        <v>203</v>
      </c>
      <c r="H103" s="480"/>
      <c r="I103" s="480">
        <f t="shared" si="1"/>
        <v>203</v>
      </c>
      <c r="J103" s="476">
        <v>100</v>
      </c>
      <c r="K103" s="476">
        <v>0.5</v>
      </c>
      <c r="L103" s="484"/>
      <c r="O103" s="300" t="s">
        <v>3716</v>
      </c>
      <c r="P103" s="300" t="s">
        <v>3754</v>
      </c>
      <c r="Q103" s="300"/>
      <c r="R103" s="300" t="s">
        <v>3726</v>
      </c>
      <c r="S103" s="300" t="s">
        <v>3723</v>
      </c>
      <c r="T103" s="300" t="s">
        <v>3724</v>
      </c>
      <c r="U103" s="300" t="s">
        <v>3725</v>
      </c>
      <c r="V103" s="491" t="s">
        <v>4012</v>
      </c>
      <c r="W103" s="491" t="s">
        <v>3754</v>
      </c>
      <c r="X103" s="408">
        <v>0</v>
      </c>
      <c r="Y103" s="408"/>
      <c r="Z103" s="507"/>
      <c r="AA103" s="503"/>
      <c r="AB103" s="503"/>
      <c r="AC103" s="503"/>
      <c r="AD103" s="503"/>
      <c r="AE103" s="503"/>
      <c r="AF103" s="503"/>
      <c r="AG103" s="503"/>
      <c r="AH103" s="503"/>
      <c r="AI103" s="503"/>
      <c r="AJ103" s="503"/>
      <c r="AK103" s="503"/>
      <c r="AL103" s="503"/>
      <c r="AM103" s="503"/>
      <c r="AN103" s="503"/>
      <c r="AO103" s="504"/>
      <c r="AP103" s="504"/>
    </row>
    <row r="104" spans="1:42" x14ac:dyDescent="0.3">
      <c r="A104" s="476">
        <v>9002</v>
      </c>
      <c r="B104" s="483" t="s">
        <v>4002</v>
      </c>
      <c r="C104" s="483" t="s">
        <v>4003</v>
      </c>
      <c r="D104" s="487">
        <v>40197</v>
      </c>
      <c r="E104" s="488">
        <v>42129</v>
      </c>
      <c r="F104" s="478">
        <v>42206</v>
      </c>
      <c r="G104" s="480">
        <v>203</v>
      </c>
      <c r="H104" s="480"/>
      <c r="I104" s="480">
        <f t="shared" si="1"/>
        <v>203</v>
      </c>
      <c r="J104" s="476">
        <v>100</v>
      </c>
      <c r="K104" s="476">
        <v>0.5</v>
      </c>
      <c r="L104" s="484"/>
      <c r="O104" s="300" t="s">
        <v>3716</v>
      </c>
      <c r="P104" s="300" t="s">
        <v>3754</v>
      </c>
      <c r="Q104" s="300"/>
      <c r="R104" s="300" t="s">
        <v>3726</v>
      </c>
      <c r="S104" s="300" t="s">
        <v>3723</v>
      </c>
      <c r="T104" s="300" t="s">
        <v>3724</v>
      </c>
      <c r="U104" s="300" t="s">
        <v>3725</v>
      </c>
      <c r="V104" s="491" t="s">
        <v>4012</v>
      </c>
      <c r="W104" s="491" t="s">
        <v>3754</v>
      </c>
      <c r="X104" s="408">
        <v>0</v>
      </c>
      <c r="Y104" s="408"/>
      <c r="Z104" s="507"/>
      <c r="AA104" s="503"/>
      <c r="AB104" s="503"/>
      <c r="AC104" s="503"/>
      <c r="AD104" s="503"/>
      <c r="AE104" s="503"/>
      <c r="AF104" s="503"/>
      <c r="AG104" s="503"/>
      <c r="AH104" s="503"/>
      <c r="AI104" s="503"/>
      <c r="AJ104" s="503"/>
      <c r="AK104" s="503"/>
      <c r="AL104" s="503"/>
      <c r="AM104" s="503"/>
      <c r="AN104" s="503"/>
      <c r="AO104" s="504"/>
      <c r="AP104" s="504"/>
    </row>
    <row r="105" spans="1:42" x14ac:dyDescent="0.3">
      <c r="A105" s="476">
        <v>9003</v>
      </c>
      <c r="B105" s="483" t="s">
        <v>4004</v>
      </c>
      <c r="C105" s="483" t="s">
        <v>4005</v>
      </c>
      <c r="D105" s="487">
        <v>40198</v>
      </c>
      <c r="E105" s="488">
        <v>42129</v>
      </c>
      <c r="F105" s="478">
        <v>42206</v>
      </c>
      <c r="G105" s="480">
        <v>201</v>
      </c>
      <c r="H105" s="480"/>
      <c r="I105" s="480">
        <f t="shared" si="1"/>
        <v>201</v>
      </c>
      <c r="J105" s="476">
        <v>100</v>
      </c>
      <c r="K105" s="476">
        <v>0.5</v>
      </c>
      <c r="L105" s="484"/>
      <c r="O105" s="300" t="s">
        <v>3716</v>
      </c>
      <c r="P105" s="300" t="s">
        <v>3754</v>
      </c>
      <c r="Q105" s="300"/>
      <c r="R105" s="300" t="s">
        <v>3726</v>
      </c>
      <c r="S105" s="300" t="s">
        <v>3723</v>
      </c>
      <c r="T105" s="300" t="s">
        <v>3724</v>
      </c>
      <c r="U105" s="300" t="s">
        <v>3725</v>
      </c>
      <c r="V105" s="491" t="s">
        <v>4012</v>
      </c>
      <c r="W105" s="491" t="s">
        <v>3754</v>
      </c>
      <c r="X105" s="408">
        <v>0</v>
      </c>
      <c r="Y105" s="408"/>
      <c r="Z105" s="507"/>
      <c r="AA105" s="503"/>
      <c r="AB105" s="503"/>
      <c r="AC105" s="503"/>
      <c r="AD105" s="503"/>
      <c r="AE105" s="503"/>
      <c r="AF105" s="503"/>
      <c r="AG105" s="503"/>
      <c r="AH105" s="503"/>
      <c r="AI105" s="503"/>
      <c r="AJ105" s="503"/>
      <c r="AK105" s="503"/>
      <c r="AL105" s="503"/>
      <c r="AM105" s="503"/>
      <c r="AN105" s="503"/>
      <c r="AO105" s="504"/>
      <c r="AP105" s="504"/>
    </row>
    <row r="106" spans="1:42" x14ac:dyDescent="0.3">
      <c r="A106" s="476">
        <v>9004</v>
      </c>
      <c r="B106" s="483" t="s">
        <v>4006</v>
      </c>
      <c r="C106" s="483" t="s">
        <v>4007</v>
      </c>
      <c r="D106" s="487">
        <v>40216</v>
      </c>
      <c r="E106" s="488">
        <v>42129</v>
      </c>
      <c r="F106" s="478">
        <v>42207</v>
      </c>
      <c r="G106" s="480">
        <v>203</v>
      </c>
      <c r="H106" s="480"/>
      <c r="I106" s="480">
        <f t="shared" si="1"/>
        <v>203</v>
      </c>
      <c r="J106" s="476">
        <v>100</v>
      </c>
      <c r="K106" s="476">
        <v>0.5</v>
      </c>
      <c r="L106" s="484"/>
      <c r="O106" s="300" t="s">
        <v>3716</v>
      </c>
      <c r="P106" s="300" t="s">
        <v>3754</v>
      </c>
      <c r="Q106" s="300"/>
      <c r="R106" s="300" t="s">
        <v>3726</v>
      </c>
      <c r="S106" s="300" t="s">
        <v>3723</v>
      </c>
      <c r="T106" s="300" t="s">
        <v>3724</v>
      </c>
      <c r="U106" s="300" t="s">
        <v>3725</v>
      </c>
      <c r="V106" s="491" t="s">
        <v>4012</v>
      </c>
      <c r="W106" s="491" t="s">
        <v>3754</v>
      </c>
      <c r="X106" s="408">
        <v>0</v>
      </c>
      <c r="Y106" s="408"/>
      <c r="Z106" s="507"/>
      <c r="AA106" s="503"/>
      <c r="AB106" s="503"/>
      <c r="AC106" s="503"/>
      <c r="AD106" s="503"/>
      <c r="AE106" s="503"/>
      <c r="AF106" s="503"/>
      <c r="AG106" s="503"/>
      <c r="AH106" s="503"/>
      <c r="AI106" s="503"/>
      <c r="AJ106" s="503"/>
      <c r="AK106" s="503"/>
      <c r="AL106" s="503"/>
      <c r="AM106" s="503"/>
      <c r="AN106" s="503"/>
      <c r="AO106" s="504"/>
      <c r="AP106" s="504"/>
    </row>
    <row r="107" spans="1:42" x14ac:dyDescent="0.3">
      <c r="A107" s="476">
        <v>9005</v>
      </c>
      <c r="B107" s="483" t="s">
        <v>4008</v>
      </c>
      <c r="C107" s="483" t="s">
        <v>4009</v>
      </c>
      <c r="D107" s="487">
        <v>40211</v>
      </c>
      <c r="E107" s="488">
        <v>42129</v>
      </c>
      <c r="F107" s="478">
        <v>42207</v>
      </c>
      <c r="G107" s="480">
        <v>202</v>
      </c>
      <c r="H107" s="480"/>
      <c r="I107" s="480">
        <f t="shared" si="1"/>
        <v>202</v>
      </c>
      <c r="J107" s="476">
        <v>100</v>
      </c>
      <c r="K107" s="476">
        <v>0.5</v>
      </c>
      <c r="L107" s="484"/>
      <c r="O107" s="300" t="s">
        <v>3716</v>
      </c>
      <c r="P107" s="300" t="s">
        <v>3754</v>
      </c>
      <c r="Q107" s="300"/>
      <c r="R107" s="300" t="s">
        <v>3726</v>
      </c>
      <c r="S107" s="300" t="s">
        <v>3723</v>
      </c>
      <c r="T107" s="300" t="s">
        <v>3724</v>
      </c>
      <c r="U107" s="300" t="s">
        <v>3725</v>
      </c>
      <c r="V107" s="491" t="s">
        <v>4012</v>
      </c>
      <c r="W107" s="491" t="s">
        <v>3754</v>
      </c>
      <c r="X107" s="408">
        <v>0</v>
      </c>
      <c r="Y107" s="408"/>
      <c r="Z107" s="507"/>
      <c r="AA107" s="503"/>
      <c r="AB107" s="503"/>
      <c r="AC107" s="503"/>
      <c r="AD107" s="503"/>
      <c r="AE107" s="503"/>
      <c r="AF107" s="503"/>
      <c r="AG107" s="503"/>
      <c r="AH107" s="503"/>
      <c r="AI107" s="503"/>
      <c r="AJ107" s="503"/>
      <c r="AK107" s="503"/>
      <c r="AL107" s="503"/>
      <c r="AM107" s="503"/>
      <c r="AN107" s="503"/>
      <c r="AO107" s="504"/>
      <c r="AP107" s="504"/>
    </row>
    <row r="108" spans="1:42" x14ac:dyDescent="0.3">
      <c r="A108" s="476">
        <v>9006</v>
      </c>
      <c r="B108" s="483" t="s">
        <v>4010</v>
      </c>
      <c r="C108" s="483" t="s">
        <v>4011</v>
      </c>
      <c r="D108" s="487">
        <v>40230</v>
      </c>
      <c r="E108" s="488">
        <v>42129</v>
      </c>
      <c r="F108" s="478">
        <v>42207</v>
      </c>
      <c r="G108" s="480">
        <v>202</v>
      </c>
      <c r="H108" s="480"/>
      <c r="I108" s="480">
        <f t="shared" si="1"/>
        <v>202</v>
      </c>
      <c r="J108" s="476">
        <v>100</v>
      </c>
      <c r="K108" s="476">
        <v>0.5</v>
      </c>
      <c r="L108" s="484"/>
      <c r="O108" s="300" t="s">
        <v>3716</v>
      </c>
      <c r="P108" s="300" t="s">
        <v>3754</v>
      </c>
      <c r="Q108" s="300"/>
      <c r="R108" s="300" t="s">
        <v>3726</v>
      </c>
      <c r="S108" s="300" t="s">
        <v>3723</v>
      </c>
      <c r="T108" s="300" t="s">
        <v>3724</v>
      </c>
      <c r="U108" s="300" t="s">
        <v>3725</v>
      </c>
      <c r="V108" s="491" t="s">
        <v>4012</v>
      </c>
      <c r="W108" s="491" t="s">
        <v>3754</v>
      </c>
      <c r="X108" s="408">
        <v>0</v>
      </c>
      <c r="Y108" s="408"/>
      <c r="Z108" s="507"/>
      <c r="AA108" s="503"/>
      <c r="AB108" s="503"/>
      <c r="AC108" s="503"/>
      <c r="AD108" s="503"/>
      <c r="AE108" s="503"/>
      <c r="AF108" s="503"/>
      <c r="AG108" s="503"/>
      <c r="AH108" s="503"/>
      <c r="AI108" s="503"/>
      <c r="AJ108" s="503"/>
      <c r="AK108" s="503"/>
      <c r="AL108" s="503"/>
      <c r="AM108" s="503"/>
      <c r="AN108" s="503"/>
      <c r="AO108" s="504"/>
      <c r="AP108" s="504"/>
    </row>
    <row r="109" spans="1:42" x14ac:dyDescent="0.3">
      <c r="A109" s="476">
        <v>9007</v>
      </c>
      <c r="B109" s="480"/>
      <c r="C109" s="476"/>
      <c r="D109" s="477"/>
      <c r="E109" s="476"/>
      <c r="F109" s="476"/>
      <c r="G109" s="480"/>
      <c r="H109" s="480"/>
      <c r="I109" s="480"/>
      <c r="J109" s="476"/>
      <c r="K109" s="476"/>
      <c r="L109" s="484"/>
      <c r="X109" s="503"/>
      <c r="Y109" s="503"/>
      <c r="Z109" s="508"/>
      <c r="AA109" s="503"/>
      <c r="AB109" s="503"/>
      <c r="AC109" s="503"/>
      <c r="AD109" s="503"/>
      <c r="AE109" s="503"/>
      <c r="AF109" s="503"/>
      <c r="AG109" s="503"/>
      <c r="AH109" s="503"/>
      <c r="AI109" s="503"/>
      <c r="AJ109" s="503"/>
      <c r="AK109" s="503"/>
      <c r="AL109" s="503"/>
      <c r="AM109" s="503"/>
      <c r="AN109" s="503"/>
      <c r="AO109" s="504"/>
      <c r="AP109" s="504"/>
    </row>
    <row r="110" spans="1:42" x14ac:dyDescent="0.3">
      <c r="A110" s="476">
        <v>9008</v>
      </c>
      <c r="B110" s="480"/>
      <c r="C110" s="476"/>
      <c r="D110" s="477"/>
      <c r="E110" s="476"/>
      <c r="F110" s="476"/>
      <c r="G110" s="480"/>
      <c r="H110" s="480"/>
      <c r="I110" s="480"/>
      <c r="J110" s="476"/>
      <c r="K110" s="476"/>
      <c r="L110" s="484"/>
      <c r="X110" s="503"/>
      <c r="Y110" s="503"/>
      <c r="Z110" s="508"/>
      <c r="AA110" s="503"/>
      <c r="AB110" s="503"/>
      <c r="AC110" s="503"/>
      <c r="AD110" s="503"/>
      <c r="AE110" s="503"/>
      <c r="AF110" s="503"/>
      <c r="AG110" s="503"/>
      <c r="AH110" s="503"/>
      <c r="AI110" s="503"/>
      <c r="AJ110" s="503"/>
      <c r="AK110" s="503"/>
      <c r="AL110" s="503"/>
      <c r="AM110" s="503"/>
      <c r="AN110" s="503"/>
      <c r="AO110" s="504"/>
      <c r="AP110" s="504"/>
    </row>
    <row r="111" spans="1:42" x14ac:dyDescent="0.3">
      <c r="A111" s="476">
        <v>9009</v>
      </c>
      <c r="B111" s="480"/>
      <c r="C111" s="476"/>
      <c r="D111" s="477"/>
      <c r="E111" s="476"/>
      <c r="F111" s="476"/>
      <c r="G111" s="480"/>
      <c r="H111" s="480"/>
      <c r="I111" s="480"/>
      <c r="J111" s="476"/>
      <c r="K111" s="476"/>
      <c r="L111" s="484"/>
      <c r="X111" s="503"/>
      <c r="Y111" s="503"/>
      <c r="Z111" s="508"/>
      <c r="AA111" s="503"/>
      <c r="AB111" s="503"/>
      <c r="AC111" s="503"/>
      <c r="AD111" s="503"/>
      <c r="AE111" s="503"/>
      <c r="AF111" s="503"/>
      <c r="AG111" s="503"/>
      <c r="AH111" s="503"/>
      <c r="AI111" s="503"/>
      <c r="AJ111" s="503"/>
      <c r="AK111" s="503"/>
      <c r="AL111" s="503"/>
      <c r="AM111" s="503"/>
      <c r="AN111" s="503"/>
      <c r="AO111" s="504"/>
      <c r="AP111" s="504"/>
    </row>
    <row r="112" spans="1:42" x14ac:dyDescent="0.3">
      <c r="A112" s="476">
        <v>9010</v>
      </c>
      <c r="B112" s="480"/>
      <c r="C112" s="476"/>
      <c r="D112" s="477"/>
      <c r="E112" s="476"/>
      <c r="F112" s="476"/>
      <c r="G112" s="480"/>
      <c r="H112" s="480"/>
      <c r="I112" s="480"/>
      <c r="J112" s="476"/>
      <c r="K112" s="476"/>
      <c r="L112" s="484"/>
      <c r="X112" s="503"/>
      <c r="Y112" s="503"/>
      <c r="Z112" s="508"/>
      <c r="AA112" s="503"/>
      <c r="AB112" s="503"/>
      <c r="AC112" s="503"/>
      <c r="AD112" s="503"/>
      <c r="AE112" s="503"/>
      <c r="AF112" s="503"/>
      <c r="AG112" s="503"/>
      <c r="AH112" s="503"/>
      <c r="AI112" s="503"/>
      <c r="AJ112" s="503"/>
      <c r="AK112" s="503"/>
      <c r="AL112" s="503"/>
      <c r="AM112" s="503"/>
      <c r="AN112" s="503"/>
      <c r="AO112" s="504"/>
      <c r="AP112" s="504"/>
    </row>
    <row r="113" spans="1:42" x14ac:dyDescent="0.3">
      <c r="A113" s="476">
        <v>9011</v>
      </c>
      <c r="B113" s="480"/>
      <c r="C113" s="476"/>
      <c r="D113" s="477"/>
      <c r="E113" s="476"/>
      <c r="F113" s="476"/>
      <c r="G113" s="480"/>
      <c r="H113" s="480"/>
      <c r="I113" s="480"/>
      <c r="J113" s="476"/>
      <c r="K113" s="476"/>
      <c r="L113" s="484"/>
      <c r="X113" s="503"/>
      <c r="Y113" s="503"/>
      <c r="Z113" s="508"/>
      <c r="AA113" s="503"/>
      <c r="AB113" s="503"/>
      <c r="AC113" s="503"/>
      <c r="AD113" s="503"/>
      <c r="AE113" s="503"/>
      <c r="AF113" s="503"/>
      <c r="AG113" s="503"/>
      <c r="AH113" s="503"/>
      <c r="AI113" s="503"/>
      <c r="AJ113" s="503"/>
      <c r="AK113" s="503"/>
      <c r="AL113" s="503"/>
      <c r="AM113" s="503"/>
      <c r="AN113" s="503"/>
      <c r="AO113" s="504"/>
      <c r="AP113" s="504"/>
    </row>
    <row r="114" spans="1:42" x14ac:dyDescent="0.3">
      <c r="A114" s="476">
        <v>9012</v>
      </c>
      <c r="B114" s="480"/>
      <c r="C114" s="476"/>
      <c r="D114" s="477"/>
      <c r="E114" s="476"/>
      <c r="F114" s="476"/>
      <c r="G114" s="480"/>
      <c r="H114" s="480"/>
      <c r="I114" s="480"/>
      <c r="J114" s="476"/>
      <c r="K114" s="476"/>
      <c r="L114" s="484"/>
      <c r="X114" s="503"/>
      <c r="Y114" s="503"/>
      <c r="Z114" s="508"/>
      <c r="AA114" s="503"/>
      <c r="AB114" s="503"/>
      <c r="AC114" s="503"/>
      <c r="AD114" s="503"/>
      <c r="AE114" s="503"/>
      <c r="AF114" s="503"/>
      <c r="AG114" s="503"/>
      <c r="AH114" s="503"/>
      <c r="AI114" s="503"/>
      <c r="AJ114" s="503"/>
      <c r="AK114" s="503"/>
      <c r="AL114" s="503"/>
      <c r="AM114" s="503"/>
      <c r="AN114" s="503"/>
      <c r="AO114" s="504"/>
      <c r="AP114" s="504"/>
    </row>
    <row r="115" spans="1:42" x14ac:dyDescent="0.3">
      <c r="A115" s="476">
        <v>9013</v>
      </c>
      <c r="B115" s="480"/>
      <c r="C115" s="476"/>
      <c r="D115" s="477"/>
      <c r="E115" s="476"/>
      <c r="F115" s="476"/>
      <c r="G115" s="480"/>
      <c r="H115" s="480"/>
      <c r="I115" s="480"/>
      <c r="J115" s="476"/>
      <c r="K115" s="476"/>
      <c r="L115" s="484"/>
      <c r="X115" s="503"/>
      <c r="Y115" s="503"/>
      <c r="Z115" s="508"/>
      <c r="AA115" s="503"/>
      <c r="AB115" s="503"/>
      <c r="AC115" s="503"/>
      <c r="AD115" s="503"/>
      <c r="AE115" s="503"/>
      <c r="AF115" s="503"/>
      <c r="AG115" s="503"/>
      <c r="AH115" s="503"/>
      <c r="AI115" s="503"/>
      <c r="AJ115" s="503"/>
      <c r="AK115" s="503"/>
      <c r="AL115" s="503"/>
      <c r="AM115" s="503"/>
      <c r="AN115" s="503"/>
      <c r="AO115" s="504"/>
      <c r="AP115" s="504"/>
    </row>
    <row r="116" spans="1:42" x14ac:dyDescent="0.3">
      <c r="A116" s="476">
        <v>9014</v>
      </c>
      <c r="B116" s="480"/>
      <c r="C116" s="476"/>
      <c r="D116" s="477"/>
      <c r="E116" s="476"/>
      <c r="F116" s="476"/>
      <c r="G116" s="480"/>
      <c r="H116" s="480"/>
      <c r="I116" s="480"/>
      <c r="J116" s="476"/>
      <c r="K116" s="476"/>
      <c r="L116" s="484"/>
      <c r="X116" s="503"/>
      <c r="Y116" s="503"/>
      <c r="Z116" s="508"/>
      <c r="AA116" s="503"/>
      <c r="AB116" s="503"/>
      <c r="AC116" s="503"/>
      <c r="AD116" s="503"/>
      <c r="AE116" s="503"/>
      <c r="AF116" s="503"/>
      <c r="AG116" s="503"/>
      <c r="AH116" s="503"/>
      <c r="AI116" s="503"/>
      <c r="AJ116" s="503"/>
      <c r="AK116" s="503"/>
      <c r="AL116" s="503"/>
      <c r="AM116" s="503"/>
      <c r="AN116" s="503"/>
      <c r="AO116" s="504"/>
      <c r="AP116" s="504"/>
    </row>
    <row r="117" spans="1:42" x14ac:dyDescent="0.3">
      <c r="A117" s="476">
        <v>9015</v>
      </c>
      <c r="B117" s="480"/>
      <c r="C117" s="476"/>
      <c r="D117" s="477"/>
      <c r="E117" s="476"/>
      <c r="F117" s="476"/>
      <c r="G117" s="480"/>
      <c r="H117" s="480"/>
      <c r="I117" s="480"/>
      <c r="J117" s="476"/>
      <c r="K117" s="476"/>
      <c r="L117" s="484"/>
      <c r="X117" s="503"/>
      <c r="Y117" s="503"/>
      <c r="Z117" s="508"/>
      <c r="AA117" s="503"/>
      <c r="AB117" s="503"/>
      <c r="AC117" s="503"/>
      <c r="AD117" s="503"/>
      <c r="AE117" s="503"/>
      <c r="AF117" s="503"/>
      <c r="AG117" s="503"/>
      <c r="AH117" s="503"/>
      <c r="AI117" s="503"/>
      <c r="AJ117" s="503"/>
      <c r="AK117" s="503"/>
      <c r="AL117" s="503"/>
      <c r="AM117" s="503"/>
      <c r="AN117" s="503"/>
      <c r="AO117" s="504"/>
      <c r="AP117" s="504"/>
    </row>
    <row r="118" spans="1:42" x14ac:dyDescent="0.3">
      <c r="A118" s="476">
        <v>9016</v>
      </c>
      <c r="B118" s="480"/>
      <c r="C118" s="476"/>
      <c r="D118" s="477"/>
      <c r="E118" s="476"/>
      <c r="F118" s="476"/>
      <c r="G118" s="480"/>
      <c r="H118" s="480"/>
      <c r="I118" s="480"/>
      <c r="J118" s="476"/>
      <c r="K118" s="476"/>
      <c r="L118" s="484"/>
      <c r="X118" s="503"/>
      <c r="Y118" s="503"/>
      <c r="Z118" s="508"/>
      <c r="AA118" s="503"/>
      <c r="AB118" s="503"/>
      <c r="AC118" s="503"/>
      <c r="AD118" s="503"/>
      <c r="AE118" s="503"/>
      <c r="AF118" s="503"/>
      <c r="AG118" s="503"/>
      <c r="AH118" s="503"/>
      <c r="AI118" s="503"/>
      <c r="AJ118" s="503"/>
      <c r="AK118" s="503"/>
      <c r="AL118" s="503"/>
      <c r="AM118" s="503"/>
      <c r="AN118" s="503"/>
      <c r="AO118" s="504"/>
      <c r="AP118" s="504"/>
    </row>
    <row r="119" spans="1:42" x14ac:dyDescent="0.3">
      <c r="A119" s="476">
        <v>9017</v>
      </c>
      <c r="B119" s="480"/>
      <c r="C119" s="476"/>
      <c r="D119" s="477"/>
      <c r="E119" s="476"/>
      <c r="F119" s="476"/>
      <c r="G119" s="480"/>
      <c r="H119" s="480"/>
      <c r="I119" s="480"/>
      <c r="J119" s="476"/>
      <c r="K119" s="476"/>
      <c r="L119" s="484"/>
      <c r="X119" s="503"/>
      <c r="Y119" s="503"/>
      <c r="Z119" s="508"/>
      <c r="AA119" s="503"/>
      <c r="AB119" s="503"/>
      <c r="AC119" s="503"/>
      <c r="AD119" s="503"/>
      <c r="AE119" s="503"/>
      <c r="AF119" s="503"/>
      <c r="AG119" s="503"/>
      <c r="AH119" s="503"/>
      <c r="AI119" s="503"/>
      <c r="AJ119" s="503"/>
      <c r="AK119" s="503"/>
      <c r="AL119" s="503"/>
      <c r="AM119" s="503"/>
      <c r="AN119" s="503"/>
      <c r="AO119" s="504"/>
      <c r="AP119" s="504"/>
    </row>
    <row r="120" spans="1:42" x14ac:dyDescent="0.3">
      <c r="A120" s="476">
        <v>9018</v>
      </c>
      <c r="B120" s="480"/>
      <c r="C120" s="476"/>
      <c r="D120" s="477"/>
      <c r="E120" s="476"/>
      <c r="F120" s="476"/>
      <c r="G120" s="480"/>
      <c r="H120" s="480"/>
      <c r="I120" s="480"/>
      <c r="J120" s="476"/>
      <c r="K120" s="476"/>
      <c r="L120" s="484"/>
      <c r="X120" s="503"/>
      <c r="Y120" s="503"/>
      <c r="Z120" s="508"/>
      <c r="AA120" s="503"/>
      <c r="AB120" s="503"/>
      <c r="AC120" s="503"/>
      <c r="AD120" s="503"/>
      <c r="AE120" s="503"/>
      <c r="AF120" s="503"/>
      <c r="AG120" s="503"/>
      <c r="AH120" s="503"/>
      <c r="AI120" s="503"/>
      <c r="AJ120" s="503"/>
      <c r="AK120" s="503"/>
      <c r="AL120" s="503"/>
      <c r="AM120" s="503"/>
      <c r="AN120" s="503"/>
      <c r="AO120" s="504"/>
      <c r="AP120" s="504"/>
    </row>
    <row r="121" spans="1:42" x14ac:dyDescent="0.3">
      <c r="A121" s="476">
        <v>9019</v>
      </c>
      <c r="B121" s="480"/>
      <c r="C121" s="476"/>
      <c r="D121" s="477"/>
      <c r="E121" s="476"/>
      <c r="F121" s="476"/>
      <c r="G121" s="480"/>
      <c r="H121" s="480"/>
      <c r="I121" s="480"/>
      <c r="J121" s="476"/>
      <c r="K121" s="476"/>
      <c r="L121" s="484"/>
      <c r="X121" s="503"/>
      <c r="Y121" s="503"/>
      <c r="Z121" s="508"/>
      <c r="AA121" s="503"/>
      <c r="AB121" s="503"/>
      <c r="AC121" s="503"/>
      <c r="AD121" s="503"/>
      <c r="AE121" s="503"/>
      <c r="AF121" s="503"/>
      <c r="AG121" s="503"/>
      <c r="AH121" s="503"/>
      <c r="AI121" s="503"/>
      <c r="AJ121" s="503"/>
      <c r="AK121" s="503"/>
      <c r="AL121" s="503"/>
      <c r="AM121" s="503"/>
      <c r="AN121" s="503"/>
      <c r="AO121" s="504"/>
      <c r="AP121" s="504"/>
    </row>
    <row r="122" spans="1:42" x14ac:dyDescent="0.3">
      <c r="A122" s="476">
        <v>9020</v>
      </c>
      <c r="B122" s="480"/>
      <c r="C122" s="476"/>
      <c r="D122" s="477"/>
      <c r="E122" s="476"/>
      <c r="F122" s="476"/>
      <c r="G122" s="480"/>
      <c r="H122" s="480"/>
      <c r="I122" s="480"/>
      <c r="J122" s="476"/>
      <c r="K122" s="476"/>
      <c r="L122" s="484"/>
      <c r="X122" s="503"/>
      <c r="Y122" s="503"/>
      <c r="Z122" s="508"/>
      <c r="AA122" s="503"/>
      <c r="AB122" s="503"/>
      <c r="AC122" s="503"/>
      <c r="AD122" s="503"/>
      <c r="AE122" s="503"/>
      <c r="AF122" s="503"/>
      <c r="AG122" s="503"/>
      <c r="AH122" s="503"/>
      <c r="AI122" s="503"/>
      <c r="AJ122" s="503"/>
      <c r="AK122" s="503"/>
      <c r="AL122" s="503"/>
      <c r="AM122" s="503"/>
      <c r="AN122" s="503"/>
      <c r="AO122" s="504"/>
      <c r="AP122" s="504"/>
    </row>
    <row r="123" spans="1:42" x14ac:dyDescent="0.3">
      <c r="A123" s="476">
        <v>9021</v>
      </c>
      <c r="B123" s="480"/>
      <c r="C123" s="476"/>
      <c r="D123" s="477"/>
      <c r="E123" s="476"/>
      <c r="F123" s="476"/>
      <c r="G123" s="480"/>
      <c r="H123" s="480"/>
      <c r="I123" s="480"/>
      <c r="J123" s="476"/>
      <c r="K123" s="476"/>
      <c r="L123" s="484"/>
      <c r="X123" s="503"/>
      <c r="Y123" s="503"/>
      <c r="Z123" s="508"/>
      <c r="AA123" s="503"/>
      <c r="AB123" s="503"/>
      <c r="AC123" s="503"/>
      <c r="AD123" s="503"/>
      <c r="AE123" s="503"/>
      <c r="AF123" s="503"/>
      <c r="AG123" s="503"/>
      <c r="AH123" s="503"/>
      <c r="AI123" s="503"/>
      <c r="AJ123" s="503"/>
      <c r="AK123" s="503"/>
      <c r="AL123" s="503"/>
      <c r="AM123" s="503"/>
      <c r="AN123" s="503"/>
      <c r="AO123" s="504"/>
      <c r="AP123" s="504"/>
    </row>
    <row r="124" spans="1:42" x14ac:dyDescent="0.3">
      <c r="A124" s="476">
        <v>9022</v>
      </c>
      <c r="B124" s="480"/>
      <c r="C124" s="476"/>
      <c r="D124" s="477"/>
      <c r="E124" s="476"/>
      <c r="F124" s="476"/>
      <c r="G124" s="480"/>
      <c r="H124" s="480"/>
      <c r="I124" s="480"/>
      <c r="J124" s="476"/>
      <c r="K124" s="476"/>
      <c r="L124" s="484"/>
      <c r="X124" s="503"/>
      <c r="Y124" s="503"/>
      <c r="Z124" s="508"/>
      <c r="AA124" s="503"/>
      <c r="AB124" s="503"/>
      <c r="AC124" s="503"/>
      <c r="AD124" s="503"/>
      <c r="AE124" s="503"/>
      <c r="AF124" s="503"/>
      <c r="AG124" s="503"/>
      <c r="AH124" s="503"/>
      <c r="AI124" s="503"/>
      <c r="AJ124" s="503"/>
      <c r="AK124" s="503"/>
      <c r="AL124" s="503"/>
      <c r="AM124" s="503"/>
      <c r="AN124" s="503"/>
      <c r="AO124" s="504"/>
      <c r="AP124" s="504"/>
    </row>
    <row r="125" spans="1:42" x14ac:dyDescent="0.3">
      <c r="A125" s="476">
        <v>9023</v>
      </c>
      <c r="B125" s="480"/>
      <c r="C125" s="476"/>
      <c r="D125" s="477"/>
      <c r="E125" s="476"/>
      <c r="F125" s="476"/>
      <c r="G125" s="480"/>
      <c r="H125" s="480"/>
      <c r="I125" s="480"/>
      <c r="J125" s="476"/>
      <c r="K125" s="476"/>
      <c r="L125" s="484"/>
      <c r="X125" s="503"/>
      <c r="Y125" s="503"/>
      <c r="Z125" s="508"/>
      <c r="AA125" s="503"/>
      <c r="AB125" s="503"/>
      <c r="AC125" s="503"/>
      <c r="AD125" s="503"/>
      <c r="AE125" s="503"/>
      <c r="AF125" s="503"/>
      <c r="AG125" s="503"/>
      <c r="AH125" s="503"/>
      <c r="AI125" s="503"/>
      <c r="AJ125" s="503"/>
      <c r="AK125" s="503"/>
      <c r="AL125" s="503"/>
      <c r="AM125" s="503"/>
      <c r="AN125" s="503"/>
      <c r="AO125" s="504"/>
      <c r="AP125" s="504"/>
    </row>
    <row r="126" spans="1:42" x14ac:dyDescent="0.3">
      <c r="A126" s="476">
        <v>9024</v>
      </c>
      <c r="B126" s="480"/>
      <c r="C126" s="476"/>
      <c r="D126" s="477"/>
      <c r="E126" s="476"/>
      <c r="F126" s="476"/>
      <c r="G126" s="480"/>
      <c r="H126" s="480"/>
      <c r="I126" s="480"/>
      <c r="J126" s="476"/>
      <c r="K126" s="476"/>
      <c r="L126" s="484"/>
      <c r="X126" s="503"/>
      <c r="Y126" s="503"/>
      <c r="Z126" s="508"/>
      <c r="AA126" s="503"/>
      <c r="AB126" s="503"/>
      <c r="AC126" s="503"/>
      <c r="AD126" s="503"/>
      <c r="AE126" s="503"/>
      <c r="AF126" s="503"/>
      <c r="AG126" s="503"/>
      <c r="AH126" s="503"/>
      <c r="AI126" s="503"/>
      <c r="AJ126" s="503"/>
      <c r="AK126" s="503"/>
      <c r="AL126" s="503"/>
      <c r="AM126" s="503"/>
      <c r="AN126" s="503"/>
      <c r="AO126" s="504"/>
      <c r="AP126" s="504"/>
    </row>
    <row r="127" spans="1:42" x14ac:dyDescent="0.3">
      <c r="A127" s="476">
        <v>9025</v>
      </c>
      <c r="B127" s="480"/>
      <c r="C127" s="476"/>
      <c r="D127" s="477"/>
      <c r="E127" s="476"/>
      <c r="F127" s="476"/>
      <c r="G127" s="480"/>
      <c r="H127" s="480"/>
      <c r="I127" s="480"/>
      <c r="J127" s="476"/>
      <c r="K127" s="476"/>
      <c r="L127" s="484"/>
      <c r="X127" s="503"/>
      <c r="Y127" s="503"/>
      <c r="Z127" s="508"/>
      <c r="AA127" s="503"/>
      <c r="AB127" s="503"/>
      <c r="AC127" s="503"/>
      <c r="AD127" s="503"/>
      <c r="AE127" s="503"/>
      <c r="AF127" s="503"/>
      <c r="AG127" s="503"/>
      <c r="AH127" s="503"/>
      <c r="AI127" s="503"/>
      <c r="AJ127" s="503"/>
      <c r="AK127" s="503"/>
      <c r="AL127" s="503"/>
      <c r="AM127" s="503"/>
      <c r="AN127" s="503"/>
      <c r="AO127" s="504"/>
      <c r="AP127" s="504"/>
    </row>
    <row r="128" spans="1:42" x14ac:dyDescent="0.3">
      <c r="A128" s="476">
        <v>9026</v>
      </c>
      <c r="B128" s="480"/>
      <c r="C128" s="476"/>
      <c r="D128" s="477"/>
      <c r="E128" s="476"/>
      <c r="F128" s="476"/>
      <c r="G128" s="480"/>
      <c r="H128" s="480"/>
      <c r="I128" s="480"/>
      <c r="J128" s="476"/>
      <c r="K128" s="476"/>
      <c r="L128" s="484"/>
      <c r="X128" s="503"/>
      <c r="Y128" s="503"/>
      <c r="Z128" s="508"/>
      <c r="AA128" s="503"/>
      <c r="AB128" s="503"/>
      <c r="AC128" s="503"/>
      <c r="AD128" s="503"/>
      <c r="AE128" s="503"/>
      <c r="AF128" s="503"/>
      <c r="AG128" s="503"/>
      <c r="AH128" s="503"/>
      <c r="AI128" s="503"/>
      <c r="AJ128" s="503"/>
      <c r="AK128" s="503"/>
      <c r="AL128" s="503"/>
      <c r="AM128" s="503"/>
      <c r="AN128" s="503"/>
      <c r="AO128" s="504"/>
      <c r="AP128" s="504"/>
    </row>
    <row r="129" spans="1:42" x14ac:dyDescent="0.3">
      <c r="A129" s="476">
        <v>9027</v>
      </c>
      <c r="B129" s="480"/>
      <c r="C129" s="476"/>
      <c r="D129" s="477"/>
      <c r="E129" s="476"/>
      <c r="F129" s="476"/>
      <c r="G129" s="480"/>
      <c r="H129" s="480"/>
      <c r="I129" s="480"/>
      <c r="J129" s="476"/>
      <c r="K129" s="476"/>
      <c r="L129" s="484"/>
      <c r="X129" s="503"/>
      <c r="Y129" s="503"/>
      <c r="Z129" s="508"/>
      <c r="AA129" s="503"/>
      <c r="AB129" s="503"/>
      <c r="AC129" s="503"/>
      <c r="AD129" s="503"/>
      <c r="AE129" s="503"/>
      <c r="AF129" s="503"/>
      <c r="AG129" s="503"/>
      <c r="AH129" s="503"/>
      <c r="AI129" s="503"/>
      <c r="AJ129" s="503"/>
      <c r="AK129" s="503"/>
      <c r="AL129" s="503"/>
      <c r="AM129" s="503"/>
      <c r="AN129" s="503"/>
      <c r="AO129" s="504"/>
      <c r="AP129" s="504"/>
    </row>
    <row r="130" spans="1:42" x14ac:dyDescent="0.3">
      <c r="A130" s="476">
        <v>9028</v>
      </c>
      <c r="B130" s="480"/>
      <c r="C130" s="476"/>
      <c r="D130" s="477"/>
      <c r="E130" s="476"/>
      <c r="F130" s="476"/>
      <c r="G130" s="480"/>
      <c r="H130" s="480"/>
      <c r="I130" s="480"/>
      <c r="J130" s="476"/>
      <c r="K130" s="476"/>
      <c r="L130" s="484"/>
      <c r="X130" s="503"/>
      <c r="Y130" s="503"/>
      <c r="Z130" s="508"/>
      <c r="AA130" s="503"/>
      <c r="AB130" s="503"/>
      <c r="AC130" s="503"/>
      <c r="AD130" s="503"/>
      <c r="AE130" s="503"/>
      <c r="AF130" s="503"/>
      <c r="AG130" s="503"/>
      <c r="AH130" s="503"/>
      <c r="AI130" s="503"/>
      <c r="AJ130" s="503"/>
      <c r="AK130" s="503"/>
      <c r="AL130" s="503"/>
      <c r="AM130" s="503"/>
      <c r="AN130" s="503"/>
      <c r="AO130" s="504"/>
      <c r="AP130" s="504"/>
    </row>
    <row r="131" spans="1:42" x14ac:dyDescent="0.3">
      <c r="A131" s="476">
        <v>9029</v>
      </c>
      <c r="B131" s="480"/>
      <c r="C131" s="476"/>
      <c r="D131" s="477"/>
      <c r="E131" s="476"/>
      <c r="F131" s="476"/>
      <c r="G131" s="480"/>
      <c r="H131" s="480"/>
      <c r="I131" s="480"/>
      <c r="J131" s="476"/>
      <c r="K131" s="476"/>
      <c r="L131" s="484"/>
      <c r="X131" s="503"/>
      <c r="Y131" s="503"/>
      <c r="Z131" s="508"/>
      <c r="AA131" s="503"/>
      <c r="AB131" s="503"/>
      <c r="AC131" s="503"/>
      <c r="AD131" s="503"/>
      <c r="AE131" s="503"/>
      <c r="AF131" s="503"/>
      <c r="AG131" s="503"/>
      <c r="AH131" s="503"/>
      <c r="AI131" s="503"/>
      <c r="AJ131" s="503"/>
      <c r="AK131" s="503"/>
      <c r="AL131" s="503"/>
      <c r="AM131" s="503"/>
      <c r="AN131" s="503"/>
      <c r="AO131" s="504"/>
      <c r="AP131" s="504"/>
    </row>
    <row r="132" spans="1:42" x14ac:dyDescent="0.3">
      <c r="A132" s="476">
        <v>9030</v>
      </c>
      <c r="B132" s="480"/>
      <c r="C132" s="476"/>
      <c r="D132" s="477"/>
      <c r="E132" s="476"/>
      <c r="F132" s="476"/>
      <c r="G132" s="480"/>
      <c r="H132" s="480"/>
      <c r="I132" s="480"/>
      <c r="J132" s="476"/>
      <c r="K132" s="476"/>
      <c r="L132" s="484"/>
      <c r="X132" s="503"/>
      <c r="Y132" s="503"/>
      <c r="Z132" s="508"/>
      <c r="AA132" s="503"/>
      <c r="AB132" s="503"/>
      <c r="AC132" s="503"/>
      <c r="AD132" s="503"/>
      <c r="AE132" s="503"/>
      <c r="AF132" s="503"/>
      <c r="AG132" s="503"/>
      <c r="AH132" s="503"/>
      <c r="AI132" s="503"/>
      <c r="AJ132" s="503"/>
      <c r="AK132" s="503"/>
      <c r="AL132" s="503"/>
      <c r="AM132" s="503"/>
      <c r="AN132" s="503"/>
      <c r="AO132" s="504"/>
      <c r="AP132" s="504"/>
    </row>
    <row r="133" spans="1:42" x14ac:dyDescent="0.3">
      <c r="A133" s="476">
        <v>9031</v>
      </c>
      <c r="B133" s="480"/>
      <c r="C133" s="476"/>
      <c r="D133" s="477"/>
      <c r="E133" s="476"/>
      <c r="F133" s="476"/>
      <c r="G133" s="480"/>
      <c r="H133" s="480"/>
      <c r="I133" s="480"/>
      <c r="J133" s="476"/>
      <c r="K133" s="476"/>
      <c r="L133" s="484"/>
      <c r="X133" s="503"/>
      <c r="Y133" s="503"/>
      <c r="Z133" s="508"/>
      <c r="AA133" s="503"/>
      <c r="AB133" s="503"/>
      <c r="AC133" s="503"/>
      <c r="AD133" s="503"/>
      <c r="AE133" s="503"/>
      <c r="AF133" s="503"/>
      <c r="AG133" s="503"/>
      <c r="AH133" s="503"/>
      <c r="AI133" s="503"/>
      <c r="AJ133" s="503"/>
      <c r="AK133" s="503"/>
      <c r="AL133" s="503"/>
      <c r="AM133" s="503"/>
      <c r="AN133" s="503"/>
      <c r="AO133" s="504"/>
      <c r="AP133" s="504"/>
    </row>
    <row r="134" spans="1:42" x14ac:dyDescent="0.3">
      <c r="A134" s="476">
        <v>9032</v>
      </c>
      <c r="B134" s="480"/>
      <c r="C134" s="476"/>
      <c r="D134" s="477"/>
      <c r="E134" s="476"/>
      <c r="F134" s="476"/>
      <c r="G134" s="480"/>
      <c r="H134" s="480"/>
      <c r="I134" s="480"/>
      <c r="J134" s="476"/>
      <c r="K134" s="476"/>
      <c r="L134" s="484"/>
      <c r="X134" s="503"/>
      <c r="Y134" s="503"/>
      <c r="Z134" s="508"/>
      <c r="AA134" s="503"/>
      <c r="AB134" s="503"/>
      <c r="AC134" s="503"/>
      <c r="AD134" s="503"/>
      <c r="AE134" s="503"/>
      <c r="AF134" s="503"/>
      <c r="AG134" s="503"/>
      <c r="AH134" s="503"/>
      <c r="AI134" s="503"/>
      <c r="AJ134" s="503"/>
      <c r="AK134" s="503"/>
      <c r="AL134" s="503"/>
      <c r="AM134" s="503"/>
      <c r="AN134" s="503"/>
      <c r="AO134" s="504"/>
      <c r="AP134" s="504"/>
    </row>
  </sheetData>
  <pageMargins left="0.16666666666666699" right="7.2916666666666671E-2" top="0.75" bottom="0.75" header="0.3" footer="0.3"/>
  <pageSetup orientation="landscape" r:id="rId1"/>
  <headerFooter>
    <oddHeader>&amp;C&amp;"-,Bold"Frozen Cord Blood QC MASTER Inventory
Updated 02-12-16</oddHeader>
    <oddFooter>&amp;L*If no date given document N/A.&amp;CPage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3.8" x14ac:dyDescent="0.25"/>
  <cols>
    <col min="1" max="1" width="11.796875" customWidth="1"/>
    <col min="2" max="2" width="15.3984375" customWidth="1"/>
    <col min="3" max="3" width="8.5" customWidth="1"/>
    <col min="4" max="4" width="19.09765625" customWidth="1"/>
    <col min="5" max="5" width="18.796875" customWidth="1"/>
  </cols>
  <sheetData>
    <row r="1" spans="1:5" x14ac:dyDescent="0.25">
      <c r="A1" s="299" t="s">
        <v>3755</v>
      </c>
      <c r="B1" s="299" t="s">
        <v>3750</v>
      </c>
      <c r="C1" s="299" t="s">
        <v>3749</v>
      </c>
      <c r="D1" s="299" t="s">
        <v>3721</v>
      </c>
      <c r="E1" s="299" t="s">
        <v>3722</v>
      </c>
    </row>
    <row r="2" spans="1:5" ht="28.8" x14ac:dyDescent="0.3">
      <c r="A2" s="421" t="s">
        <v>3717</v>
      </c>
      <c r="B2" s="421" t="s">
        <v>3744</v>
      </c>
      <c r="C2" s="422" t="s">
        <v>3716</v>
      </c>
      <c r="D2" s="420" t="s">
        <v>3746</v>
      </c>
      <c r="E2" s="417" t="s">
        <v>3723</v>
      </c>
    </row>
    <row r="3" spans="1:5" ht="14.4" x14ac:dyDescent="0.3">
      <c r="A3" s="421" t="s">
        <v>3752</v>
      </c>
      <c r="B3" s="421" t="s">
        <v>3745</v>
      </c>
      <c r="C3" s="422" t="s">
        <v>3727</v>
      </c>
      <c r="D3" s="418" t="s">
        <v>3747</v>
      </c>
      <c r="E3" s="418" t="s">
        <v>3748</v>
      </c>
    </row>
    <row r="4" spans="1:5" ht="14.4" x14ac:dyDescent="0.3">
      <c r="A4" s="421" t="s">
        <v>3729</v>
      </c>
      <c r="B4" s="421" t="s">
        <v>3744</v>
      </c>
      <c r="C4" s="422" t="s">
        <v>3716</v>
      </c>
      <c r="D4" s="417" t="s">
        <v>3726</v>
      </c>
      <c r="E4" s="417" t="s">
        <v>3723</v>
      </c>
    </row>
    <row r="5" spans="1:5" ht="14.4" x14ac:dyDescent="0.3">
      <c r="A5" s="421" t="s">
        <v>3751</v>
      </c>
      <c r="B5" s="421" t="s">
        <v>3745</v>
      </c>
      <c r="C5" s="421" t="s">
        <v>3727</v>
      </c>
      <c r="D5" s="419" t="s">
        <v>3747</v>
      </c>
      <c r="E5" s="419" t="s">
        <v>3748</v>
      </c>
    </row>
    <row r="6" spans="1:5" ht="14.4" x14ac:dyDescent="0.3">
      <c r="A6" s="423" t="s">
        <v>3739</v>
      </c>
      <c r="B6" s="421" t="s">
        <v>3744</v>
      </c>
      <c r="C6" s="422" t="s">
        <v>3716</v>
      </c>
      <c r="D6" s="424"/>
      <c r="E6" s="424"/>
    </row>
    <row r="7" spans="1:5" ht="14.4" x14ac:dyDescent="0.3">
      <c r="A7" s="423" t="s">
        <v>3739</v>
      </c>
      <c r="B7" s="421" t="s">
        <v>3745</v>
      </c>
      <c r="C7" s="425" t="s">
        <v>3753</v>
      </c>
      <c r="D7" s="424"/>
      <c r="E7" s="424"/>
    </row>
    <row r="8" spans="1:5" ht="14.4" x14ac:dyDescent="0.3">
      <c r="A8" s="423" t="s">
        <v>3754</v>
      </c>
      <c r="B8" s="421" t="s">
        <v>3744</v>
      </c>
      <c r="C8" s="424"/>
      <c r="D8" s="424"/>
      <c r="E8" s="424"/>
    </row>
    <row r="9" spans="1:5" ht="14.4" x14ac:dyDescent="0.3">
      <c r="A9" s="423" t="s">
        <v>3754</v>
      </c>
      <c r="B9" s="421" t="s">
        <v>3745</v>
      </c>
      <c r="C9" s="424"/>
      <c r="D9" s="424"/>
      <c r="E9" s="4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QC Inventory 6_1_16</vt:lpstr>
      <vt:lpstr>Blood Inventory_241</vt:lpstr>
      <vt:lpstr>BLCL Inventory_342</vt:lpstr>
      <vt:lpstr>DNA Inventory_294</vt:lpstr>
      <vt:lpstr>Blood migrate</vt:lpstr>
      <vt:lpstr>BLCL migrate</vt:lpstr>
      <vt:lpstr>DNA_migrate</vt:lpstr>
      <vt:lpstr>WB_migrate</vt:lpstr>
      <vt:lpstr>CB_migrate</vt:lpstr>
      <vt:lpstr>Sheet2</vt:lpstr>
      <vt:lpstr>Sheet1</vt:lpstr>
      <vt:lpstr>CB_migrate!Print_Titles</vt:lpstr>
      <vt:lpstr>DNA_migrate!Print_Titles</vt:lpstr>
    </vt:vector>
  </TitlesOfParts>
  <Company>Be The Match - NMDP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Seuntjens</dc:creator>
  <cp:lastModifiedBy>Lyudmila Gittsovich</cp:lastModifiedBy>
  <dcterms:created xsi:type="dcterms:W3CDTF">2016-05-25T19:42:16Z</dcterms:created>
  <dcterms:modified xsi:type="dcterms:W3CDTF">2017-02-16T15:59:18Z</dcterms:modified>
</cp:coreProperties>
</file>